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n-file-ses\KS\Архив\oi\ЭНЕГОРОС\ИПР Ленинградская область\2021\Отправка 1 этап\"/>
    </mc:Choice>
  </mc:AlternateContent>
  <xr:revisionPtr revIDLastSave="0" documentId="13_ncr:1_{645F7782-0238-45DF-A214-B6754A73D1F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тр.1_4" sheetId="1" r:id="rId1"/>
  </sheets>
  <definedNames>
    <definedName name="_xlnm.Print_Area" localSheetId="0">стр.1_4!$A$1:$R$456</definedName>
  </definedNames>
  <calcPr calcId="181029"/>
</workbook>
</file>

<file path=xl/calcChain.xml><?xml version="1.0" encoding="utf-8"?>
<calcChain xmlns="http://schemas.openxmlformats.org/spreadsheetml/2006/main">
  <c r="M371" i="1" l="1"/>
  <c r="M370" i="1" s="1"/>
  <c r="O382" i="1"/>
  <c r="O371" i="1" s="1"/>
  <c r="O370" i="1" s="1"/>
  <c r="M382" i="1"/>
  <c r="M423" i="1" l="1"/>
  <c r="Q423" i="1" s="1"/>
  <c r="O423" i="1"/>
  <c r="O369" i="1" s="1"/>
  <c r="M369" i="1"/>
  <c r="N208" i="1"/>
  <c r="O208" i="1"/>
  <c r="O207" i="1" s="1"/>
  <c r="M208" i="1"/>
  <c r="M207" i="1" s="1"/>
  <c r="Q401" i="1"/>
  <c r="Q395" i="1"/>
  <c r="Q394" i="1"/>
  <c r="Q383" i="1"/>
  <c r="Q382" i="1"/>
  <c r="Q377" i="1"/>
  <c r="Q371" i="1"/>
  <c r="Q370" i="1"/>
  <c r="Q369" i="1" l="1"/>
  <c r="Q368" i="1" s="1"/>
  <c r="M345" i="1"/>
  <c r="Q251" i="1" l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8" i="1"/>
  <c r="Q309" i="1"/>
  <c r="Q310" i="1"/>
  <c r="Q311" i="1"/>
  <c r="Q312" i="1"/>
  <c r="Q313" i="1"/>
  <c r="Q250" i="1"/>
  <c r="Q248" i="1"/>
  <c r="Q249" i="1"/>
  <c r="Q247" i="1"/>
  <c r="Q201" i="1"/>
  <c r="Q202" i="1"/>
  <c r="Q203" i="1"/>
  <c r="Q204" i="1"/>
  <c r="Q205" i="1"/>
  <c r="Q207" i="1"/>
  <c r="Q208" i="1"/>
  <c r="Q209" i="1"/>
  <c r="Q210" i="1"/>
  <c r="Q211" i="1"/>
  <c r="Q212" i="1"/>
  <c r="Q213" i="1"/>
  <c r="Q214" i="1"/>
  <c r="Q215" i="1"/>
  <c r="Q216" i="1"/>
  <c r="Q217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3" i="1"/>
  <c r="Q234" i="1"/>
  <c r="Q235" i="1"/>
  <c r="Q236" i="1"/>
  <c r="Q237" i="1"/>
  <c r="Q240" i="1"/>
  <c r="Q241" i="1"/>
  <c r="Q243" i="1"/>
  <c r="Q244" i="1"/>
  <c r="Q245" i="1"/>
  <c r="Q200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7" i="1"/>
  <c r="Q182" i="1"/>
  <c r="Q180" i="1"/>
  <c r="Q179" i="1"/>
  <c r="Q178" i="1"/>
  <c r="Q177" i="1"/>
  <c r="Q176" i="1"/>
  <c r="Q175" i="1"/>
  <c r="Q174" i="1"/>
  <c r="Q173" i="1"/>
  <c r="Q172" i="1"/>
  <c r="Q171" i="1"/>
  <c r="Q170" i="1"/>
  <c r="Q74" i="1"/>
  <c r="Q71" i="1"/>
  <c r="Q65" i="1"/>
  <c r="Q64" i="1"/>
  <c r="Q57" i="1"/>
  <c r="Q56" i="1"/>
  <c r="Q53" i="1"/>
  <c r="Q40" i="1"/>
  <c r="Q25" i="1"/>
  <c r="I369" i="1" l="1"/>
  <c r="J369" i="1"/>
  <c r="K382" i="1"/>
  <c r="K371" i="1" s="1"/>
  <c r="K370" i="1" s="1"/>
  <c r="K369" i="1" s="1"/>
  <c r="L382" i="1"/>
  <c r="L371" i="1" s="1"/>
  <c r="L370" i="1" s="1"/>
  <c r="L369" i="1" s="1"/>
  <c r="N382" i="1"/>
  <c r="N371" i="1" s="1"/>
  <c r="N370" i="1" s="1"/>
  <c r="N369" i="1" s="1"/>
  <c r="P382" i="1"/>
  <c r="P371" i="1" s="1"/>
  <c r="P370" i="1" s="1"/>
  <c r="P369" i="1" s="1"/>
  <c r="I395" i="1"/>
  <c r="J395" i="1"/>
  <c r="K395" i="1"/>
  <c r="L395" i="1"/>
  <c r="N395" i="1"/>
  <c r="P395" i="1"/>
  <c r="R440" i="1"/>
  <c r="K363" i="1" l="1"/>
  <c r="M363" i="1" s="1"/>
  <c r="O363" i="1" l="1"/>
  <c r="O345" i="1" l="1"/>
  <c r="Q345" i="1" s="1"/>
  <c r="K58" i="1"/>
  <c r="O196" i="1" l="1"/>
  <c r="N49" i="1"/>
  <c r="P49" i="1"/>
  <c r="O336" i="1"/>
  <c r="Q336" i="1" s="1"/>
  <c r="O340" i="1"/>
  <c r="Q340" i="1" s="1"/>
  <c r="O341" i="1"/>
  <c r="Q341" i="1" s="1"/>
  <c r="P195" i="1"/>
  <c r="N196" i="1"/>
  <c r="P196" i="1"/>
  <c r="L196" i="1"/>
  <c r="L83" i="1"/>
  <c r="N83" i="1"/>
  <c r="P83" i="1"/>
  <c r="M196" i="1"/>
  <c r="Q196" i="1" s="1"/>
  <c r="L52" i="1"/>
  <c r="L51" i="1" s="1"/>
  <c r="N52" i="1"/>
  <c r="N51" i="1" s="1"/>
  <c r="P52" i="1"/>
  <c r="P51" i="1" s="1"/>
  <c r="L49" i="1"/>
  <c r="K196" i="1"/>
  <c r="K83" i="1"/>
  <c r="M52" i="1" l="1"/>
  <c r="M51" i="1" s="1"/>
  <c r="O83" i="1"/>
  <c r="M83" i="1"/>
  <c r="O52" i="1"/>
  <c r="O51" i="1" l="1"/>
  <c r="Q51" i="1" s="1"/>
  <c r="Q52" i="1"/>
  <c r="K52" i="1"/>
  <c r="K51" i="1" s="1"/>
  <c r="K49" i="1"/>
  <c r="P366" i="1" l="1"/>
  <c r="N366" i="1" l="1"/>
  <c r="L366" i="1"/>
  <c r="I366" i="1" l="1"/>
  <c r="O365" i="1"/>
  <c r="M365" i="1"/>
  <c r="J365" i="1"/>
  <c r="I365" i="1"/>
  <c r="O346" i="1" l="1"/>
  <c r="M346" i="1"/>
  <c r="Q346" i="1" s="1"/>
  <c r="K346" i="1"/>
  <c r="P279" i="1" l="1"/>
  <c r="O279" i="1"/>
  <c r="N279" i="1"/>
  <c r="M279" i="1"/>
  <c r="Q279" i="1" s="1"/>
  <c r="L279" i="1"/>
  <c r="K279" i="1"/>
  <c r="J279" i="1"/>
  <c r="I279" i="1"/>
  <c r="R247" i="1"/>
  <c r="J247" i="1" l="1"/>
  <c r="P232" i="1" l="1"/>
  <c r="P231" i="1" s="1"/>
  <c r="O232" i="1"/>
  <c r="O231" i="1" s="1"/>
  <c r="N232" i="1"/>
  <c r="N231" i="1" s="1"/>
  <c r="M232" i="1"/>
  <c r="Q232" i="1" s="1"/>
  <c r="L232" i="1"/>
  <c r="L231" i="1" s="1"/>
  <c r="K232" i="1"/>
  <c r="K231" i="1" s="1"/>
  <c r="J232" i="1"/>
  <c r="J231" i="1" s="1"/>
  <c r="I232" i="1"/>
  <c r="I231" i="1" s="1"/>
  <c r="P218" i="1"/>
  <c r="O218" i="1"/>
  <c r="N218" i="1"/>
  <c r="M218" i="1"/>
  <c r="Q218" i="1" s="1"/>
  <c r="L218" i="1"/>
  <c r="K218" i="1"/>
  <c r="J218" i="1"/>
  <c r="I218" i="1"/>
  <c r="P206" i="1"/>
  <c r="O206" i="1"/>
  <c r="N206" i="1"/>
  <c r="M206" i="1"/>
  <c r="L206" i="1"/>
  <c r="K206" i="1"/>
  <c r="J206" i="1"/>
  <c r="I206" i="1"/>
  <c r="P199" i="1"/>
  <c r="P239" i="1" s="1"/>
  <c r="O199" i="1"/>
  <c r="N199" i="1"/>
  <c r="M199" i="1"/>
  <c r="L199" i="1"/>
  <c r="K199" i="1"/>
  <c r="J199" i="1"/>
  <c r="I199" i="1"/>
  <c r="Q206" i="1" l="1"/>
  <c r="Q199" i="1"/>
  <c r="O239" i="1"/>
  <c r="N239" i="1" s="1"/>
  <c r="M239" i="1" s="1"/>
  <c r="Q239" i="1" s="1"/>
  <c r="L239" i="1"/>
  <c r="M231" i="1"/>
  <c r="Q231" i="1" s="1"/>
  <c r="J196" i="1"/>
  <c r="I196" i="1" s="1"/>
  <c r="K239" i="1" l="1"/>
  <c r="J239" i="1" s="1"/>
  <c r="I239" i="1" s="1"/>
  <c r="P150" i="1"/>
  <c r="O150" i="1"/>
  <c r="Q150" i="1" s="1"/>
  <c r="N150" i="1"/>
  <c r="M150" i="1"/>
  <c r="L150" i="1"/>
  <c r="K150" i="1"/>
  <c r="J150" i="1"/>
  <c r="I150" i="1"/>
  <c r="P120" i="1" l="1"/>
  <c r="O120" i="1"/>
  <c r="N120" i="1"/>
  <c r="M120" i="1"/>
  <c r="L120" i="1"/>
  <c r="K120" i="1"/>
  <c r="J120" i="1"/>
  <c r="I120" i="1"/>
  <c r="J73" i="1"/>
  <c r="I73" i="1"/>
  <c r="P73" i="1"/>
  <c r="O73" i="1"/>
  <c r="Q73" i="1" s="1"/>
  <c r="N73" i="1"/>
  <c r="M73" i="1"/>
  <c r="L73" i="1"/>
  <c r="K73" i="1"/>
  <c r="Q120" i="1" l="1"/>
  <c r="P66" i="1"/>
  <c r="O66" i="1"/>
  <c r="Q66" i="1" s="1"/>
  <c r="N66" i="1"/>
  <c r="M66" i="1"/>
  <c r="L66" i="1"/>
  <c r="K66" i="1"/>
  <c r="J66" i="1"/>
  <c r="I66" i="1"/>
  <c r="J58" i="1"/>
  <c r="J195" i="1" s="1"/>
  <c r="I58" i="1"/>
  <c r="O58" i="1"/>
  <c r="N58" i="1"/>
  <c r="N195" i="1" s="1"/>
  <c r="M58" i="1"/>
  <c r="M195" i="1" s="1"/>
  <c r="L58" i="1"/>
  <c r="L195" i="1" s="1"/>
  <c r="I49" i="1"/>
  <c r="O195" i="1" l="1"/>
  <c r="Q195" i="1" s="1"/>
  <c r="Q58" i="1"/>
  <c r="J49" i="1"/>
  <c r="I194" i="1"/>
  <c r="I195" i="1"/>
  <c r="J194" i="1"/>
  <c r="J52" i="1"/>
  <c r="I52" i="1" s="1"/>
  <c r="J51" i="1" l="1"/>
  <c r="I51" i="1" s="1"/>
  <c r="O49" i="1"/>
  <c r="M49" i="1"/>
  <c r="AI34" i="1"/>
  <c r="Q49" i="1" l="1"/>
  <c r="AH34" i="1"/>
  <c r="P34" i="1"/>
  <c r="O34" i="1"/>
  <c r="Q34" i="1" s="1"/>
  <c r="N34" i="1"/>
  <c r="M34" i="1"/>
  <c r="L34" i="1"/>
  <c r="K34" i="1"/>
  <c r="J34" i="1"/>
  <c r="I34" i="1"/>
  <c r="I198" i="1" s="1"/>
  <c r="I181" i="1" s="1"/>
  <c r="J19" i="1"/>
  <c r="I19" i="1"/>
  <c r="P19" i="1"/>
  <c r="P169" i="1" s="1"/>
  <c r="P163" i="1" s="1"/>
  <c r="O19" i="1"/>
  <c r="N19" i="1"/>
  <c r="N169" i="1" s="1"/>
  <c r="N163" i="1" s="1"/>
  <c r="M19" i="1"/>
  <c r="L19" i="1"/>
  <c r="L169" i="1" s="1"/>
  <c r="L163" i="1" s="1"/>
  <c r="K19" i="1"/>
  <c r="O169" i="1" l="1"/>
  <c r="Q19" i="1"/>
  <c r="M169" i="1"/>
  <c r="K77" i="1"/>
  <c r="K198" i="1"/>
  <c r="K181" i="1" s="1"/>
  <c r="K72" i="1"/>
  <c r="K69" i="1" s="1"/>
  <c r="I169" i="1"/>
  <c r="I77" i="1"/>
  <c r="J346" i="1"/>
  <c r="J83" i="1"/>
  <c r="J198" i="1"/>
  <c r="J181" i="1" s="1"/>
  <c r="J72" i="1"/>
  <c r="M198" i="1"/>
  <c r="M72" i="1"/>
  <c r="M69" i="1" s="1"/>
  <c r="L198" i="1"/>
  <c r="L181" i="1" s="1"/>
  <c r="L238" i="1" s="1"/>
  <c r="L72" i="1"/>
  <c r="L69" i="1" s="1"/>
  <c r="J169" i="1"/>
  <c r="J77" i="1"/>
  <c r="N198" i="1"/>
  <c r="N181" i="1" s="1"/>
  <c r="N72" i="1"/>
  <c r="N69" i="1" s="1"/>
  <c r="K169" i="1"/>
  <c r="I346" i="1"/>
  <c r="I83" i="1"/>
  <c r="P72" i="1"/>
  <c r="P69" i="1" s="1"/>
  <c r="P198" i="1"/>
  <c r="P181" i="1" s="1"/>
  <c r="P238" i="1" s="1"/>
  <c r="M307" i="1"/>
  <c r="M163" i="1"/>
  <c r="O198" i="1"/>
  <c r="O72" i="1"/>
  <c r="Q72" i="1" s="1"/>
  <c r="O307" i="1"/>
  <c r="O163" i="1"/>
  <c r="Q163" i="1" s="1"/>
  <c r="Q307" i="1" l="1"/>
  <c r="M181" i="1"/>
  <c r="Q198" i="1"/>
  <c r="Q169" i="1"/>
  <c r="K163" i="1"/>
  <c r="K307" i="1"/>
  <c r="J307" i="1"/>
  <c r="J163" i="1"/>
  <c r="J238" i="1" s="1"/>
  <c r="I72" i="1"/>
  <c r="I69" i="1" s="1"/>
  <c r="J69" i="1"/>
  <c r="P242" i="1"/>
  <c r="O242" i="1" s="1"/>
  <c r="N242" i="1" s="1"/>
  <c r="M242" i="1" s="1"/>
  <c r="I307" i="1"/>
  <c r="I163" i="1"/>
  <c r="I238" i="1" s="1"/>
  <c r="O181" i="1"/>
  <c r="Q181" i="1" s="1"/>
  <c r="O69" i="1"/>
  <c r="Q69" i="1" s="1"/>
  <c r="P77" i="1"/>
  <c r="P105" i="1" s="1"/>
  <c r="O77" i="1"/>
  <c r="N77" i="1"/>
  <c r="N105" i="1" s="1"/>
  <c r="M77" i="1"/>
  <c r="M105" i="1" s="1"/>
  <c r="L77" i="1"/>
  <c r="L105" i="1" s="1"/>
  <c r="K105" i="1"/>
  <c r="J105" i="1"/>
  <c r="I105" i="1"/>
  <c r="L242" i="1" l="1"/>
  <c r="Q242" i="1"/>
  <c r="O105" i="1"/>
  <c r="Q105" i="1" s="1"/>
  <c r="Q77" i="1"/>
  <c r="K242" i="1"/>
  <c r="J242" i="1" s="1"/>
  <c r="I242" i="1" s="1"/>
  <c r="AJ34" i="1"/>
  <c r="L246" i="1"/>
  <c r="N156" i="1"/>
  <c r="N135" i="1"/>
  <c r="N141" i="1" s="1"/>
  <c r="J156" i="1"/>
  <c r="I156" i="1" s="1"/>
  <c r="J111" i="1"/>
  <c r="J135" i="1"/>
  <c r="K238" i="1"/>
  <c r="K156" i="1"/>
  <c r="K135" i="1"/>
  <c r="K141" i="1" s="1"/>
  <c r="K111" i="1"/>
  <c r="L111" i="1"/>
  <c r="L135" i="1"/>
  <c r="L141" i="1" s="1"/>
  <c r="L156" i="1"/>
  <c r="P156" i="1"/>
  <c r="P135" i="1"/>
  <c r="P141" i="1" s="1"/>
  <c r="I111" i="1"/>
  <c r="I135" i="1"/>
  <c r="P246" i="1"/>
  <c r="O238" i="1"/>
  <c r="O246" i="1" s="1"/>
  <c r="O135" i="1"/>
  <c r="N238" i="1"/>
  <c r="M238" i="1" s="1"/>
  <c r="M156" i="1"/>
  <c r="M135" i="1"/>
  <c r="M141" i="1" s="1"/>
  <c r="O141" i="1" l="1"/>
  <c r="Q135" i="1"/>
  <c r="M246" i="1"/>
  <c r="Q246" i="1" s="1"/>
  <c r="Q238" i="1"/>
  <c r="O156" i="1"/>
  <c r="Q156" i="1" s="1"/>
  <c r="J246" i="1"/>
  <c r="I246" i="1" s="1"/>
  <c r="I141" i="1"/>
  <c r="M366" i="1"/>
  <c r="O16" i="1"/>
  <c r="N246" i="1"/>
  <c r="K246" i="1"/>
  <c r="J141" i="1" l="1"/>
  <c r="O366" i="1"/>
  <c r="Q366" i="1" s="1"/>
  <c r="Q16" i="1"/>
</calcChain>
</file>

<file path=xl/sharedStrings.xml><?xml version="1.0" encoding="utf-8"?>
<sst xmlns="http://schemas.openxmlformats.org/spreadsheetml/2006/main" count="2308" uniqueCount="705">
  <si>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</si>
  <si>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</si>
  <si>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</si>
  <si>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</si>
  <si>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</si>
  <si>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</si>
  <si>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</si>
  <si>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</si>
  <si>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</si>
  <si>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</si>
  <si>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</si>
  <si>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</si>
  <si>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</si>
  <si>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</si>
  <si>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</si>
  <si>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</si>
  <si>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</si>
  <si>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</si>
  <si>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</si>
  <si>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</si>
  <si>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</si>
  <si>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</si>
  <si>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</si>
  <si>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</si>
  <si>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</si>
  <si>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</si>
  <si>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</si>
  <si>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</si>
  <si>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</si>
  <si>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</si>
  <si>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</si>
  <si>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</si>
  <si>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</si>
  <si>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</si>
  <si>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</si>
  <si>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</si>
  <si>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</si>
  <si>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</si>
  <si>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</si>
  <si>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</si>
  <si>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</si>
  <si>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</si>
  <si>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</si>
  <si>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</si>
  <si>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</si>
  <si>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</si>
  <si>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</si>
  <si>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</si>
  <si>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</si>
  <si>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</si>
  <si>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</si>
  <si>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</si>
  <si>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</si>
  <si>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</si>
  <si>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</si>
  <si>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</si>
  <si>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</si>
  <si>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</si>
  <si>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</si>
  <si>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</si>
  <si>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</si>
  <si>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</si>
  <si>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</si>
  <si>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</si>
  <si>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</si>
  <si>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</si>
  <si>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</si>
  <si>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</si>
  <si>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</si>
  <si>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</si>
  <si>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</si>
  <si>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</si>
  <si>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</si>
  <si>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</si>
  <si>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</si>
  <si>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</si>
  <si>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</si>
  <si>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</si>
  <si>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</si>
  <si>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</si>
  <si>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</si>
  <si>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</si>
  <si>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</si>
  <si>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</si>
  <si>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</si>
  <si>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</si>
  <si>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</si>
  <si>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</si>
  <si>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</si>
  <si>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</si>
  <si>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</si>
  <si>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</si>
  <si>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</si>
  <si>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</si>
  <si>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</si>
  <si>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</si>
  <si>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</si>
  <si>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</si>
  <si>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</si>
  <si>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</si>
  <si>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</si>
  <si>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</si>
  <si>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</si>
  <si>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</si>
  <si>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</si>
  <si>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</si>
  <si>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</si>
  <si>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</si>
  <si>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</si>
  <si>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</si>
  <si>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</si>
  <si>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</si>
  <si>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</si>
  <si>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</si>
  <si>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</si>
  <si>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</si>
  <si>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</si>
  <si>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</si>
  <si>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</si>
  <si>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</si>
  <si>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</si>
  <si>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</si>
  <si>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</si>
  <si>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</si>
  <si>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</si>
  <si>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</si>
  <si>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</si>
  <si>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</si>
  <si>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</si>
  <si>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</si>
  <si>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</si>
  <si>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</si>
  <si>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</si>
  <si>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</si>
  <si>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</si>
  <si>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</si>
  <si>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</si>
  <si>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</si>
  <si>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</si>
  <si>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</si>
  <si>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</si>
  <si>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</si>
  <si>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</si>
  <si>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</si>
  <si>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</si>
  <si>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</si>
  <si>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</si>
  <si>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</si>
  <si>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</si>
  <si>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</si>
  <si>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</si>
  <si>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</si>
  <si>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</si>
  <si>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</si>
  <si>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</si>
  <si>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</si>
  <si>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</si>
  <si>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</si>
  <si>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</si>
  <si>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</si>
  <si>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</si>
  <si>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</si>
  <si>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</si>
  <si>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</si>
  <si>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</si>
  <si>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</si>
  <si>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</si>
  <si>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</si>
  <si>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</si>
  <si>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</si>
  <si>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</si>
  <si>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</si>
  <si>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</si>
  <si>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</si>
  <si>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</si>
  <si>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</si>
  <si>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</si>
  <si>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</si>
  <si>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</si>
  <si>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</si>
  <si>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</si>
  <si>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</si>
  <si>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</si>
  <si>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</si>
  <si>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</si>
  <si>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</si>
  <si>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</si>
  <si>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</si>
  <si>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</si>
  <si>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</si>
  <si>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</si>
  <si>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</si>
  <si>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</si>
  <si>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</si>
  <si>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</si>
  <si>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</si>
  <si>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</si>
  <si>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</si>
  <si>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</si>
  <si>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</si>
  <si>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</si>
  <si>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</si>
  <si>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</si>
  <si>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</si>
  <si>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</si>
  <si>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</si>
  <si>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</si>
  <si>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</si>
  <si>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</si>
  <si>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</si>
  <si>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</si>
  <si>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</si>
  <si>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</si>
  <si>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</si>
  <si>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</si>
  <si>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</si>
  <si>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</si>
  <si>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</si>
  <si>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</si>
  <si>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</si>
  <si>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</si>
  <si>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</si>
  <si>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</si>
  <si>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</si>
  <si>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</si>
  <si>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</si>
  <si>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</si>
  <si>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</si>
  <si>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</si>
  <si>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</si>
  <si>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</si>
  <si>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</si>
  <si>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</si>
  <si>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</si>
  <si>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</si>
  <si>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</si>
  <si>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</si>
  <si>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</si>
  <si>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</si>
  <si>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</si>
  <si>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</si>
  <si>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</si>
  <si>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</si>
  <si>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</si>
  <si>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</si>
  <si>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</si>
  <si>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</si>
  <si>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</si>
  <si>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</si>
  <si>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</si>
  <si>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</si>
  <si>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</si>
  <si>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</si>
  <si>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</si>
  <si>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</si>
  <si>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</si>
  <si>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</si>
  <si>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</si>
  <si>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</si>
  <si>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</si>
  <si>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</si>
  <si>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</si>
  <si>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</si>
  <si>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</si>
  <si>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</si>
  <si>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</si>
  <si>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</si>
  <si>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</si>
  <si>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</si>
  <si>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</si>
  <si>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</si>
  <si>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</si>
  <si>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</si>
  <si>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</si>
  <si>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</si>
  <si>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</si>
  <si>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</si>
  <si>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</si>
  <si>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</si>
  <si>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</si>
  <si>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</si>
  <si>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</si>
  <si>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</si>
  <si>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</si>
  <si>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</si>
  <si>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</si>
  <si>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</si>
  <si>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</si>
  <si>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</si>
  <si>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</si>
  <si>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</si>
  <si>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</si>
  <si>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</si>
  <si>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</si>
  <si>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</si>
  <si>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</si>
  <si>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</si>
  <si>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</si>
  <si>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</si>
  <si>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</si>
  <si>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</si>
  <si>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</si>
  <si>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</si>
  <si>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</si>
  <si>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</si>
  <si>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</si>
  <si>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</si>
  <si>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</si>
  <si>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</si>
  <si>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</si>
  <si>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</si>
  <si>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</si>
  <si>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</si>
  <si>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</si>
  <si>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</si>
  <si>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</si>
  <si>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</si>
  <si>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</si>
  <si>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</si>
  <si>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</si>
  <si>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</si>
  <si>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</si>
  <si>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</si>
  <si>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</si>
  <si>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</si>
  <si>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</si>
  <si>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</si>
  <si>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</si>
  <si>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</si>
  <si>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</si>
  <si>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</si>
  <si>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</si>
  <si>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</si>
  <si>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</si>
  <si>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</si>
  <si>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</si>
  <si>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</si>
  <si>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</si>
  <si>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</si>
  <si>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</si>
  <si>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</si>
  <si>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</si>
  <si>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</si>
  <si>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</si>
  <si>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</si>
  <si>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</si>
  <si>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</si>
  <si>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</si>
  <si>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</si>
  <si>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</si>
  <si>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</si>
  <si>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</si>
  <si>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</si>
  <si>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</si>
  <si>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</si>
  <si>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</si>
  <si>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</si>
  <si>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</si>
  <si>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</si>
  <si>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</si>
  <si>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</si>
  <si>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</si>
  <si>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</si>
  <si>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</si>
  <si>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</si>
  <si>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</si>
  <si>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</si>
  <si>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</si>
  <si>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</si>
  <si>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</si>
  <si>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</si>
  <si>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</si>
  <si>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</si>
  <si>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</si>
  <si>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</si>
  <si>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</si>
  <si>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</si>
  <si>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</si>
  <si>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</si>
  <si>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</si>
  <si>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</si>
  <si>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</si>
  <si>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</si>
  <si>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</si>
  <si>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</si>
  <si>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</si>
  <si>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</si>
  <si>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</si>
  <si>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</si>
  <si>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</si>
  <si>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</si>
  <si>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</si>
  <si>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</si>
  <si>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</si>
  <si>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</si>
  <si>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</si>
  <si>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</si>
  <si>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</si>
  <si>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</si>
  <si>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</si>
  <si>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</si>
  <si>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</si>
  <si>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</si>
  <si>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</si>
  <si>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</si>
  <si>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</si>
  <si>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</si>
  <si>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</si>
  <si>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</si>
  <si>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</si>
  <si>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</si>
  <si>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</si>
  <si>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</si>
  <si>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</si>
  <si>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</si>
  <si>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</si>
  <si>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</si>
  <si>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</si>
  <si>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</si>
  <si>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</si>
  <si>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</si>
  <si>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</si>
  <si>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</si>
  <si>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</si>
  <si>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</si>
  <si>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</si>
  <si>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</si>
  <si>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</si>
  <si>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</si>
  <si>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</si>
  <si>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</si>
  <si>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</si>
  <si>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</si>
  <si>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</si>
  <si>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</si>
  <si>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</si>
  <si>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</si>
  <si>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</si>
  <si>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</si>
  <si>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</si>
  <si>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</si>
  <si>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</si>
  <si>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</si>
  <si>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</si>
  <si>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</si>
  <si>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</si>
  <si>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</si>
  <si>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</si>
  <si>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</si>
  <si>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</si>
  <si>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</si>
  <si>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</si>
  <si>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</si>
  <si>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</si>
  <si>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</si>
  <si>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</si>
  <si>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</si>
  <si>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</si>
  <si>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</si>
  <si>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</si>
  <si>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</si>
  <si>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</si>
  <si>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</si>
  <si>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</si>
  <si>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</si>
  <si>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</si>
  <si>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</si>
  <si>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</si>
  <si>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</si>
  <si>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</si>
  <si>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</si>
  <si>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</si>
  <si>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</si>
  <si>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</si>
  <si>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</si>
  <si>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</si>
  <si>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</si>
  <si>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</si>
  <si>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</si>
  <si>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</si>
  <si>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</si>
  <si>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</si>
  <si>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</si>
  <si>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</si>
  <si>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</si>
  <si>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</si>
  <si>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</si>
  <si>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</si>
  <si>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</si>
  <si>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</si>
  <si>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</si>
  <si>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</si>
  <si>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</si>
  <si>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</si>
  <si>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</si>
  <si>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</si>
  <si>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</si>
  <si>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</si>
  <si>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</si>
  <si>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</si>
  <si>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</si>
  <si>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</si>
  <si>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</si>
  <si>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</si>
  <si>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</si>
  <si>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</si>
  <si>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</si>
  <si>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</si>
  <si>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</si>
  <si>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</si>
  <si>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</si>
  <si>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</si>
  <si>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</si>
  <si>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</si>
  <si>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</si>
  <si>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</si>
  <si>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</si>
  <si>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</si>
  <si>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</si>
  <si>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</si>
  <si>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</si>
  <si>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</si>
  <si>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</si>
  <si>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</si>
  <si>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</si>
  <si>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</si>
  <si>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</si>
  <si>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</si>
  <si>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</si>
  <si>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</si>
  <si>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</si>
  <si>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</si>
  <si>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</si>
  <si>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</si>
  <si>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</si>
  <si>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</si>
  <si>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</si>
  <si>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</si>
  <si>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</si>
  <si>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</si>
  <si>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</si>
  <si>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</si>
  <si>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</si>
  <si>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</si>
  <si>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</si>
  <si>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</si>
  <si>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</si>
  <si>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</si>
  <si>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</si>
  <si>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</si>
  <si>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</si>
  <si>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</si>
  <si>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</si>
  <si>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</si>
  <si>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</si>
  <si>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</si>
  <si>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</si>
  <si>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</si>
  <si>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</si>
  <si>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</si>
  <si>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</si>
  <si>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</si>
  <si>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</si>
  <si>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</si>
  <si>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</si>
  <si>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</si>
  <si>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</si>
  <si>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</si>
  <si>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</si>
  <si>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</si>
  <si>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</si>
  <si>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</si>
  <si>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</si>
  <si>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</si>
  <si>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</si>
  <si>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</si>
  <si>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</si>
  <si>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</si>
  <si>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</si>
  <si>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</si>
  <si>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</si>
  <si>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</si>
  <si>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</si>
  <si>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</si>
  <si>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</si>
  <si>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</si>
  <si>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</si>
  <si>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</si>
  <si>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</si>
  <si>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</si>
  <si>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</si>
  <si>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</si>
  <si>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</si>
  <si>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</si>
  <si>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</si>
  <si>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</si>
  <si>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</si>
  <si>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</si>
  <si>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</si>
  <si>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</si>
  <si>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</si>
  <si>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</si>
  <si>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</si>
  <si>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</si>
  <si>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</si>
  <si>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</si>
  <si>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</si>
  <si>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</si>
  <si>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</si>
  <si>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</si>
  <si>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</si>
  <si>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</si>
  <si>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</si>
  <si>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</si>
  <si>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</si>
  <si>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</si>
  <si>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</si>
  <si>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</si>
  <si>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</si>
  <si>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</si>
  <si>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</si>
  <si>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</si>
  <si>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</si>
  <si>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</si>
  <si>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</si>
  <si>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</si>
  <si>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</si>
  <si>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</si>
  <si>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</si>
  <si>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</si>
  <si>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</si>
  <si>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</si>
  <si>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</si>
  <si>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</si>
  <si>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</si>
  <si>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</si>
  <si>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</si>
  <si>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</si>
  <si>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</si>
  <si>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</si>
  <si>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</si>
  <si>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</si>
  <si>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</si>
  <si>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</si>
  <si>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</si>
  <si>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</si>
  <si>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</si>
  <si>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</si>
  <si>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</si>
  <si>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</si>
  <si>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</si>
  <si>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</si>
  <si>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</si>
  <si>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</si>
  <si>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</si>
  <si>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</si>
  <si>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</si>
  <si>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</si>
  <si>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</si>
  <si>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</si>
  <si>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</si>
  <si>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</si>
  <si>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</si>
  <si>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</si>
  <si>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</si>
  <si>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</si>
  <si>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</si>
  <si>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</si>
  <si>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</si>
  <si>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</si>
  <si>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</si>
  <si>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</si>
  <si>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</si>
  <si>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</si>
  <si>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</si>
  <si>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</si>
  <si>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</si>
  <si>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</si>
  <si>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</si>
  <si>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</si>
  <si>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</si>
  <si>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</si>
  <si>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</si>
  <si>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</si>
  <si>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</si>
  <si>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</si>
  <si>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</si>
  <si>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</si>
  <si>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</si>
  <si>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</si>
  <si>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</si>
  <si>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</si>
  <si>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</si>
  <si>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Предложение по корректировке  утвержденного плана</t>
  </si>
  <si>
    <t>2017 год</t>
  </si>
  <si>
    <t>2018 год</t>
  </si>
  <si>
    <t>План</t>
  </si>
  <si>
    <t>2022 год</t>
  </si>
  <si>
    <t>Решение об утверждении инвестиционной программы отсутствует</t>
  </si>
  <si>
    <t>2021 год</t>
  </si>
  <si>
    <t>Ленинградская область</t>
  </si>
  <si>
    <t>ООО «Сетевое предприятие «Росэнерго»</t>
  </si>
  <si>
    <t>2019 год</t>
  </si>
  <si>
    <t>2020 год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</si>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</sst>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#,##0.0"/>
    <numFmt numFmtId="166" formatCode="_-* #,##0.00_р_._-;\-* #,##0.00_р_._-;_-* &quot;-&quot;??_р_._-;_-@_-"/>
    <numFmt numFmtId="167" formatCode="_(* #,##0.00_);_(* \(#,##0.00\);_(* &quot;-&quot;??_);_(@_)"/>
    <numFmt numFmtId="168" formatCode="0.0"/>
    <numFmt numFmtId="169" formatCode="#,##0.0000"/>
    <numFmt numFmtId="170" formatCode="#,##0.0000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sz val="12"/>
      <name val="Times New Roman"/>
      <family val="1"/>
      <charset val="204"/>
    </font>
    <font>
      <sz val="5.85"/>
      <color rgb="FFFF0000"/>
      <name val="Times New Roman"/>
      <family val="1"/>
      <charset val="204"/>
    </font>
    <font>
      <sz val="10"/>
      <name val="Arial Cyr"/>
      <charset val="204"/>
    </font>
    <font>
      <b/>
      <sz val="5.85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5.85"/>
      <color theme="1"/>
      <name val="Times New Roman"/>
      <family val="1"/>
      <charset val="204"/>
    </font>
    <font>
      <b/>
      <sz val="5.85"/>
      <color theme="1"/>
      <name val="Times New Roman"/>
      <family val="1"/>
      <charset val="204"/>
    </font>
    <font>
      <b/>
      <sz val="5.85"/>
      <color rgb="FF92D050"/>
      <name val="Times New Roman"/>
      <family val="1"/>
      <charset val="204"/>
    </font>
    <font>
      <b/>
      <sz val="5.75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8">
    <xf numFmtId="0" fontId="0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9" fontId="18" fillId="0" borderId="0" applyFill="0" applyBorder="0" applyAlignment="0" applyProtection="0"/>
    <xf numFmtId="9" fontId="18" fillId="0" borderId="0" applyFill="0" applyBorder="0" applyAlignment="0" applyProtection="0"/>
    <xf numFmtId="0" fontId="18" fillId="0" borderId="0"/>
    <xf numFmtId="166" fontId="18" fillId="0" borderId="0" applyFill="0" applyBorder="0" applyAlignment="0" applyProtection="0"/>
    <xf numFmtId="166" fontId="1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ill="0" applyBorder="0" applyAlignment="0" applyProtection="0"/>
    <xf numFmtId="0" fontId="1" fillId="0" borderId="0"/>
  </cellStyleXfs>
  <cellXfs count="3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4" fillId="0" borderId="10" xfId="0" applyFont="1" applyBorder="1" applyAlignment="1">
      <alignment horizontal="left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0" fillId="2" borderId="0" xfId="0" applyFont="1" applyFill="1" applyAlignment="1">
      <alignment vertical="center"/>
    </xf>
    <xf numFmtId="2" fontId="10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17" fillId="0" borderId="0" xfId="0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0" fillId="0" borderId="0" xfId="0" applyNumberFormat="1" applyFont="1"/>
    <xf numFmtId="4" fontId="13" fillId="0" borderId="0" xfId="0" applyNumberFormat="1" applyFont="1"/>
    <xf numFmtId="2" fontId="15" fillId="0" borderId="0" xfId="0" applyNumberFormat="1" applyFont="1"/>
    <xf numFmtId="4" fontId="15" fillId="0" borderId="0" xfId="0" applyNumberFormat="1" applyFont="1"/>
    <xf numFmtId="4" fontId="10" fillId="0" borderId="0" xfId="0" applyNumberFormat="1" applyFont="1" applyAlignment="1">
      <alignment vertical="center"/>
    </xf>
    <xf numFmtId="4" fontId="15" fillId="2" borderId="0" xfId="0" applyNumberFormat="1" applyFont="1" applyFill="1" applyAlignment="1">
      <alignment vertical="center"/>
    </xf>
    <xf numFmtId="4" fontId="15" fillId="3" borderId="0" xfId="0" applyNumberFormat="1" applyFont="1" applyFill="1" applyAlignment="1">
      <alignment vertical="center"/>
    </xf>
    <xf numFmtId="0" fontId="10" fillId="6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4" fontId="10" fillId="6" borderId="0" xfId="0" applyNumberFormat="1" applyFont="1" applyFill="1" applyAlignment="1">
      <alignment vertical="center"/>
    </xf>
    <xf numFmtId="9" fontId="10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13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2" fontId="13" fillId="0" borderId="0" xfId="0" applyNumberFormat="1" applyFont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4" fontId="13" fillId="5" borderId="0" xfId="0" applyNumberFormat="1" applyFont="1" applyFill="1" applyAlignment="1">
      <alignment horizontal="center" vertical="center"/>
    </xf>
    <xf numFmtId="0" fontId="4" fillId="0" borderId="28" xfId="0" applyFont="1" applyBorder="1" applyAlignment="1">
      <alignment horizontal="left"/>
    </xf>
    <xf numFmtId="170" fontId="10" fillId="0" borderId="0" xfId="0" applyNumberFormat="1" applyFont="1" applyAlignment="1">
      <alignment horizontal="center" vertical="center"/>
    </xf>
    <xf numFmtId="168" fontId="15" fillId="0" borderId="0" xfId="0" applyNumberFormat="1" applyFont="1" applyAlignment="1">
      <alignment vertical="center"/>
    </xf>
    <xf numFmtId="169" fontId="10" fillId="0" borderId="0" xfId="0" applyNumberFormat="1" applyFont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4" fontId="15" fillId="5" borderId="0" xfId="0" applyNumberFormat="1" applyFont="1" applyFill="1" applyAlignment="1">
      <alignment vertical="center"/>
    </xf>
    <xf numFmtId="2" fontId="3" fillId="0" borderId="0" xfId="0" applyNumberFormat="1" applyFont="1"/>
    <xf numFmtId="49" fontId="26" fillId="0" borderId="9" xfId="0" applyNumberFormat="1" applyFont="1" applyBorder="1" applyAlignment="1">
      <alignment horizontal="center"/>
    </xf>
    <xf numFmtId="2" fontId="10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/>
    </xf>
    <xf numFmtId="4" fontId="10" fillId="7" borderId="0" xfId="0" applyNumberFormat="1" applyFont="1" applyFill="1" applyAlignment="1">
      <alignment horizontal="center" vertical="center"/>
    </xf>
    <xf numFmtId="4" fontId="13" fillId="7" borderId="0" xfId="0" applyNumberFormat="1" applyFont="1" applyFill="1" applyAlignment="1">
      <alignment horizontal="center" vertical="center"/>
    </xf>
    <xf numFmtId="4" fontId="17" fillId="7" borderId="0" xfId="0" applyNumberFormat="1" applyFont="1" applyFill="1" applyAlignment="1">
      <alignment horizontal="center" vertical="center"/>
    </xf>
    <xf numFmtId="0" fontId="10" fillId="7" borderId="0" xfId="0" applyFont="1" applyFill="1" applyAlignment="1">
      <alignment vertical="center"/>
    </xf>
    <xf numFmtId="4" fontId="10" fillId="7" borderId="0" xfId="0" applyNumberFormat="1" applyFont="1" applyFill="1" applyAlignment="1">
      <alignment vertical="center"/>
    </xf>
    <xf numFmtId="4" fontId="24" fillId="7" borderId="0" xfId="0" applyNumberFormat="1" applyFont="1" applyFill="1" applyAlignment="1">
      <alignment horizontal="center" vertical="center"/>
    </xf>
    <xf numFmtId="4" fontId="15" fillId="7" borderId="0" xfId="0" applyNumberFormat="1" applyFont="1" applyFill="1" applyAlignment="1">
      <alignment vertical="center"/>
    </xf>
    <xf numFmtId="165" fontId="15" fillId="7" borderId="0" xfId="0" applyNumberFormat="1" applyFont="1" applyFill="1" applyAlignment="1">
      <alignment vertical="center"/>
    </xf>
    <xf numFmtId="4" fontId="15" fillId="7" borderId="0" xfId="0" applyNumberFormat="1" applyFont="1" applyFill="1" applyAlignment="1">
      <alignment horizontal="center" vertical="center"/>
    </xf>
    <xf numFmtId="0" fontId="15" fillId="7" borderId="0" xfId="0" applyFont="1" applyFill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4" fontId="24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" fontId="23" fillId="7" borderId="0" xfId="0" applyNumberFormat="1" applyFont="1" applyFill="1" applyAlignment="1">
      <alignment horizontal="center" vertical="center"/>
    </xf>
    <xf numFmtId="2" fontId="15" fillId="7" borderId="0" xfId="0" applyNumberFormat="1" applyFont="1" applyFill="1" applyAlignment="1">
      <alignment vertical="center"/>
    </xf>
    <xf numFmtId="2" fontId="13" fillId="7" borderId="0" xfId="0" applyNumberFormat="1" applyFont="1" applyFill="1" applyAlignment="1">
      <alignment vertical="center"/>
    </xf>
    <xf numFmtId="0" fontId="13" fillId="7" borderId="0" xfId="0" applyFont="1" applyFill="1" applyAlignment="1">
      <alignment vertical="center"/>
    </xf>
    <xf numFmtId="3" fontId="10" fillId="7" borderId="0" xfId="0" applyNumberFormat="1" applyFont="1" applyFill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/>
    </xf>
    <xf numFmtId="3" fontId="13" fillId="0" borderId="17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4" fontId="10" fillId="0" borderId="8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13" fillId="0" borderId="17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2" fontId="13" fillId="0" borderId="0" xfId="0" applyNumberFormat="1" applyFont="1" applyFill="1" applyAlignment="1">
      <alignment vertical="center"/>
    </xf>
    <xf numFmtId="2" fontId="17" fillId="0" borderId="0" xfId="0" applyNumberFormat="1" applyFont="1" applyFill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4" fontId="13" fillId="0" borderId="8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4" fontId="17" fillId="0" borderId="0" xfId="0" applyNumberFormat="1" applyFont="1" applyFill="1" applyAlignment="1">
      <alignment vertical="center"/>
    </xf>
    <xf numFmtId="4" fontId="13" fillId="0" borderId="0" xfId="0" applyNumberFormat="1" applyFont="1" applyFill="1" applyAlignment="1">
      <alignment vertical="center"/>
    </xf>
    <xf numFmtId="164" fontId="10" fillId="0" borderId="17" xfId="0" applyNumberFormat="1" applyFont="1" applyFill="1" applyBorder="1" applyAlignment="1">
      <alignment horizontal="center" vertical="center"/>
    </xf>
    <xf numFmtId="165" fontId="20" fillId="4" borderId="0" xfId="2" applyNumberFormat="1" applyFont="1" applyFill="1" applyBorder="1" applyAlignment="1">
      <alignment horizontal="right" wrapText="1"/>
    </xf>
    <xf numFmtId="0" fontId="13" fillId="0" borderId="11" xfId="0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/>
    </xf>
    <xf numFmtId="2" fontId="13" fillId="0" borderId="47" xfId="0" applyNumberFormat="1" applyFont="1" applyFill="1" applyBorder="1" applyAlignment="1">
      <alignment horizontal="center" vertical="center"/>
    </xf>
    <xf numFmtId="164" fontId="10" fillId="0" borderId="49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4" fontId="13" fillId="0" borderId="13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vertical="center"/>
    </xf>
    <xf numFmtId="164" fontId="10" fillId="0" borderId="12" xfId="0" applyNumberFormat="1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2" fontId="13" fillId="0" borderId="48" xfId="0" applyNumberFormat="1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164" fontId="13" fillId="0" borderId="48" xfId="0" applyNumberFormat="1" applyFont="1" applyFill="1" applyBorder="1" applyAlignment="1">
      <alignment horizontal="center" vertical="center"/>
    </xf>
    <xf numFmtId="164" fontId="10" fillId="0" borderId="18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2" fontId="13" fillId="0" borderId="6" xfId="0" applyNumberFormat="1" applyFont="1" applyFill="1" applyBorder="1" applyAlignment="1">
      <alignment horizontal="center" vertical="center"/>
    </xf>
    <xf numFmtId="2" fontId="13" fillId="0" borderId="11" xfId="0" applyNumberFormat="1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3" fillId="0" borderId="18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49" fontId="10" fillId="0" borderId="15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top"/>
    </xf>
    <xf numFmtId="0" fontId="6" fillId="0" borderId="35" xfId="0" applyFont="1" applyBorder="1" applyAlignment="1">
      <alignment horizontal="center" vertical="top"/>
    </xf>
    <xf numFmtId="0" fontId="2" fillId="0" borderId="43" xfId="0" applyFont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 indent="1"/>
    </xf>
    <xf numFmtId="0" fontId="10" fillId="0" borderId="36" xfId="0" applyFont="1" applyFill="1" applyBorder="1" applyAlignment="1">
      <alignment horizontal="left" vertical="center" wrapText="1" indent="1"/>
    </xf>
    <xf numFmtId="0" fontId="10" fillId="0" borderId="14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49" fontId="13" fillId="0" borderId="42" xfId="0" applyNumberFormat="1" applyFont="1" applyFill="1" applyBorder="1" applyAlignment="1">
      <alignment horizontal="center" vertical="center"/>
    </xf>
    <xf numFmtId="49" fontId="13" fillId="0" borderId="26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49" fontId="10" fillId="0" borderId="37" xfId="0" applyNumberFormat="1" applyFont="1" applyFill="1" applyBorder="1" applyAlignment="1">
      <alignment horizontal="center" vertical="center"/>
    </xf>
    <xf numFmtId="49" fontId="10" fillId="0" borderId="35" xfId="0" applyNumberFormat="1" applyFont="1" applyFill="1" applyBorder="1" applyAlignment="1">
      <alignment horizontal="center" vertical="center"/>
    </xf>
    <xf numFmtId="49" fontId="10" fillId="0" borderId="38" xfId="0" applyNumberFormat="1" applyFont="1" applyFill="1" applyBorder="1" applyAlignment="1">
      <alignment horizontal="center" vertical="center"/>
    </xf>
    <xf numFmtId="49" fontId="10" fillId="0" borderId="39" xfId="0" applyNumberFormat="1" applyFont="1" applyFill="1" applyBorder="1" applyAlignment="1">
      <alignment horizontal="center" vertical="center"/>
    </xf>
    <xf numFmtId="49" fontId="13" fillId="0" borderId="21" xfId="0" applyNumberFormat="1" applyFont="1" applyFill="1" applyBorder="1" applyAlignment="1">
      <alignment horizontal="center" vertical="center"/>
    </xf>
    <xf numFmtId="49" fontId="13" fillId="0" borderId="22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/>
    </xf>
    <xf numFmtId="49" fontId="10" fillId="0" borderId="36" xfId="0" applyNumberFormat="1" applyFont="1" applyFill="1" applyBorder="1" applyAlignment="1">
      <alignment horizontal="center" vertical="center"/>
    </xf>
    <xf numFmtId="49" fontId="13" fillId="0" borderId="36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0" fillId="0" borderId="34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 indent="5"/>
    </xf>
    <xf numFmtId="0" fontId="10" fillId="0" borderId="36" xfId="0" applyFont="1" applyFill="1" applyBorder="1" applyAlignment="1">
      <alignment horizontal="left" vertical="center" wrapText="1" indent="5"/>
    </xf>
    <xf numFmtId="0" fontId="10" fillId="0" borderId="14" xfId="0" applyFont="1" applyFill="1" applyBorder="1" applyAlignment="1">
      <alignment horizontal="left" vertical="center" wrapText="1" indent="5"/>
    </xf>
    <xf numFmtId="49" fontId="13" fillId="0" borderId="32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37" xfId="0" applyNumberFormat="1" applyFont="1" applyFill="1" applyBorder="1" applyAlignment="1">
      <alignment horizontal="center" vertical="center"/>
    </xf>
    <xf numFmtId="49" fontId="13" fillId="0" borderId="34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 indent="2"/>
    </xf>
    <xf numFmtId="0" fontId="10" fillId="0" borderId="36" xfId="0" applyFont="1" applyFill="1" applyBorder="1" applyAlignment="1">
      <alignment horizontal="left" vertical="center" wrapText="1" indent="2"/>
    </xf>
    <xf numFmtId="0" fontId="10" fillId="0" borderId="14" xfId="0" applyFont="1" applyFill="1" applyBorder="1" applyAlignment="1">
      <alignment horizontal="left" vertical="center" wrapText="1" indent="2"/>
    </xf>
    <xf numFmtId="0" fontId="13" fillId="0" borderId="18" xfId="0" applyFont="1" applyFill="1" applyBorder="1" applyAlignment="1">
      <alignment horizontal="left" vertical="center" wrapText="1"/>
    </xf>
    <xf numFmtId="0" fontId="13" fillId="0" borderId="36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 indent="4"/>
    </xf>
    <xf numFmtId="0" fontId="10" fillId="0" borderId="36" xfId="0" applyFont="1" applyFill="1" applyBorder="1" applyAlignment="1">
      <alignment horizontal="left" vertical="center" wrapText="1" indent="4"/>
    </xf>
    <xf numFmtId="0" fontId="10" fillId="0" borderId="14" xfId="0" applyFont="1" applyFill="1" applyBorder="1" applyAlignment="1">
      <alignment horizontal="left" vertical="center" wrapText="1" indent="4"/>
    </xf>
    <xf numFmtId="0" fontId="10" fillId="0" borderId="18" xfId="0" applyFont="1" applyFill="1" applyBorder="1" applyAlignment="1">
      <alignment horizontal="left" vertical="center" wrapText="1" indent="3"/>
    </xf>
    <xf numFmtId="0" fontId="10" fillId="0" borderId="36" xfId="0" applyFont="1" applyFill="1" applyBorder="1" applyAlignment="1">
      <alignment horizontal="left" vertical="center" wrapText="1" indent="3"/>
    </xf>
    <xf numFmtId="0" fontId="10" fillId="0" borderId="14" xfId="0" applyFont="1" applyFill="1" applyBorder="1" applyAlignment="1">
      <alignment horizontal="left" vertical="center" wrapText="1" indent="3"/>
    </xf>
    <xf numFmtId="0" fontId="13" fillId="0" borderId="18" xfId="0" applyFont="1" applyFill="1" applyBorder="1" applyAlignment="1">
      <alignment horizontal="left" vertical="center" wrapText="1" indent="1"/>
    </xf>
    <xf numFmtId="0" fontId="13" fillId="0" borderId="36" xfId="0" applyFont="1" applyFill="1" applyBorder="1" applyAlignment="1">
      <alignment horizontal="left" vertical="center" wrapText="1" indent="1"/>
    </xf>
    <xf numFmtId="0" fontId="13" fillId="0" borderId="14" xfId="0" applyFont="1" applyFill="1" applyBorder="1" applyAlignment="1">
      <alignment horizontal="left" vertical="center" wrapText="1" indent="1"/>
    </xf>
    <xf numFmtId="0" fontId="10" fillId="0" borderId="19" xfId="0" applyFont="1" applyFill="1" applyBorder="1" applyAlignment="1">
      <alignment horizontal="left" vertical="center" wrapText="1" indent="2"/>
    </xf>
    <xf numFmtId="0" fontId="10" fillId="0" borderId="34" xfId="0" applyFont="1" applyFill="1" applyBorder="1" applyAlignment="1">
      <alignment horizontal="left" vertical="center" wrapText="1" indent="2"/>
    </xf>
    <xf numFmtId="0" fontId="10" fillId="0" borderId="35" xfId="0" applyFont="1" applyFill="1" applyBorder="1" applyAlignment="1">
      <alignment horizontal="left" vertical="center" wrapText="1" indent="2"/>
    </xf>
    <xf numFmtId="0" fontId="13" fillId="0" borderId="25" xfId="0" applyFont="1" applyFill="1" applyBorder="1" applyAlignment="1">
      <alignment horizontal="left" vertical="center" wrapText="1" indent="1"/>
    </xf>
    <xf numFmtId="0" fontId="13" fillId="0" borderId="10" xfId="0" applyFont="1" applyFill="1" applyBorder="1" applyAlignment="1">
      <alignment horizontal="left" vertical="center" wrapText="1" indent="1"/>
    </xf>
    <xf numFmtId="0" fontId="13" fillId="0" borderId="26" xfId="0" applyFont="1" applyFill="1" applyBorder="1" applyAlignment="1">
      <alignment horizontal="left" vertical="center" wrapText="1" indent="1"/>
    </xf>
    <xf numFmtId="0" fontId="10" fillId="0" borderId="15" xfId="0" applyFont="1" applyFill="1" applyBorder="1" applyAlignment="1">
      <alignment horizontal="left" vertical="center" wrapText="1" indent="2"/>
    </xf>
    <xf numFmtId="0" fontId="10" fillId="0" borderId="15" xfId="0" applyFont="1" applyFill="1" applyBorder="1" applyAlignment="1">
      <alignment horizontal="left" vertical="center" wrapText="1" indent="1"/>
    </xf>
    <xf numFmtId="0" fontId="10" fillId="0" borderId="40" xfId="0" applyFont="1" applyFill="1" applyBorder="1" applyAlignment="1">
      <alignment horizontal="left" vertical="center" wrapText="1" indent="1"/>
    </xf>
    <xf numFmtId="0" fontId="10" fillId="0" borderId="41" xfId="0" applyFont="1" applyFill="1" applyBorder="1" applyAlignment="1">
      <alignment horizontal="left" vertical="center" wrapText="1" indent="1"/>
    </xf>
    <xf numFmtId="0" fontId="10" fillId="0" borderId="39" xfId="0" applyFont="1" applyFill="1" applyBorder="1" applyAlignment="1">
      <alignment horizontal="left" vertical="center" wrapText="1" indent="1"/>
    </xf>
    <xf numFmtId="0" fontId="13" fillId="0" borderId="21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0" fillId="0" borderId="42" xfId="0" applyFont="1" applyFill="1" applyBorder="1" applyAlignment="1">
      <alignment horizontal="left" vertical="center" wrapText="1" indent="1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26" xfId="0" applyFont="1" applyFill="1" applyBorder="1" applyAlignment="1">
      <alignment horizontal="left" vertical="center" wrapText="1" indent="1"/>
    </xf>
    <xf numFmtId="0" fontId="10" fillId="0" borderId="37" xfId="0" applyFont="1" applyFill="1" applyBorder="1" applyAlignment="1">
      <alignment horizontal="left" vertical="center" wrapText="1" indent="1"/>
    </xf>
    <xf numFmtId="0" fontId="10" fillId="0" borderId="34" xfId="0" applyFont="1" applyFill="1" applyBorder="1" applyAlignment="1">
      <alignment horizontal="left" vertical="center" wrapText="1" indent="1"/>
    </xf>
    <xf numFmtId="0" fontId="10" fillId="0" borderId="35" xfId="0" applyFont="1" applyFill="1" applyBorder="1" applyAlignment="1">
      <alignment horizontal="left" vertical="center" wrapText="1" indent="1"/>
    </xf>
    <xf numFmtId="0" fontId="13" fillId="0" borderId="42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 vertical="center" wrapText="1" indent="1"/>
    </xf>
    <xf numFmtId="0" fontId="10" fillId="0" borderId="1" xfId="0" applyFont="1" applyFill="1" applyBorder="1" applyAlignment="1">
      <alignment horizontal="left" vertical="center" wrapText="1" indent="1"/>
    </xf>
    <xf numFmtId="0" fontId="10" fillId="0" borderId="7" xfId="0" applyFont="1" applyFill="1" applyBorder="1" applyAlignment="1">
      <alignment horizontal="left" vertical="center" wrapText="1" indent="2"/>
    </xf>
    <xf numFmtId="0" fontId="10" fillId="0" borderId="1" xfId="0" applyFont="1" applyFill="1" applyBorder="1" applyAlignment="1">
      <alignment horizontal="left" vertical="center" wrapText="1" indent="2"/>
    </xf>
    <xf numFmtId="0" fontId="13" fillId="0" borderId="7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3"/>
    </xf>
    <xf numFmtId="49" fontId="10" fillId="0" borderId="42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26" xfId="0" applyNumberFormat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 vertical="top"/>
    </xf>
    <xf numFmtId="0" fontId="11" fillId="0" borderId="34" xfId="0" applyFont="1" applyFill="1" applyBorder="1" applyAlignment="1">
      <alignment horizontal="center" vertical="top"/>
    </xf>
    <xf numFmtId="0" fontId="11" fillId="0" borderId="35" xfId="0" applyFont="1" applyFill="1" applyBorder="1" applyAlignment="1">
      <alignment horizontal="center" vertical="top"/>
    </xf>
    <xf numFmtId="0" fontId="13" fillId="0" borderId="16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 wrapText="1"/>
    </xf>
    <xf numFmtId="0" fontId="13" fillId="0" borderId="50" xfId="0" applyFont="1" applyFill="1" applyBorder="1" applyAlignment="1">
      <alignment horizontal="left" vertical="center" wrapText="1"/>
    </xf>
    <xf numFmtId="0" fontId="13" fillId="0" borderId="48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 indent="4"/>
    </xf>
    <xf numFmtId="0" fontId="10" fillId="0" borderId="1" xfId="0" applyFont="1" applyFill="1" applyBorder="1" applyAlignment="1">
      <alignment horizontal="left" vertical="center" wrapText="1" indent="4"/>
    </xf>
    <xf numFmtId="0" fontId="13" fillId="0" borderId="7" xfId="0" applyFont="1" applyFill="1" applyBorder="1" applyAlignment="1">
      <alignment horizontal="left" vertical="center" wrapText="1" indent="1"/>
    </xf>
    <xf numFmtId="0" fontId="13" fillId="0" borderId="1" xfId="0" applyFont="1" applyFill="1" applyBorder="1" applyAlignment="1">
      <alignment horizontal="left" vertical="center" wrapText="1" indent="1"/>
    </xf>
    <xf numFmtId="0" fontId="10" fillId="0" borderId="2" xfId="0" applyFont="1" applyFill="1" applyBorder="1" applyAlignment="1">
      <alignment horizontal="left" vertical="center" wrapText="1" indent="3"/>
    </xf>
    <xf numFmtId="0" fontId="10" fillId="0" borderId="3" xfId="0" applyFont="1" applyFill="1" applyBorder="1" applyAlignment="1">
      <alignment horizontal="left" vertical="center" wrapText="1" indent="3"/>
    </xf>
    <xf numFmtId="0" fontId="3" fillId="0" borderId="43" xfId="0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1" fillId="0" borderId="37" xfId="0" applyFont="1" applyFill="1" applyBorder="1" applyAlignment="1">
      <alignment horizontal="center" vertical="top"/>
    </xf>
    <xf numFmtId="0" fontId="13" fillId="0" borderId="40" xfId="0" applyFont="1" applyFill="1" applyBorder="1" applyAlignment="1">
      <alignment horizontal="left" vertical="center" wrapText="1"/>
    </xf>
    <xf numFmtId="0" fontId="13" fillId="0" borderId="41" xfId="0" applyFont="1" applyFill="1" applyBorder="1" applyAlignment="1">
      <alignment horizontal="left" vertical="center" wrapText="1"/>
    </xf>
    <xf numFmtId="0" fontId="13" fillId="0" borderId="39" xfId="0" applyFont="1" applyFill="1" applyBorder="1" applyAlignment="1">
      <alignment horizontal="left" vertical="center" wrapText="1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23" xfId="0" applyNumberFormat="1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49" fontId="13" fillId="0" borderId="38" xfId="0" applyNumberFormat="1" applyFont="1" applyFill="1" applyBorder="1" applyAlignment="1">
      <alignment horizontal="center" vertical="center"/>
    </xf>
    <xf numFmtId="49" fontId="13" fillId="0" borderId="39" xfId="0" applyNumberFormat="1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49" fontId="13" fillId="0" borderId="41" xfId="0" applyNumberFormat="1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left" vertical="center" wrapText="1" indent="1"/>
    </xf>
    <xf numFmtId="49" fontId="13" fillId="0" borderId="30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30" xfId="0" applyFont="1" applyFill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top"/>
    </xf>
    <xf numFmtId="0" fontId="6" fillId="0" borderId="34" xfId="0" applyFont="1" applyBorder="1" applyAlignment="1">
      <alignment horizontal="center" vertical="top"/>
    </xf>
    <xf numFmtId="0" fontId="9" fillId="0" borderId="41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</cellXfs>
  <cellStyles count="28">
    <cellStyle name="_Книга1" xfId="3" xr:uid="{00000000-0005-0000-0000-000000000000}"/>
    <cellStyle name="_Книга1_Копия АРМ_БП_РСК_V10 0_20100213" xfId="4" xr:uid="{00000000-0005-0000-0000-000001000000}"/>
    <cellStyle name="Excel Built-in Normal" xfId="5" xr:uid="{00000000-0005-0000-0000-000002000000}"/>
    <cellStyle name="Обычный" xfId="0" builtinId="0"/>
    <cellStyle name="Обычный 10" xfId="6" xr:uid="{00000000-0005-0000-0000-000004000000}"/>
    <cellStyle name="Обычный 11" xfId="7" xr:uid="{00000000-0005-0000-0000-000005000000}"/>
    <cellStyle name="Обычный 12" xfId="8" xr:uid="{00000000-0005-0000-0000-000006000000}"/>
    <cellStyle name="Обычный 13" xfId="9" xr:uid="{00000000-0005-0000-0000-000007000000}"/>
    <cellStyle name="Обычный 14" xfId="27" xr:uid="{00000000-0005-0000-0000-000008000000}"/>
    <cellStyle name="Обычный 15" xfId="10" xr:uid="{00000000-0005-0000-0000-000009000000}"/>
    <cellStyle name="Обычный 2" xfId="11" xr:uid="{00000000-0005-0000-0000-00000A000000}"/>
    <cellStyle name="Обычный 3" xfId="12" xr:uid="{00000000-0005-0000-0000-00000B000000}"/>
    <cellStyle name="Обычный 3 2" xfId="1" xr:uid="{00000000-0005-0000-0000-00000C000000}"/>
    <cellStyle name="Обычный 4" xfId="13" xr:uid="{00000000-0005-0000-0000-00000D000000}"/>
    <cellStyle name="Обычный 5" xfId="14" xr:uid="{00000000-0005-0000-0000-00000E000000}"/>
    <cellStyle name="Обычный 5 2" xfId="15" xr:uid="{00000000-0005-0000-0000-00000F000000}"/>
    <cellStyle name="Обычный 6" xfId="2" xr:uid="{00000000-0005-0000-0000-000010000000}"/>
    <cellStyle name="Обычный 7" xfId="16" xr:uid="{00000000-0005-0000-0000-000011000000}"/>
    <cellStyle name="Обычный 8" xfId="17" xr:uid="{00000000-0005-0000-0000-000012000000}"/>
    <cellStyle name="Обычный 9" xfId="18" xr:uid="{00000000-0005-0000-0000-000013000000}"/>
    <cellStyle name="Процентный 2" xfId="20" xr:uid="{00000000-0005-0000-0000-000014000000}"/>
    <cellStyle name="Процентный 3" xfId="19" xr:uid="{00000000-0005-0000-0000-000015000000}"/>
    <cellStyle name="Стиль 1" xfId="21" xr:uid="{00000000-0005-0000-0000-000016000000}"/>
    <cellStyle name="Финансовый 2" xfId="23" xr:uid="{00000000-0005-0000-0000-000017000000}"/>
    <cellStyle name="Финансовый 3" xfId="24" xr:uid="{00000000-0005-0000-0000-000018000000}"/>
    <cellStyle name="Финансовый 3 2" xfId="25" xr:uid="{00000000-0005-0000-0000-000019000000}"/>
    <cellStyle name="Финансовый 4" xfId="26" xr:uid="{00000000-0005-0000-0000-00001A000000}"/>
    <cellStyle name="Финансовый 5" xfId="22" xr:uid="{00000000-0005-0000-0000-00001B000000}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456"/>
  <sheetViews>
    <sheetView tabSelected="1" view="pageBreakPreview" zoomScale="120" zoomScaleNormal="120" zoomScaleSheetLayoutView="120" workbookViewId="0">
      <selection activeCell="V16" sqref="V16"/>
    </sheetView>
  </sheetViews>
  <sheetFormatPr defaultColWidth="9.140625" defaultRowHeight="8.25" x14ac:dyDescent="0.15"/>
  <cols>
    <col min="1" max="1" width="1.42578125" style="6" customWidth="1"/>
    <col min="2" max="2" width="3.42578125" style="6" customWidth="1"/>
    <col min="3" max="3" width="11.42578125" style="6" customWidth="1"/>
    <col min="4" max="4" width="7.28515625" style="6" customWidth="1"/>
    <col min="5" max="5" width="14" style="6" customWidth="1"/>
    <col min="6" max="6" width="8" style="6" customWidth="1"/>
    <col min="7" max="7" width="4.5703125" style="6" customWidth="1"/>
    <col min="8" max="8" width="6.7109375" style="7" customWidth="1"/>
    <col min="9" max="9" width="8.28515625" style="7" hidden="1" customWidth="1"/>
    <col min="10" max="10" width="7.85546875" style="7" hidden="1" customWidth="1"/>
    <col min="11" max="11" width="9.28515625" style="7" hidden="1" customWidth="1"/>
    <col min="12" max="12" width="9.42578125" style="30" hidden="1" customWidth="1"/>
    <col min="13" max="13" width="8.42578125" style="7" customWidth="1"/>
    <col min="14" max="14" width="9.7109375" style="30" customWidth="1"/>
    <col min="15" max="15" width="8.7109375" style="7" customWidth="1"/>
    <col min="16" max="16" width="8.85546875" style="7" customWidth="1"/>
    <col min="17" max="17" width="8.28515625" style="7" customWidth="1"/>
    <col min="18" max="21" width="8.85546875" style="7" customWidth="1"/>
    <col min="22" max="22" width="12.7109375" style="6" customWidth="1"/>
    <col min="23" max="23" width="12.28515625" style="6" customWidth="1"/>
    <col min="24" max="54" width="9.140625" style="6" customWidth="1"/>
    <col min="55" max="16384" width="9.140625" style="6"/>
  </cols>
  <sheetData>
    <row r="1" spans="1:57" s="1" customFormat="1" ht="9.6" customHeight="1" x14ac:dyDescent="0.2">
      <c r="H1" s="2"/>
      <c r="I1" s="2"/>
      <c r="J1" s="2"/>
      <c r="K1" s="2"/>
      <c r="L1" s="29"/>
      <c r="M1" s="2"/>
      <c r="N1" s="29"/>
      <c r="O1" s="2"/>
      <c r="P1" s="2"/>
      <c r="Q1" s="2"/>
      <c r="R1" s="13" t="s">
        <v>0</v>
      </c>
      <c r="S1" s="13"/>
      <c r="T1" s="13"/>
      <c r="U1" s="13"/>
    </row>
    <row r="2" spans="1:57" s="1" customFormat="1" ht="9.75" customHeight="1" x14ac:dyDescent="0.2">
      <c r="H2" s="2"/>
      <c r="I2" s="2"/>
      <c r="J2" s="2"/>
      <c r="K2" s="2"/>
      <c r="L2" s="29"/>
      <c r="M2" s="2"/>
      <c r="N2" s="29"/>
      <c r="O2" s="2"/>
      <c r="P2" s="2"/>
      <c r="Q2" s="13"/>
      <c r="R2" s="13" t="s">
        <v>46</v>
      </c>
      <c r="S2" s="13"/>
      <c r="T2" s="13"/>
      <c r="U2" s="13"/>
    </row>
    <row r="3" spans="1:57" s="1" customFormat="1" ht="9.75" customHeight="1" x14ac:dyDescent="0.2">
      <c r="H3" s="2"/>
      <c r="I3" s="2"/>
      <c r="J3" s="2"/>
      <c r="K3" s="2"/>
      <c r="L3" s="29"/>
      <c r="M3" s="2"/>
      <c r="N3" s="29"/>
      <c r="O3" s="2"/>
      <c r="P3" s="2"/>
      <c r="Q3" s="13"/>
      <c r="R3" s="13" t="s">
        <v>47</v>
      </c>
      <c r="S3" s="13"/>
      <c r="T3" s="13"/>
      <c r="U3" s="13"/>
    </row>
    <row r="4" spans="1:57" ht="6.75" customHeight="1" x14ac:dyDescent="0.2">
      <c r="N4" s="18"/>
    </row>
    <row r="5" spans="1:57" s="14" customFormat="1" ht="12" x14ac:dyDescent="0.2">
      <c r="H5" s="16" t="s">
        <v>48</v>
      </c>
      <c r="I5" s="17" t="s">
        <v>49</v>
      </c>
      <c r="J5" s="17"/>
      <c r="K5" s="17"/>
      <c r="L5" s="31"/>
      <c r="M5" s="17"/>
      <c r="N5" s="18"/>
      <c r="O5" s="18"/>
      <c r="P5" s="17"/>
      <c r="Q5" s="17"/>
      <c r="R5" s="15"/>
      <c r="S5" s="15"/>
      <c r="T5" s="15"/>
      <c r="U5" s="15"/>
    </row>
    <row r="6" spans="1:57" s="1" customFormat="1" ht="6" customHeight="1" x14ac:dyDescent="0.2">
      <c r="H6" s="2"/>
      <c r="I6" s="2"/>
      <c r="J6" s="2"/>
      <c r="K6" s="2"/>
      <c r="L6" s="29"/>
      <c r="M6" s="2"/>
      <c r="N6" s="18"/>
      <c r="O6" s="18"/>
      <c r="P6" s="2"/>
      <c r="Q6" s="2"/>
      <c r="R6" s="2"/>
      <c r="S6" s="2"/>
      <c r="T6" s="2"/>
      <c r="U6" s="2"/>
    </row>
    <row r="7" spans="1:57" s="1" customFormat="1" ht="10.5" x14ac:dyDescent="0.2">
      <c r="A7" s="18" t="s">
        <v>50</v>
      </c>
      <c r="B7" s="18"/>
      <c r="C7" s="18"/>
      <c r="D7" s="320" t="s">
        <v>701</v>
      </c>
      <c r="E7" s="320"/>
      <c r="F7" s="320"/>
      <c r="G7" s="18"/>
      <c r="H7" s="18"/>
      <c r="I7" s="18"/>
      <c r="J7" s="18"/>
      <c r="K7" s="18"/>
      <c r="L7" s="32"/>
      <c r="M7" s="18"/>
      <c r="N7" s="18"/>
      <c r="O7" s="18"/>
      <c r="P7" s="18"/>
      <c r="Q7" s="18"/>
      <c r="R7" s="18"/>
      <c r="S7" s="18"/>
      <c r="T7" s="18"/>
      <c r="U7" s="18"/>
    </row>
    <row r="8" spans="1:57" s="1" customFormat="1" ht="9" customHeight="1" x14ac:dyDescent="0.2">
      <c r="A8" s="18"/>
      <c r="B8" s="18"/>
      <c r="C8" s="18"/>
      <c r="D8" s="337" t="s">
        <v>688</v>
      </c>
      <c r="E8" s="337"/>
      <c r="F8" s="337"/>
      <c r="G8" s="18"/>
      <c r="H8" s="18"/>
      <c r="I8" s="18"/>
      <c r="J8" s="18"/>
      <c r="K8" s="18"/>
      <c r="L8" s="32"/>
      <c r="M8" s="18"/>
      <c r="N8" s="18"/>
      <c r="O8" s="18"/>
      <c r="P8" s="18"/>
      <c r="Q8" s="18"/>
      <c r="R8" s="18"/>
      <c r="S8" s="18"/>
      <c r="T8" s="18"/>
      <c r="U8" s="18"/>
    </row>
    <row r="9" spans="1:57" s="1" customFormat="1" ht="10.5" x14ac:dyDescent="0.2">
      <c r="A9" s="18"/>
      <c r="B9" s="18"/>
      <c r="D9" s="13" t="s">
        <v>664</v>
      </c>
      <c r="E9" s="320" t="s">
        <v>700</v>
      </c>
      <c r="F9" s="320"/>
      <c r="G9" s="18"/>
      <c r="H9" s="18"/>
      <c r="I9" s="18"/>
      <c r="J9" s="18"/>
      <c r="K9" s="18"/>
      <c r="L9" s="32"/>
      <c r="M9" s="18"/>
      <c r="N9" s="18"/>
      <c r="O9" s="18"/>
      <c r="P9" s="18"/>
      <c r="Q9" s="18"/>
      <c r="R9" s="18"/>
      <c r="S9" s="18"/>
      <c r="T9" s="18"/>
      <c r="U9" s="18"/>
    </row>
    <row r="10" spans="1:57" s="1" customFormat="1" ht="10.5" x14ac:dyDescent="0.2">
      <c r="A10" s="18"/>
      <c r="B10" s="18"/>
      <c r="D10" s="18"/>
      <c r="E10" s="13" t="s">
        <v>350</v>
      </c>
      <c r="F10" s="82" t="s">
        <v>704</v>
      </c>
      <c r="G10" s="18" t="s">
        <v>351</v>
      </c>
      <c r="H10" s="18"/>
      <c r="I10" s="18"/>
      <c r="J10" s="18"/>
      <c r="K10" s="18"/>
      <c r="L10" s="32"/>
      <c r="M10" s="18"/>
      <c r="N10" s="18"/>
      <c r="O10" s="18"/>
      <c r="P10" s="18"/>
      <c r="Q10" s="18"/>
      <c r="R10" s="18"/>
      <c r="S10" s="18"/>
      <c r="T10" s="18"/>
      <c r="U10" s="18"/>
    </row>
    <row r="11" spans="1:57" s="1" customFormat="1" ht="10.5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32"/>
      <c r="M11" s="18"/>
      <c r="N11" s="18"/>
      <c r="O11" s="18"/>
      <c r="P11" s="18"/>
      <c r="Q11" s="18"/>
      <c r="R11" s="18"/>
      <c r="S11" s="18"/>
      <c r="T11" s="18"/>
      <c r="U11" s="18"/>
      <c r="BE11" s="81"/>
    </row>
    <row r="12" spans="1:57" s="1" customFormat="1" ht="10.5" x14ac:dyDescent="0.2">
      <c r="B12" s="18" t="s">
        <v>698</v>
      </c>
      <c r="C12" s="18"/>
      <c r="D12" s="18"/>
      <c r="E12" s="18"/>
      <c r="F12" s="18"/>
      <c r="G12" s="18"/>
      <c r="H12" s="18"/>
      <c r="I12" s="18"/>
      <c r="J12" s="18"/>
      <c r="K12" s="18"/>
      <c r="L12" s="32"/>
      <c r="M12" s="18"/>
      <c r="N12" s="32"/>
      <c r="O12" s="18"/>
      <c r="P12" s="18"/>
      <c r="Q12" s="18"/>
      <c r="R12" s="18"/>
      <c r="S12" s="18"/>
      <c r="T12" s="18"/>
      <c r="U12" s="18"/>
    </row>
    <row r="13" spans="1:57" s="1" customFormat="1" ht="9.6" customHeight="1" x14ac:dyDescent="0.2">
      <c r="B13" s="338" t="s">
        <v>51</v>
      </c>
      <c r="C13" s="338"/>
      <c r="D13" s="338"/>
      <c r="E13" s="338"/>
      <c r="F13" s="338"/>
      <c r="G13" s="20"/>
      <c r="H13" s="18"/>
      <c r="I13" s="18"/>
      <c r="J13" s="18"/>
      <c r="K13" s="18"/>
      <c r="L13" s="32"/>
      <c r="M13" s="18"/>
      <c r="N13" s="32"/>
      <c r="O13" s="18"/>
      <c r="P13" s="18"/>
      <c r="Q13" s="18"/>
      <c r="R13" s="18"/>
      <c r="S13" s="18"/>
      <c r="T13" s="18"/>
      <c r="U13" s="18"/>
    </row>
    <row r="14" spans="1:57" s="21" customFormat="1" ht="12.6" customHeight="1" thickBot="1" x14ac:dyDescent="0.25">
      <c r="A14" s="187" t="s">
        <v>349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57"/>
      <c r="T14" s="57"/>
      <c r="U14" s="57"/>
    </row>
    <row r="15" spans="1:57" s="4" customFormat="1" ht="24.75" customHeight="1" x14ac:dyDescent="0.2">
      <c r="A15" s="332" t="s">
        <v>4</v>
      </c>
      <c r="B15" s="328"/>
      <c r="C15" s="326" t="s">
        <v>5</v>
      </c>
      <c r="D15" s="327"/>
      <c r="E15" s="327"/>
      <c r="F15" s="327"/>
      <c r="G15" s="328"/>
      <c r="H15" s="324" t="s">
        <v>1</v>
      </c>
      <c r="I15" s="11" t="s">
        <v>694</v>
      </c>
      <c r="J15" s="11" t="s">
        <v>695</v>
      </c>
      <c r="K15" s="11" t="s">
        <v>702</v>
      </c>
      <c r="L15" s="177" t="s">
        <v>703</v>
      </c>
      <c r="M15" s="194" t="s">
        <v>699</v>
      </c>
      <c r="N15" s="195"/>
      <c r="O15" s="194" t="s">
        <v>697</v>
      </c>
      <c r="P15" s="195"/>
      <c r="Q15" s="194" t="s">
        <v>6</v>
      </c>
      <c r="R15" s="334"/>
      <c r="S15" s="58"/>
      <c r="T15" s="58"/>
      <c r="U15" s="58"/>
    </row>
    <row r="16" spans="1:57" s="4" customFormat="1" ht="58.9" customHeight="1" x14ac:dyDescent="0.2">
      <c r="A16" s="333"/>
      <c r="B16" s="331"/>
      <c r="C16" s="329"/>
      <c r="D16" s="330"/>
      <c r="E16" s="330"/>
      <c r="F16" s="330"/>
      <c r="G16" s="331"/>
      <c r="H16" s="325"/>
      <c r="I16" s="3" t="s">
        <v>2</v>
      </c>
      <c r="J16" s="79" t="s">
        <v>2</v>
      </c>
      <c r="K16" s="3" t="s">
        <v>2</v>
      </c>
      <c r="L16" s="3" t="s">
        <v>2</v>
      </c>
      <c r="M16" s="3" t="s">
        <v>696</v>
      </c>
      <c r="N16" s="3" t="s">
        <v>693</v>
      </c>
      <c r="O16" s="3" t="str">
        <f>M16</f>
        <v>План</v>
      </c>
      <c r="P16" s="3" t="s">
        <v>693</v>
      </c>
      <c r="Q16" s="3" t="str">
        <f>O16</f>
        <v>План</v>
      </c>
      <c r="R16" s="12" t="s">
        <v>7</v>
      </c>
      <c r="S16" s="58"/>
      <c r="T16" s="58"/>
      <c r="U16" s="58"/>
    </row>
    <row r="17" spans="1:70" s="5" customFormat="1" ht="9" thickBot="1" x14ac:dyDescent="0.25">
      <c r="A17" s="185">
        <v>1</v>
      </c>
      <c r="B17" s="186"/>
      <c r="C17" s="335">
        <v>2</v>
      </c>
      <c r="D17" s="336"/>
      <c r="E17" s="336"/>
      <c r="F17" s="336"/>
      <c r="G17" s="186"/>
      <c r="H17" s="10">
        <v>3</v>
      </c>
      <c r="I17" s="9">
        <v>4</v>
      </c>
      <c r="J17" s="9">
        <v>5</v>
      </c>
      <c r="K17" s="9">
        <v>7</v>
      </c>
      <c r="L17" s="9">
        <v>9</v>
      </c>
      <c r="M17" s="9">
        <v>10</v>
      </c>
      <c r="N17" s="9">
        <v>11</v>
      </c>
      <c r="O17" s="9">
        <v>12</v>
      </c>
      <c r="P17" s="9">
        <v>13</v>
      </c>
      <c r="Q17" s="9">
        <v>14</v>
      </c>
      <c r="R17" s="9">
        <v>15</v>
      </c>
      <c r="S17" s="59"/>
      <c r="T17" s="59"/>
      <c r="U17" s="59"/>
    </row>
    <row r="18" spans="1:70" s="8" customFormat="1" ht="10.5" customHeight="1" thickBot="1" x14ac:dyDescent="0.25">
      <c r="A18" s="321" t="s">
        <v>45</v>
      </c>
      <c r="B18" s="322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3"/>
      <c r="S18" s="2"/>
      <c r="T18" s="2"/>
      <c r="U18" s="2"/>
    </row>
    <row r="19" spans="1:70" s="23" customFormat="1" ht="9.75" customHeight="1" x14ac:dyDescent="0.2">
      <c r="A19" s="196" t="s">
        <v>22</v>
      </c>
      <c r="B19" s="197"/>
      <c r="C19" s="188" t="s">
        <v>42</v>
      </c>
      <c r="D19" s="189"/>
      <c r="E19" s="189"/>
      <c r="F19" s="189"/>
      <c r="G19" s="190"/>
      <c r="H19" s="127" t="s">
        <v>3</v>
      </c>
      <c r="I19" s="128">
        <f t="shared" ref="I19:P19" si="0">I20+I24+I25+I26+I27+I28+I29+I30+I33</f>
        <v>11.556285209999999</v>
      </c>
      <c r="J19" s="128">
        <f t="shared" si="0"/>
        <v>39.135984018439999</v>
      </c>
      <c r="K19" s="128">
        <f t="shared" si="0"/>
        <v>38.866142941666673</v>
      </c>
      <c r="L19" s="128">
        <f t="shared" si="0"/>
        <v>0</v>
      </c>
      <c r="M19" s="128">
        <f t="shared" si="0"/>
        <v>89.624244137019772</v>
      </c>
      <c r="N19" s="128">
        <f t="shared" si="0"/>
        <v>0</v>
      </c>
      <c r="O19" s="128">
        <f t="shared" si="0"/>
        <v>101.07357221021186</v>
      </c>
      <c r="P19" s="128">
        <f t="shared" si="0"/>
        <v>0</v>
      </c>
      <c r="Q19" s="128">
        <f>O19+M19</f>
        <v>190.69781634723165</v>
      </c>
      <c r="R19" s="129" t="s">
        <v>478</v>
      </c>
      <c r="S19" s="60"/>
      <c r="T19" s="60"/>
      <c r="U19" s="72"/>
      <c r="W19" s="48"/>
      <c r="X19" s="48"/>
      <c r="AM19" s="48"/>
      <c r="AN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</row>
    <row r="20" spans="1:70" s="23" customFormat="1" ht="8.25" customHeight="1" x14ac:dyDescent="0.2">
      <c r="A20" s="183" t="s">
        <v>8</v>
      </c>
      <c r="B20" s="184"/>
      <c r="C20" s="191" t="s">
        <v>43</v>
      </c>
      <c r="D20" s="192"/>
      <c r="E20" s="192"/>
      <c r="F20" s="192"/>
      <c r="G20" s="193"/>
      <c r="H20" s="108" t="s">
        <v>3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130" t="s">
        <v>478</v>
      </c>
      <c r="R20" s="112" t="s">
        <v>478</v>
      </c>
      <c r="S20" s="61"/>
      <c r="T20" s="60"/>
      <c r="U20" s="60"/>
      <c r="AM20" s="48"/>
      <c r="AN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36"/>
      <c r="BE20" s="36"/>
      <c r="BF20" s="36"/>
      <c r="BG20" s="36"/>
      <c r="BH20" s="36"/>
      <c r="BI20" s="36"/>
      <c r="BJ20" s="48"/>
      <c r="BK20" s="48"/>
      <c r="BL20" s="48"/>
      <c r="BM20" s="48"/>
      <c r="BN20" s="48"/>
      <c r="BO20" s="48"/>
      <c r="BP20" s="48"/>
      <c r="BQ20" s="48"/>
    </row>
    <row r="21" spans="1:70" s="23" customFormat="1" ht="16.5" customHeight="1" x14ac:dyDescent="0.2">
      <c r="A21" s="183" t="s">
        <v>9</v>
      </c>
      <c r="B21" s="184"/>
      <c r="C21" s="191" t="s">
        <v>44</v>
      </c>
      <c r="D21" s="192"/>
      <c r="E21" s="192"/>
      <c r="F21" s="192"/>
      <c r="G21" s="193"/>
      <c r="H21" s="108" t="s">
        <v>3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130" t="s">
        <v>478</v>
      </c>
      <c r="R21" s="112" t="s">
        <v>478</v>
      </c>
      <c r="S21" s="61"/>
      <c r="T21" s="60"/>
      <c r="U21" s="60"/>
      <c r="W21" s="51"/>
      <c r="AM21" s="48"/>
      <c r="AN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36"/>
      <c r="BE21" s="36"/>
      <c r="BF21" s="36"/>
      <c r="BG21" s="36"/>
      <c r="BH21" s="36"/>
      <c r="BI21" s="36"/>
      <c r="BJ21" s="48"/>
      <c r="BK21" s="48"/>
      <c r="BL21" s="48"/>
      <c r="BM21" s="48"/>
      <c r="BN21" s="48"/>
      <c r="BO21" s="48"/>
      <c r="BP21" s="48"/>
      <c r="BQ21" s="48"/>
    </row>
    <row r="22" spans="1:70" s="23" customFormat="1" ht="16.5" customHeight="1" x14ac:dyDescent="0.2">
      <c r="A22" s="183" t="s">
        <v>10</v>
      </c>
      <c r="B22" s="184"/>
      <c r="C22" s="191" t="s">
        <v>52</v>
      </c>
      <c r="D22" s="192"/>
      <c r="E22" s="192"/>
      <c r="F22" s="192"/>
      <c r="G22" s="193"/>
      <c r="H22" s="108" t="s">
        <v>3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130" t="s">
        <v>478</v>
      </c>
      <c r="R22" s="112" t="s">
        <v>478</v>
      </c>
      <c r="S22" s="61"/>
      <c r="T22" s="60"/>
      <c r="U22" s="60"/>
      <c r="AM22" s="48"/>
      <c r="AN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</row>
    <row r="23" spans="1:70" s="23" customFormat="1" ht="16.5" customHeight="1" x14ac:dyDescent="0.2">
      <c r="A23" s="183" t="s">
        <v>11</v>
      </c>
      <c r="B23" s="184"/>
      <c r="C23" s="191" t="s">
        <v>53</v>
      </c>
      <c r="D23" s="192"/>
      <c r="E23" s="192"/>
      <c r="F23" s="192"/>
      <c r="G23" s="193"/>
      <c r="H23" s="108" t="s">
        <v>3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130" t="s">
        <v>478</v>
      </c>
      <c r="R23" s="112" t="s">
        <v>478</v>
      </c>
      <c r="S23" s="61"/>
      <c r="T23" s="60"/>
      <c r="U23" s="60"/>
      <c r="AM23" s="48"/>
      <c r="AN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</row>
    <row r="24" spans="1:70" s="23" customFormat="1" ht="8.1" customHeight="1" x14ac:dyDescent="0.2">
      <c r="A24" s="183" t="s">
        <v>12</v>
      </c>
      <c r="B24" s="184"/>
      <c r="C24" s="191" t="s">
        <v>54</v>
      </c>
      <c r="D24" s="192"/>
      <c r="E24" s="192"/>
      <c r="F24" s="192"/>
      <c r="G24" s="193"/>
      <c r="H24" s="108" t="s">
        <v>3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130" t="s">
        <v>478</v>
      </c>
      <c r="R24" s="112" t="s">
        <v>478</v>
      </c>
      <c r="S24" s="61"/>
      <c r="T24" s="60"/>
      <c r="U24" s="60"/>
      <c r="AM24" s="48"/>
      <c r="AN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</row>
    <row r="25" spans="1:70" s="89" customFormat="1" ht="8.1" customHeight="1" x14ac:dyDescent="0.2">
      <c r="A25" s="183" t="s">
        <v>13</v>
      </c>
      <c r="B25" s="184"/>
      <c r="C25" s="191" t="s">
        <v>76</v>
      </c>
      <c r="D25" s="192"/>
      <c r="E25" s="192"/>
      <c r="F25" s="192"/>
      <c r="G25" s="193"/>
      <c r="H25" s="108" t="s">
        <v>3</v>
      </c>
      <c r="I25" s="96">
        <v>11.556285209999999</v>
      </c>
      <c r="J25" s="96">
        <v>39.135984018439999</v>
      </c>
      <c r="K25" s="96">
        <v>38.866142941666673</v>
      </c>
      <c r="L25" s="96">
        <v>0</v>
      </c>
      <c r="M25" s="96">
        <v>89.624244137019772</v>
      </c>
      <c r="N25" s="96">
        <v>0</v>
      </c>
      <c r="O25" s="96">
        <v>101.07357221021186</v>
      </c>
      <c r="P25" s="96">
        <v>0</v>
      </c>
      <c r="Q25" s="130">
        <f>O25+M25</f>
        <v>190.69781634723165</v>
      </c>
      <c r="R25" s="112" t="s">
        <v>478</v>
      </c>
      <c r="S25" s="86"/>
      <c r="T25" s="87"/>
      <c r="U25" s="88"/>
      <c r="X25" s="90"/>
      <c r="AM25" s="90"/>
      <c r="AN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</row>
    <row r="26" spans="1:70" s="23" customFormat="1" ht="8.1" customHeight="1" x14ac:dyDescent="0.2">
      <c r="A26" s="183" t="s">
        <v>14</v>
      </c>
      <c r="B26" s="184"/>
      <c r="C26" s="191" t="s">
        <v>77</v>
      </c>
      <c r="D26" s="192"/>
      <c r="E26" s="192"/>
      <c r="F26" s="192"/>
      <c r="G26" s="193"/>
      <c r="H26" s="108" t="s">
        <v>3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130" t="s">
        <v>478</v>
      </c>
      <c r="R26" s="112" t="s">
        <v>478</v>
      </c>
      <c r="S26" s="61"/>
      <c r="T26" s="60"/>
      <c r="U26" s="60"/>
      <c r="AM26" s="48"/>
      <c r="AN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</row>
    <row r="27" spans="1:70" s="23" customFormat="1" ht="8.1" customHeight="1" x14ac:dyDescent="0.2">
      <c r="A27" s="183" t="s">
        <v>15</v>
      </c>
      <c r="B27" s="184"/>
      <c r="C27" s="191" t="s">
        <v>78</v>
      </c>
      <c r="D27" s="192"/>
      <c r="E27" s="192"/>
      <c r="F27" s="192"/>
      <c r="G27" s="193"/>
      <c r="H27" s="108" t="s">
        <v>3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130" t="s">
        <v>478</v>
      </c>
      <c r="R27" s="112" t="s">
        <v>478</v>
      </c>
      <c r="S27" s="61"/>
      <c r="T27" s="60"/>
      <c r="U27" s="73"/>
      <c r="W27" s="48"/>
      <c r="X27" s="53"/>
      <c r="AM27" s="48"/>
      <c r="AN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</row>
    <row r="28" spans="1:70" s="23" customFormat="1" ht="8.1" customHeight="1" x14ac:dyDescent="0.2">
      <c r="A28" s="183" t="s">
        <v>16</v>
      </c>
      <c r="B28" s="184"/>
      <c r="C28" s="191" t="s">
        <v>79</v>
      </c>
      <c r="D28" s="192"/>
      <c r="E28" s="192"/>
      <c r="F28" s="192"/>
      <c r="G28" s="193"/>
      <c r="H28" s="108" t="s">
        <v>3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130" t="s">
        <v>478</v>
      </c>
      <c r="R28" s="112" t="s">
        <v>478</v>
      </c>
      <c r="S28" s="61"/>
      <c r="T28" s="60"/>
      <c r="U28" s="60"/>
      <c r="AM28" s="48"/>
      <c r="AN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</row>
    <row r="29" spans="1:70" s="23" customFormat="1" ht="8.1" customHeight="1" x14ac:dyDescent="0.2">
      <c r="A29" s="183" t="s">
        <v>17</v>
      </c>
      <c r="B29" s="184"/>
      <c r="C29" s="191" t="s">
        <v>80</v>
      </c>
      <c r="D29" s="192"/>
      <c r="E29" s="192"/>
      <c r="F29" s="192"/>
      <c r="G29" s="193"/>
      <c r="H29" s="108" t="s">
        <v>3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130" t="s">
        <v>478</v>
      </c>
      <c r="R29" s="112" t="s">
        <v>478</v>
      </c>
      <c r="S29" s="61"/>
      <c r="T29" s="60"/>
      <c r="U29" s="60"/>
      <c r="AM29" s="48"/>
      <c r="AN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</row>
    <row r="30" spans="1:70" s="23" customFormat="1" ht="16.5" customHeight="1" x14ac:dyDescent="0.2">
      <c r="A30" s="183" t="s">
        <v>18</v>
      </c>
      <c r="B30" s="184"/>
      <c r="C30" s="191" t="s">
        <v>81</v>
      </c>
      <c r="D30" s="192"/>
      <c r="E30" s="192"/>
      <c r="F30" s="192"/>
      <c r="G30" s="193"/>
      <c r="H30" s="108" t="s">
        <v>3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130" t="s">
        <v>478</v>
      </c>
      <c r="R30" s="112" t="s">
        <v>478</v>
      </c>
      <c r="S30" s="61"/>
      <c r="T30" s="60"/>
      <c r="U30" s="60"/>
      <c r="AM30" s="48"/>
      <c r="AN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70" s="23" customFormat="1" ht="8.1" customHeight="1" x14ac:dyDescent="0.2">
      <c r="A31" s="183" t="s">
        <v>19</v>
      </c>
      <c r="B31" s="184"/>
      <c r="C31" s="219" t="s">
        <v>82</v>
      </c>
      <c r="D31" s="220"/>
      <c r="E31" s="220"/>
      <c r="F31" s="220"/>
      <c r="G31" s="221"/>
      <c r="H31" s="108" t="s">
        <v>3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130" t="s">
        <v>478</v>
      </c>
      <c r="R31" s="112" t="s">
        <v>478</v>
      </c>
      <c r="S31" s="61"/>
      <c r="T31" s="60"/>
      <c r="U31" s="60"/>
      <c r="AM31" s="48"/>
      <c r="AN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</row>
    <row r="32" spans="1:70" s="23" customFormat="1" ht="8.1" customHeight="1" x14ac:dyDescent="0.2">
      <c r="A32" s="183" t="s">
        <v>20</v>
      </c>
      <c r="B32" s="184"/>
      <c r="C32" s="219" t="s">
        <v>83</v>
      </c>
      <c r="D32" s="220"/>
      <c r="E32" s="220"/>
      <c r="F32" s="220"/>
      <c r="G32" s="221"/>
      <c r="H32" s="108" t="s">
        <v>3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130" t="s">
        <v>478</v>
      </c>
      <c r="R32" s="112" t="s">
        <v>478</v>
      </c>
      <c r="S32" s="61"/>
      <c r="T32" s="60"/>
      <c r="U32" s="60"/>
      <c r="AM32" s="48"/>
      <c r="AN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</row>
    <row r="33" spans="1:69" s="23" customFormat="1" ht="8.1" customHeight="1" x14ac:dyDescent="0.2">
      <c r="A33" s="183" t="s">
        <v>21</v>
      </c>
      <c r="B33" s="184"/>
      <c r="C33" s="191" t="s">
        <v>84</v>
      </c>
      <c r="D33" s="192"/>
      <c r="E33" s="192"/>
      <c r="F33" s="192"/>
      <c r="G33" s="193"/>
      <c r="H33" s="108" t="s">
        <v>3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130" t="s">
        <v>478</v>
      </c>
      <c r="R33" s="112" t="s">
        <v>478</v>
      </c>
      <c r="S33" s="61"/>
      <c r="T33" s="60"/>
      <c r="U33" s="73"/>
      <c r="X33" s="48"/>
      <c r="AM33" s="48"/>
      <c r="AN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</row>
    <row r="34" spans="1:69" s="89" customFormat="1" ht="16.5" customHeight="1" x14ac:dyDescent="0.2">
      <c r="A34" s="198" t="s">
        <v>23</v>
      </c>
      <c r="B34" s="199"/>
      <c r="C34" s="222" t="s">
        <v>85</v>
      </c>
      <c r="D34" s="223"/>
      <c r="E34" s="223"/>
      <c r="F34" s="223"/>
      <c r="G34" s="224"/>
      <c r="H34" s="119" t="s">
        <v>3</v>
      </c>
      <c r="I34" s="131">
        <f t="shared" ref="I34:P34" si="1">I35+I39+I40+I41+I42+I43+I44+I45+I48</f>
        <v>17.788104700000005</v>
      </c>
      <c r="J34" s="131">
        <f t="shared" si="1"/>
        <v>56.191942835261266</v>
      </c>
      <c r="K34" s="131">
        <f t="shared" si="1"/>
        <v>37.948969649999995</v>
      </c>
      <c r="L34" s="131">
        <f t="shared" si="1"/>
        <v>0</v>
      </c>
      <c r="M34" s="131">
        <f t="shared" si="1"/>
        <v>89.624244137019772</v>
      </c>
      <c r="N34" s="131">
        <f t="shared" si="1"/>
        <v>0</v>
      </c>
      <c r="O34" s="131">
        <f t="shared" si="1"/>
        <v>101.07357221021186</v>
      </c>
      <c r="P34" s="131">
        <f t="shared" si="1"/>
        <v>0</v>
      </c>
      <c r="Q34" s="131">
        <f>O34+M34</f>
        <v>190.69781634723165</v>
      </c>
      <c r="R34" s="112" t="s">
        <v>478</v>
      </c>
      <c r="S34" s="87"/>
      <c r="T34" s="87"/>
      <c r="U34" s="88"/>
      <c r="V34" s="92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 t="e">
        <f>#REF!-#REF!-#REF!-#REF!-#REF!-#REF!-#REF!</f>
        <v>#REF!</v>
      </c>
      <c r="AI34" s="93" t="e">
        <f>#REF!-#REF!-#REF!-#REF!-#REF!-#REF!-#REF!</f>
        <v>#REF!</v>
      </c>
      <c r="AJ34" s="93">
        <f>Q34-Q49-Q58-Q64-Q65-Q69-Q66</f>
        <v>0</v>
      </c>
      <c r="AK34" s="93"/>
      <c r="AM34" s="90"/>
      <c r="AN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</row>
    <row r="35" spans="1:69" s="23" customFormat="1" ht="8.1" customHeight="1" x14ac:dyDescent="0.2">
      <c r="A35" s="183" t="s">
        <v>25</v>
      </c>
      <c r="B35" s="184"/>
      <c r="C35" s="191" t="s">
        <v>43</v>
      </c>
      <c r="D35" s="192"/>
      <c r="E35" s="192"/>
      <c r="F35" s="192"/>
      <c r="G35" s="193"/>
      <c r="H35" s="108" t="s">
        <v>3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130" t="s">
        <v>478</v>
      </c>
      <c r="R35" s="112" t="s">
        <v>478</v>
      </c>
      <c r="S35" s="61"/>
      <c r="T35" s="60"/>
      <c r="U35" s="60"/>
      <c r="W35" s="48"/>
      <c r="X35" s="48"/>
      <c r="AM35" s="48"/>
      <c r="AN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36"/>
      <c r="BE35" s="36"/>
      <c r="BF35" s="36"/>
      <c r="BG35" s="36"/>
      <c r="BH35" s="36"/>
      <c r="BI35" s="36"/>
      <c r="BJ35" s="48"/>
      <c r="BK35" s="48"/>
      <c r="BL35" s="48"/>
      <c r="BM35" s="48"/>
      <c r="BN35" s="48"/>
      <c r="BO35" s="48"/>
      <c r="BP35" s="48"/>
      <c r="BQ35" s="48"/>
    </row>
    <row r="36" spans="1:69" s="23" customFormat="1" ht="16.5" customHeight="1" x14ac:dyDescent="0.2">
      <c r="A36" s="183" t="s">
        <v>24</v>
      </c>
      <c r="B36" s="184"/>
      <c r="C36" s="219" t="s">
        <v>44</v>
      </c>
      <c r="D36" s="220"/>
      <c r="E36" s="220"/>
      <c r="F36" s="220"/>
      <c r="G36" s="221"/>
      <c r="H36" s="108" t="s">
        <v>3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130" t="s">
        <v>478</v>
      </c>
      <c r="R36" s="112" t="s">
        <v>478</v>
      </c>
      <c r="S36" s="61"/>
      <c r="T36" s="60"/>
      <c r="U36" s="60"/>
      <c r="AM36" s="48"/>
      <c r="AN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</row>
    <row r="37" spans="1:69" s="23" customFormat="1" ht="16.5" customHeight="1" x14ac:dyDescent="0.2">
      <c r="A37" s="183" t="s">
        <v>26</v>
      </c>
      <c r="B37" s="184"/>
      <c r="C37" s="219" t="s">
        <v>52</v>
      </c>
      <c r="D37" s="220"/>
      <c r="E37" s="220"/>
      <c r="F37" s="220"/>
      <c r="G37" s="221"/>
      <c r="H37" s="108" t="s">
        <v>3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130" t="s">
        <v>478</v>
      </c>
      <c r="R37" s="112" t="s">
        <v>478</v>
      </c>
      <c r="S37" s="61"/>
      <c r="T37" s="60"/>
      <c r="U37" s="60"/>
      <c r="W37" s="51"/>
      <c r="AM37" s="48"/>
      <c r="AN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</row>
    <row r="38" spans="1:69" s="23" customFormat="1" ht="16.5" customHeight="1" x14ac:dyDescent="0.2">
      <c r="A38" s="183" t="s">
        <v>27</v>
      </c>
      <c r="B38" s="184"/>
      <c r="C38" s="219" t="s">
        <v>53</v>
      </c>
      <c r="D38" s="220"/>
      <c r="E38" s="220"/>
      <c r="F38" s="220"/>
      <c r="G38" s="221"/>
      <c r="H38" s="108" t="s">
        <v>3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130" t="s">
        <v>478</v>
      </c>
      <c r="R38" s="112" t="s">
        <v>478</v>
      </c>
      <c r="S38" s="61"/>
      <c r="T38" s="60"/>
      <c r="U38" s="60"/>
      <c r="AM38" s="48"/>
      <c r="AN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</row>
    <row r="39" spans="1:69" s="23" customFormat="1" ht="8.1" customHeight="1" x14ac:dyDescent="0.2">
      <c r="A39" s="183" t="s">
        <v>28</v>
      </c>
      <c r="B39" s="184"/>
      <c r="C39" s="191" t="s">
        <v>54</v>
      </c>
      <c r="D39" s="192"/>
      <c r="E39" s="192"/>
      <c r="F39" s="192"/>
      <c r="G39" s="193"/>
      <c r="H39" s="108" t="s">
        <v>3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130" t="s">
        <v>478</v>
      </c>
      <c r="R39" s="112" t="s">
        <v>478</v>
      </c>
      <c r="S39" s="61"/>
      <c r="T39" s="60"/>
      <c r="U39" s="60"/>
      <c r="AM39" s="48"/>
      <c r="AN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</row>
    <row r="40" spans="1:69" s="89" customFormat="1" ht="8.1" customHeight="1" x14ac:dyDescent="0.2">
      <c r="A40" s="183" t="s">
        <v>29</v>
      </c>
      <c r="B40" s="184"/>
      <c r="C40" s="191" t="s">
        <v>76</v>
      </c>
      <c r="D40" s="192"/>
      <c r="E40" s="192"/>
      <c r="F40" s="192"/>
      <c r="G40" s="193"/>
      <c r="H40" s="108" t="s">
        <v>3</v>
      </c>
      <c r="I40" s="96">
        <v>17.788104700000005</v>
      </c>
      <c r="J40" s="96">
        <v>56.191942835261266</v>
      </c>
      <c r="K40" s="96">
        <v>37.948969649999995</v>
      </c>
      <c r="L40" s="96">
        <v>0</v>
      </c>
      <c r="M40" s="96">
        <v>89.624244137019772</v>
      </c>
      <c r="N40" s="96">
        <v>0</v>
      </c>
      <c r="O40" s="96">
        <v>101.07357221021186</v>
      </c>
      <c r="P40" s="96">
        <v>0</v>
      </c>
      <c r="Q40" s="130">
        <f>O40+M40</f>
        <v>190.69781634723165</v>
      </c>
      <c r="R40" s="112" t="s">
        <v>478</v>
      </c>
      <c r="S40" s="86"/>
      <c r="T40" s="87"/>
      <c r="U40" s="88"/>
      <c r="AM40" s="90"/>
      <c r="AN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</row>
    <row r="41" spans="1:69" s="23" customFormat="1" ht="8.1" customHeight="1" x14ac:dyDescent="0.2">
      <c r="A41" s="183" t="s">
        <v>30</v>
      </c>
      <c r="B41" s="184"/>
      <c r="C41" s="191" t="s">
        <v>77</v>
      </c>
      <c r="D41" s="192"/>
      <c r="E41" s="192"/>
      <c r="F41" s="192"/>
      <c r="G41" s="193"/>
      <c r="H41" s="108" t="s">
        <v>3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130" t="s">
        <v>478</v>
      </c>
      <c r="R41" s="112" t="s">
        <v>478</v>
      </c>
      <c r="S41" s="61"/>
      <c r="T41" s="60"/>
      <c r="U41" s="60"/>
      <c r="AM41" s="48"/>
      <c r="AN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</row>
    <row r="42" spans="1:69" s="23" customFormat="1" ht="8.1" customHeight="1" x14ac:dyDescent="0.2">
      <c r="A42" s="183" t="s">
        <v>31</v>
      </c>
      <c r="B42" s="184"/>
      <c r="C42" s="191" t="s">
        <v>78</v>
      </c>
      <c r="D42" s="192"/>
      <c r="E42" s="192"/>
      <c r="F42" s="192"/>
      <c r="G42" s="193"/>
      <c r="H42" s="108" t="s">
        <v>3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130" t="s">
        <v>478</v>
      </c>
      <c r="R42" s="112" t="s">
        <v>478</v>
      </c>
      <c r="S42" s="61"/>
      <c r="T42" s="60"/>
      <c r="U42" s="73"/>
      <c r="AM42" s="48"/>
      <c r="AN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</row>
    <row r="43" spans="1:69" s="23" customFormat="1" ht="8.1" customHeight="1" x14ac:dyDescent="0.2">
      <c r="A43" s="183" t="s">
        <v>32</v>
      </c>
      <c r="B43" s="184"/>
      <c r="C43" s="191" t="s">
        <v>79</v>
      </c>
      <c r="D43" s="192"/>
      <c r="E43" s="192"/>
      <c r="F43" s="192"/>
      <c r="G43" s="193"/>
      <c r="H43" s="108" t="s">
        <v>3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130" t="s">
        <v>478</v>
      </c>
      <c r="R43" s="112" t="s">
        <v>478</v>
      </c>
      <c r="S43" s="61"/>
      <c r="T43" s="60"/>
      <c r="U43" s="60"/>
      <c r="AM43" s="48"/>
      <c r="AN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</row>
    <row r="44" spans="1:69" s="23" customFormat="1" ht="8.1" customHeight="1" x14ac:dyDescent="0.2">
      <c r="A44" s="183" t="s">
        <v>33</v>
      </c>
      <c r="B44" s="184"/>
      <c r="C44" s="191" t="s">
        <v>80</v>
      </c>
      <c r="D44" s="192"/>
      <c r="E44" s="192"/>
      <c r="F44" s="192"/>
      <c r="G44" s="193"/>
      <c r="H44" s="108" t="s">
        <v>3</v>
      </c>
      <c r="I44" s="96">
        <v>0</v>
      </c>
      <c r="J44" s="96">
        <v>0</v>
      </c>
      <c r="K44" s="96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130" t="s">
        <v>478</v>
      </c>
      <c r="R44" s="112" t="s">
        <v>478</v>
      </c>
      <c r="S44" s="61"/>
      <c r="T44" s="60"/>
      <c r="U44" s="60"/>
      <c r="AM44" s="48"/>
      <c r="AN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</row>
    <row r="45" spans="1:69" s="23" customFormat="1" ht="16.5" customHeight="1" x14ac:dyDescent="0.2">
      <c r="A45" s="183" t="s">
        <v>34</v>
      </c>
      <c r="B45" s="184"/>
      <c r="C45" s="191" t="s">
        <v>81</v>
      </c>
      <c r="D45" s="192"/>
      <c r="E45" s="192"/>
      <c r="F45" s="192"/>
      <c r="G45" s="193"/>
      <c r="H45" s="108" t="s">
        <v>3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130" t="s">
        <v>478</v>
      </c>
      <c r="R45" s="112" t="s">
        <v>478</v>
      </c>
      <c r="S45" s="61"/>
      <c r="T45" s="60"/>
      <c r="U45" s="60"/>
      <c r="AM45" s="48"/>
      <c r="AN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</row>
    <row r="46" spans="1:69" s="23" customFormat="1" ht="8.1" customHeight="1" x14ac:dyDescent="0.2">
      <c r="A46" s="183" t="s">
        <v>35</v>
      </c>
      <c r="B46" s="184"/>
      <c r="C46" s="219" t="s">
        <v>82</v>
      </c>
      <c r="D46" s="220"/>
      <c r="E46" s="220"/>
      <c r="F46" s="220"/>
      <c r="G46" s="221"/>
      <c r="H46" s="108" t="s">
        <v>3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130" t="s">
        <v>478</v>
      </c>
      <c r="R46" s="112" t="s">
        <v>478</v>
      </c>
      <c r="S46" s="61"/>
      <c r="T46" s="60"/>
      <c r="U46" s="60"/>
      <c r="AM46" s="48"/>
      <c r="AN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</row>
    <row r="47" spans="1:69" s="23" customFormat="1" ht="8.1" customHeight="1" x14ac:dyDescent="0.2">
      <c r="A47" s="183" t="s">
        <v>36</v>
      </c>
      <c r="B47" s="184"/>
      <c r="C47" s="219" t="s">
        <v>83</v>
      </c>
      <c r="D47" s="220"/>
      <c r="E47" s="220"/>
      <c r="F47" s="220"/>
      <c r="G47" s="221"/>
      <c r="H47" s="108" t="s">
        <v>3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130" t="s">
        <v>478</v>
      </c>
      <c r="R47" s="112" t="s">
        <v>478</v>
      </c>
      <c r="S47" s="61"/>
      <c r="T47" s="60"/>
      <c r="U47" s="60"/>
      <c r="AM47" s="48"/>
      <c r="AN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</row>
    <row r="48" spans="1:69" s="23" customFormat="1" ht="8.1" customHeight="1" x14ac:dyDescent="0.2">
      <c r="A48" s="183" t="s">
        <v>37</v>
      </c>
      <c r="B48" s="184"/>
      <c r="C48" s="191" t="s">
        <v>84</v>
      </c>
      <c r="D48" s="192"/>
      <c r="E48" s="192"/>
      <c r="F48" s="192"/>
      <c r="G48" s="193"/>
      <c r="H48" s="108" t="s">
        <v>3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130" t="s">
        <v>478</v>
      </c>
      <c r="R48" s="112" t="s">
        <v>478</v>
      </c>
      <c r="S48" s="61"/>
      <c r="T48" s="60"/>
      <c r="U48" s="73"/>
      <c r="AM48" s="48"/>
      <c r="AN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</row>
    <row r="49" spans="1:69" s="23" customFormat="1" ht="8.1" customHeight="1" x14ac:dyDescent="0.2">
      <c r="A49" s="198" t="s">
        <v>38</v>
      </c>
      <c r="B49" s="199"/>
      <c r="C49" s="231" t="s">
        <v>86</v>
      </c>
      <c r="D49" s="232"/>
      <c r="E49" s="232"/>
      <c r="F49" s="232"/>
      <c r="G49" s="233"/>
      <c r="H49" s="119" t="s">
        <v>3</v>
      </c>
      <c r="I49" s="115">
        <f>I53+I56+I57</f>
        <v>2.5248443300000001</v>
      </c>
      <c r="J49" s="115">
        <f>J53+J56+J57</f>
        <v>7.0327512100000007</v>
      </c>
      <c r="K49" s="115">
        <f t="shared" ref="K49:P49" si="2">K53+K56+K57</f>
        <v>4.532465169</v>
      </c>
      <c r="L49" s="115">
        <f t="shared" si="2"/>
        <v>0</v>
      </c>
      <c r="M49" s="115">
        <f t="shared" si="2"/>
        <v>21.725871535772729</v>
      </c>
      <c r="N49" s="115">
        <f t="shared" si="2"/>
        <v>0</v>
      </c>
      <c r="O49" s="115">
        <f t="shared" si="2"/>
        <v>23.270706976079175</v>
      </c>
      <c r="P49" s="115">
        <f t="shared" si="2"/>
        <v>0</v>
      </c>
      <c r="Q49" s="131">
        <f>O49+M49</f>
        <v>44.996578511851908</v>
      </c>
      <c r="R49" s="112" t="s">
        <v>478</v>
      </c>
      <c r="S49" s="60"/>
      <c r="T49" s="60"/>
      <c r="U49" s="72"/>
      <c r="W49" s="48"/>
      <c r="AM49" s="48"/>
      <c r="AN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</row>
    <row r="50" spans="1:69" s="23" customFormat="1" ht="8.1" customHeight="1" x14ac:dyDescent="0.2">
      <c r="A50" s="183" t="s">
        <v>24</v>
      </c>
      <c r="B50" s="184"/>
      <c r="C50" s="219" t="s">
        <v>87</v>
      </c>
      <c r="D50" s="220"/>
      <c r="E50" s="220"/>
      <c r="F50" s="220"/>
      <c r="G50" s="221"/>
      <c r="H50" s="108" t="s">
        <v>3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130" t="s">
        <v>478</v>
      </c>
      <c r="R50" s="112" t="s">
        <v>478</v>
      </c>
      <c r="S50" s="61"/>
      <c r="T50" s="60"/>
      <c r="U50" s="60"/>
      <c r="AM50" s="48"/>
      <c r="AN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36"/>
      <c r="BE50" s="36"/>
      <c r="BF50" s="36"/>
      <c r="BG50" s="36"/>
      <c r="BH50" s="36"/>
      <c r="BI50" s="36"/>
      <c r="BJ50" s="48"/>
      <c r="BK50" s="48"/>
      <c r="BL50" s="48"/>
      <c r="BM50" s="48"/>
      <c r="BN50" s="48"/>
      <c r="BO50" s="48"/>
      <c r="BP50" s="48"/>
      <c r="BQ50" s="48"/>
    </row>
    <row r="51" spans="1:69" s="89" customFormat="1" ht="8.1" customHeight="1" x14ac:dyDescent="0.2">
      <c r="A51" s="183" t="s">
        <v>26</v>
      </c>
      <c r="B51" s="184"/>
      <c r="C51" s="219" t="s">
        <v>88</v>
      </c>
      <c r="D51" s="220"/>
      <c r="E51" s="220"/>
      <c r="F51" s="220"/>
      <c r="G51" s="221"/>
      <c r="H51" s="108" t="s">
        <v>3</v>
      </c>
      <c r="I51" s="96">
        <f t="shared" ref="I51:J52" si="3">I52</f>
        <v>2.4004937900000001</v>
      </c>
      <c r="J51" s="96">
        <f t="shared" si="3"/>
        <v>6.2427413200000004</v>
      </c>
      <c r="K51" s="96">
        <f t="shared" ref="K51:K52" si="4">K52</f>
        <v>3.6634542900000002</v>
      </c>
      <c r="L51" s="96">
        <f t="shared" ref="L51:L52" si="5">L52</f>
        <v>0</v>
      </c>
      <c r="M51" s="96">
        <f t="shared" ref="M51:M52" si="6">M52</f>
        <v>17.277660416350514</v>
      </c>
      <c r="N51" s="96">
        <f t="shared" ref="N51:N52" si="7">N52</f>
        <v>0</v>
      </c>
      <c r="O51" s="96">
        <f t="shared" ref="O51:O52" si="8">O52</f>
        <v>18.141543437168039</v>
      </c>
      <c r="P51" s="96">
        <f t="shared" ref="P51:P52" si="9">P52</f>
        <v>0</v>
      </c>
      <c r="Q51" s="130">
        <f t="shared" ref="Q51:Q53" si="10">O51+M51</f>
        <v>35.419203853518553</v>
      </c>
      <c r="R51" s="112" t="s">
        <v>478</v>
      </c>
      <c r="S51" s="86"/>
      <c r="T51" s="87"/>
      <c r="U51" s="88"/>
      <c r="AM51" s="90"/>
      <c r="AN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</row>
    <row r="52" spans="1:69" s="89" customFormat="1" ht="8.1" customHeight="1" x14ac:dyDescent="0.2">
      <c r="A52" s="183" t="s">
        <v>39</v>
      </c>
      <c r="B52" s="184"/>
      <c r="C52" s="228" t="s">
        <v>89</v>
      </c>
      <c r="D52" s="229"/>
      <c r="E52" s="229"/>
      <c r="F52" s="229"/>
      <c r="G52" s="230"/>
      <c r="H52" s="108" t="s">
        <v>3</v>
      </c>
      <c r="I52" s="96">
        <f t="shared" si="3"/>
        <v>2.4004937900000001</v>
      </c>
      <c r="J52" s="96">
        <f t="shared" si="3"/>
        <v>6.2427413200000004</v>
      </c>
      <c r="K52" s="96">
        <f t="shared" si="4"/>
        <v>3.6634542900000002</v>
      </c>
      <c r="L52" s="96">
        <f t="shared" si="5"/>
        <v>0</v>
      </c>
      <c r="M52" s="96">
        <f t="shared" si="6"/>
        <v>17.277660416350514</v>
      </c>
      <c r="N52" s="96">
        <f t="shared" si="7"/>
        <v>0</v>
      </c>
      <c r="O52" s="96">
        <f t="shared" si="8"/>
        <v>18.141543437168039</v>
      </c>
      <c r="P52" s="96">
        <f t="shared" si="9"/>
        <v>0</v>
      </c>
      <c r="Q52" s="130">
        <f t="shared" si="10"/>
        <v>35.419203853518553</v>
      </c>
      <c r="R52" s="112" t="s">
        <v>478</v>
      </c>
      <c r="S52" s="86"/>
      <c r="T52" s="87"/>
      <c r="U52" s="88"/>
      <c r="AM52" s="90"/>
      <c r="AN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</row>
    <row r="53" spans="1:69" s="89" customFormat="1" ht="16.5" customHeight="1" x14ac:dyDescent="0.2">
      <c r="A53" s="183" t="s">
        <v>41</v>
      </c>
      <c r="B53" s="184"/>
      <c r="C53" s="225" t="s">
        <v>90</v>
      </c>
      <c r="D53" s="226"/>
      <c r="E53" s="226"/>
      <c r="F53" s="226"/>
      <c r="G53" s="227"/>
      <c r="H53" s="108" t="s">
        <v>3</v>
      </c>
      <c r="I53" s="96">
        <v>2.4004937900000001</v>
      </c>
      <c r="J53" s="96">
        <v>6.2427413200000004</v>
      </c>
      <c r="K53" s="96">
        <v>3.6634542900000002</v>
      </c>
      <c r="L53" s="96">
        <v>0</v>
      </c>
      <c r="M53" s="96">
        <v>17.277660416350514</v>
      </c>
      <c r="N53" s="96">
        <v>0</v>
      </c>
      <c r="O53" s="96">
        <v>18.141543437168039</v>
      </c>
      <c r="P53" s="96">
        <v>0</v>
      </c>
      <c r="Q53" s="130">
        <f t="shared" si="10"/>
        <v>35.419203853518553</v>
      </c>
      <c r="R53" s="112" t="s">
        <v>478</v>
      </c>
      <c r="S53" s="86"/>
      <c r="T53" s="87"/>
      <c r="U53" s="88"/>
      <c r="AM53" s="90"/>
      <c r="AN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</row>
    <row r="54" spans="1:69" s="23" customFormat="1" ht="8.1" customHeight="1" x14ac:dyDescent="0.2">
      <c r="A54" s="183" t="s">
        <v>55</v>
      </c>
      <c r="B54" s="184"/>
      <c r="C54" s="225" t="s">
        <v>91</v>
      </c>
      <c r="D54" s="226"/>
      <c r="E54" s="226"/>
      <c r="F54" s="226"/>
      <c r="G54" s="227"/>
      <c r="H54" s="108" t="s">
        <v>3</v>
      </c>
      <c r="I54" s="96">
        <v>0</v>
      </c>
      <c r="J54" s="96">
        <v>0</v>
      </c>
      <c r="K54" s="96">
        <v>0</v>
      </c>
      <c r="L54" s="96">
        <v>0</v>
      </c>
      <c r="M54" s="96">
        <v>0</v>
      </c>
      <c r="N54" s="96">
        <v>0</v>
      </c>
      <c r="O54" s="96">
        <v>0</v>
      </c>
      <c r="P54" s="96">
        <v>0</v>
      </c>
      <c r="Q54" s="130" t="s">
        <v>478</v>
      </c>
      <c r="R54" s="112" t="s">
        <v>478</v>
      </c>
      <c r="S54" s="61"/>
      <c r="T54" s="60"/>
      <c r="U54" s="60"/>
      <c r="AM54" s="48"/>
      <c r="AN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</row>
    <row r="55" spans="1:69" s="23" customFormat="1" ht="8.1" customHeight="1" x14ac:dyDescent="0.2">
      <c r="A55" s="183" t="s">
        <v>40</v>
      </c>
      <c r="B55" s="184"/>
      <c r="C55" s="228" t="s">
        <v>92</v>
      </c>
      <c r="D55" s="229"/>
      <c r="E55" s="229"/>
      <c r="F55" s="229"/>
      <c r="G55" s="230"/>
      <c r="H55" s="108" t="s">
        <v>3</v>
      </c>
      <c r="I55" s="96">
        <v>0</v>
      </c>
      <c r="J55" s="96">
        <v>0</v>
      </c>
      <c r="K55" s="96">
        <v>0</v>
      </c>
      <c r="L55" s="96">
        <v>0</v>
      </c>
      <c r="M55" s="96">
        <v>0</v>
      </c>
      <c r="N55" s="96">
        <v>0</v>
      </c>
      <c r="O55" s="96">
        <v>0</v>
      </c>
      <c r="P55" s="96">
        <v>0</v>
      </c>
      <c r="Q55" s="130" t="s">
        <v>478</v>
      </c>
      <c r="R55" s="112" t="s">
        <v>478</v>
      </c>
      <c r="S55" s="61"/>
      <c r="T55" s="60"/>
      <c r="U55" s="60"/>
      <c r="AM55" s="48"/>
      <c r="AN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</row>
    <row r="56" spans="1:69" s="89" customFormat="1" ht="8.1" customHeight="1" x14ac:dyDescent="0.2">
      <c r="A56" s="183" t="s">
        <v>27</v>
      </c>
      <c r="B56" s="184"/>
      <c r="C56" s="219" t="s">
        <v>93</v>
      </c>
      <c r="D56" s="220"/>
      <c r="E56" s="220"/>
      <c r="F56" s="220"/>
      <c r="G56" s="221"/>
      <c r="H56" s="108" t="s">
        <v>3</v>
      </c>
      <c r="I56" s="96">
        <v>6.576905999999999E-2</v>
      </c>
      <c r="J56" s="96">
        <v>0.53582720000000006</v>
      </c>
      <c r="K56" s="96">
        <v>0.58940992000000014</v>
      </c>
      <c r="L56" s="96">
        <v>0</v>
      </c>
      <c r="M56" s="96">
        <v>3.820021005173996</v>
      </c>
      <c r="N56" s="96">
        <v>0</v>
      </c>
      <c r="O56" s="96">
        <v>4.4048072206065072</v>
      </c>
      <c r="P56" s="96">
        <v>0</v>
      </c>
      <c r="Q56" s="130">
        <f t="shared" ref="Q56:Q57" si="11">O56+M56</f>
        <v>8.2248282257805023</v>
      </c>
      <c r="R56" s="112" t="s">
        <v>478</v>
      </c>
      <c r="S56" s="86"/>
      <c r="T56" s="87"/>
      <c r="U56" s="91"/>
      <c r="AM56" s="90"/>
      <c r="AN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</row>
    <row r="57" spans="1:69" s="23" customFormat="1" ht="8.1" customHeight="1" x14ac:dyDescent="0.2">
      <c r="A57" s="183" t="s">
        <v>56</v>
      </c>
      <c r="B57" s="184"/>
      <c r="C57" s="219" t="s">
        <v>94</v>
      </c>
      <c r="D57" s="220"/>
      <c r="E57" s="220"/>
      <c r="F57" s="220"/>
      <c r="G57" s="221"/>
      <c r="H57" s="108" t="s">
        <v>3</v>
      </c>
      <c r="I57" s="96">
        <v>5.8581480000000005E-2</v>
      </c>
      <c r="J57" s="96">
        <v>0.25418268999999999</v>
      </c>
      <c r="K57" s="96">
        <v>0.27960095900000004</v>
      </c>
      <c r="L57" s="96">
        <v>0</v>
      </c>
      <c r="M57" s="96">
        <v>0.62819011424821991</v>
      </c>
      <c r="N57" s="96">
        <v>0</v>
      </c>
      <c r="O57" s="96">
        <v>0.72435631830462954</v>
      </c>
      <c r="P57" s="96">
        <v>0</v>
      </c>
      <c r="Q57" s="130">
        <f t="shared" si="11"/>
        <v>1.3525464325528493</v>
      </c>
      <c r="R57" s="112" t="s">
        <v>478</v>
      </c>
      <c r="S57" s="61"/>
      <c r="T57" s="60"/>
      <c r="U57" s="73"/>
      <c r="AM57" s="48"/>
      <c r="AN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</row>
    <row r="58" spans="1:69" s="23" customFormat="1" ht="8.1" customHeight="1" x14ac:dyDescent="0.2">
      <c r="A58" s="198" t="s">
        <v>57</v>
      </c>
      <c r="B58" s="199"/>
      <c r="C58" s="231" t="s">
        <v>95</v>
      </c>
      <c r="D58" s="232"/>
      <c r="E58" s="232"/>
      <c r="F58" s="232"/>
      <c r="G58" s="233"/>
      <c r="H58" s="119" t="s">
        <v>3</v>
      </c>
      <c r="I58" s="131">
        <f t="shared" ref="I58:O58" si="12">I59+I60+I61+I62+I63</f>
        <v>7.3991649200000014</v>
      </c>
      <c r="J58" s="131">
        <f t="shared" si="12"/>
        <v>19.714382559804029</v>
      </c>
      <c r="K58" s="131">
        <f t="shared" si="12"/>
        <v>0</v>
      </c>
      <c r="L58" s="131">
        <f t="shared" si="12"/>
        <v>0</v>
      </c>
      <c r="M58" s="131">
        <f t="shared" si="12"/>
        <v>19.204580571516839</v>
      </c>
      <c r="N58" s="131">
        <f t="shared" si="12"/>
        <v>0</v>
      </c>
      <c r="O58" s="131">
        <f t="shared" si="12"/>
        <v>22.144505241086694</v>
      </c>
      <c r="P58" s="96">
        <v>0</v>
      </c>
      <c r="Q58" s="131">
        <f>O58+M58</f>
        <v>41.349085812603533</v>
      </c>
      <c r="R58" s="112" t="s">
        <v>478</v>
      </c>
      <c r="S58" s="60"/>
      <c r="T58" s="60"/>
      <c r="U58" s="73"/>
      <c r="W58" s="48"/>
      <c r="AM58" s="48"/>
      <c r="AN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</row>
    <row r="59" spans="1:69" s="23" customFormat="1" ht="16.5" customHeight="1" x14ac:dyDescent="0.2">
      <c r="A59" s="183" t="s">
        <v>58</v>
      </c>
      <c r="B59" s="184"/>
      <c r="C59" s="219" t="s">
        <v>96</v>
      </c>
      <c r="D59" s="220"/>
      <c r="E59" s="220"/>
      <c r="F59" s="220"/>
      <c r="G59" s="221"/>
      <c r="H59" s="108" t="s">
        <v>3</v>
      </c>
      <c r="I59" s="96">
        <v>0</v>
      </c>
      <c r="J59" s="96">
        <v>0</v>
      </c>
      <c r="K59" s="96">
        <v>0</v>
      </c>
      <c r="L59" s="96">
        <v>0</v>
      </c>
      <c r="M59" s="96">
        <v>0</v>
      </c>
      <c r="N59" s="96">
        <v>0</v>
      </c>
      <c r="O59" s="96">
        <v>0</v>
      </c>
      <c r="P59" s="96">
        <v>0</v>
      </c>
      <c r="Q59" s="130" t="s">
        <v>478</v>
      </c>
      <c r="R59" s="112" t="s">
        <v>478</v>
      </c>
      <c r="S59" s="61"/>
      <c r="T59" s="60"/>
      <c r="U59" s="60"/>
      <c r="AM59" s="48"/>
      <c r="AN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</row>
    <row r="60" spans="1:69" s="89" customFormat="1" ht="16.5" customHeight="1" x14ac:dyDescent="0.2">
      <c r="A60" s="183" t="s">
        <v>59</v>
      </c>
      <c r="B60" s="184"/>
      <c r="C60" s="219" t="s">
        <v>97</v>
      </c>
      <c r="D60" s="220"/>
      <c r="E60" s="220"/>
      <c r="F60" s="220"/>
      <c r="G60" s="221"/>
      <c r="H60" s="108" t="s">
        <v>3</v>
      </c>
      <c r="I60" s="96">
        <v>7.3991649200000014</v>
      </c>
      <c r="J60" s="96">
        <v>19.714382559804029</v>
      </c>
      <c r="K60" s="96">
        <v>0</v>
      </c>
      <c r="L60" s="96">
        <v>0</v>
      </c>
      <c r="M60" s="96">
        <v>19.204580571516839</v>
      </c>
      <c r="N60" s="96">
        <v>0</v>
      </c>
      <c r="O60" s="96">
        <v>22.144505241086694</v>
      </c>
      <c r="P60" s="96">
        <v>0</v>
      </c>
      <c r="Q60" s="130" t="s">
        <v>478</v>
      </c>
      <c r="R60" s="112" t="s">
        <v>478</v>
      </c>
      <c r="S60" s="86"/>
      <c r="T60" s="87"/>
      <c r="U60" s="87"/>
      <c r="AM60" s="90"/>
      <c r="AN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</row>
    <row r="61" spans="1:69" s="23" customFormat="1" ht="8.1" customHeight="1" x14ac:dyDescent="0.2">
      <c r="A61" s="183" t="s">
        <v>60</v>
      </c>
      <c r="B61" s="184"/>
      <c r="C61" s="219" t="s">
        <v>98</v>
      </c>
      <c r="D61" s="220"/>
      <c r="E61" s="220"/>
      <c r="F61" s="220"/>
      <c r="G61" s="221"/>
      <c r="H61" s="108" t="s">
        <v>3</v>
      </c>
      <c r="I61" s="96">
        <v>0</v>
      </c>
      <c r="J61" s="96">
        <v>0</v>
      </c>
      <c r="K61" s="96">
        <v>0</v>
      </c>
      <c r="L61" s="96">
        <v>0</v>
      </c>
      <c r="M61" s="96">
        <v>0</v>
      </c>
      <c r="N61" s="96">
        <v>0</v>
      </c>
      <c r="O61" s="96">
        <v>0</v>
      </c>
      <c r="P61" s="96">
        <v>0</v>
      </c>
      <c r="Q61" s="130" t="s">
        <v>478</v>
      </c>
      <c r="R61" s="112" t="s">
        <v>478</v>
      </c>
      <c r="S61" s="61"/>
      <c r="T61" s="60"/>
      <c r="U61" s="60"/>
      <c r="AM61" s="48"/>
      <c r="AN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</row>
    <row r="62" spans="1:69" s="23" customFormat="1" ht="8.1" customHeight="1" x14ac:dyDescent="0.2">
      <c r="A62" s="183" t="s">
        <v>61</v>
      </c>
      <c r="B62" s="184"/>
      <c r="C62" s="219" t="s">
        <v>99</v>
      </c>
      <c r="D62" s="220"/>
      <c r="E62" s="220"/>
      <c r="F62" s="220"/>
      <c r="G62" s="221"/>
      <c r="H62" s="108" t="s">
        <v>3</v>
      </c>
      <c r="I62" s="96">
        <v>0</v>
      </c>
      <c r="J62" s="96">
        <v>0</v>
      </c>
      <c r="K62" s="96">
        <v>0</v>
      </c>
      <c r="L62" s="96">
        <v>0</v>
      </c>
      <c r="M62" s="96">
        <v>0</v>
      </c>
      <c r="N62" s="96">
        <v>0</v>
      </c>
      <c r="O62" s="96">
        <v>0</v>
      </c>
      <c r="P62" s="96">
        <v>0</v>
      </c>
      <c r="Q62" s="130" t="s">
        <v>478</v>
      </c>
      <c r="R62" s="112" t="s">
        <v>478</v>
      </c>
      <c r="S62" s="61"/>
      <c r="T62" s="60"/>
      <c r="U62" s="60"/>
      <c r="AM62" s="48"/>
      <c r="AN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</row>
    <row r="63" spans="1:69" s="23" customFormat="1" ht="8.1" customHeight="1" x14ac:dyDescent="0.2">
      <c r="A63" s="183" t="s">
        <v>62</v>
      </c>
      <c r="B63" s="184"/>
      <c r="C63" s="219" t="s">
        <v>100</v>
      </c>
      <c r="D63" s="220"/>
      <c r="E63" s="220"/>
      <c r="F63" s="220"/>
      <c r="G63" s="221"/>
      <c r="H63" s="108" t="s">
        <v>3</v>
      </c>
      <c r="I63" s="96">
        <v>0</v>
      </c>
      <c r="J63" s="96">
        <v>0</v>
      </c>
      <c r="K63" s="96">
        <v>0</v>
      </c>
      <c r="L63" s="96">
        <v>0</v>
      </c>
      <c r="M63" s="96">
        <v>0</v>
      </c>
      <c r="N63" s="96">
        <v>0</v>
      </c>
      <c r="O63" s="96">
        <v>0</v>
      </c>
      <c r="P63" s="96">
        <v>0</v>
      </c>
      <c r="Q63" s="130" t="s">
        <v>478</v>
      </c>
      <c r="R63" s="112" t="s">
        <v>478</v>
      </c>
      <c r="S63" s="61"/>
      <c r="T63" s="60"/>
      <c r="U63" s="73"/>
      <c r="V63" s="52"/>
      <c r="AM63" s="48"/>
      <c r="AN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</row>
    <row r="64" spans="1:69" s="89" customFormat="1" ht="8.1" customHeight="1" x14ac:dyDescent="0.2">
      <c r="A64" s="198" t="s">
        <v>63</v>
      </c>
      <c r="B64" s="199"/>
      <c r="C64" s="231" t="s">
        <v>101</v>
      </c>
      <c r="D64" s="232"/>
      <c r="E64" s="232"/>
      <c r="F64" s="232"/>
      <c r="G64" s="233"/>
      <c r="H64" s="119" t="s">
        <v>3</v>
      </c>
      <c r="I64" s="96">
        <v>2.5680877599999996</v>
      </c>
      <c r="J64" s="96">
        <v>8.5806238859092208</v>
      </c>
      <c r="K64" s="96">
        <v>6.2985430300000003</v>
      </c>
      <c r="L64" s="96">
        <v>0</v>
      </c>
      <c r="M64" s="96">
        <v>26.716702739734909</v>
      </c>
      <c r="N64" s="96">
        <v>0</v>
      </c>
      <c r="O64" s="96">
        <v>30.806617288069535</v>
      </c>
      <c r="P64" s="96">
        <v>0</v>
      </c>
      <c r="Q64" s="131">
        <f t="shared" ref="Q64:Q66" si="13">O64+M64</f>
        <v>57.523320027804445</v>
      </c>
      <c r="R64" s="112" t="s">
        <v>478</v>
      </c>
      <c r="S64" s="87"/>
      <c r="T64" s="87"/>
      <c r="U64" s="91"/>
      <c r="W64" s="90"/>
      <c r="X64" s="90"/>
      <c r="AM64" s="90"/>
      <c r="AN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</row>
    <row r="65" spans="1:69" s="89" customFormat="1" ht="8.1" customHeight="1" x14ac:dyDescent="0.2">
      <c r="A65" s="198" t="s">
        <v>64</v>
      </c>
      <c r="B65" s="199"/>
      <c r="C65" s="231" t="s">
        <v>102</v>
      </c>
      <c r="D65" s="232"/>
      <c r="E65" s="232"/>
      <c r="F65" s="232"/>
      <c r="G65" s="233"/>
      <c r="H65" s="119" t="s">
        <v>3</v>
      </c>
      <c r="I65" s="96">
        <v>3.6446779999999998E-2</v>
      </c>
      <c r="J65" s="96">
        <v>0.18194777000000001</v>
      </c>
      <c r="K65" s="96">
        <v>0.33027470000000003</v>
      </c>
      <c r="L65" s="96">
        <v>0</v>
      </c>
      <c r="M65" s="96">
        <v>0.17722629333333334</v>
      </c>
      <c r="N65" s="96">
        <v>0</v>
      </c>
      <c r="O65" s="96">
        <v>0.17722629333333334</v>
      </c>
      <c r="P65" s="96">
        <v>0</v>
      </c>
      <c r="Q65" s="131">
        <f t="shared" si="13"/>
        <v>0.35445258666666668</v>
      </c>
      <c r="R65" s="112" t="s">
        <v>478</v>
      </c>
      <c r="S65" s="87"/>
      <c r="T65" s="87"/>
      <c r="U65" s="91"/>
      <c r="W65" s="90"/>
      <c r="X65" s="90"/>
      <c r="AM65" s="90"/>
      <c r="AN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</row>
    <row r="66" spans="1:69" s="23" customFormat="1" ht="8.1" customHeight="1" x14ac:dyDescent="0.2">
      <c r="A66" s="198" t="s">
        <v>65</v>
      </c>
      <c r="B66" s="199"/>
      <c r="C66" s="231" t="s">
        <v>103</v>
      </c>
      <c r="D66" s="232"/>
      <c r="E66" s="232"/>
      <c r="F66" s="232"/>
      <c r="G66" s="233"/>
      <c r="H66" s="119" t="s">
        <v>3</v>
      </c>
      <c r="I66" s="131">
        <f t="shared" ref="I66:P66" si="14">I67+I68</f>
        <v>0</v>
      </c>
      <c r="J66" s="131">
        <f t="shared" si="14"/>
        <v>0</v>
      </c>
      <c r="K66" s="131">
        <f t="shared" si="14"/>
        <v>0</v>
      </c>
      <c r="L66" s="131">
        <f t="shared" si="14"/>
        <v>0</v>
      </c>
      <c r="M66" s="131">
        <f t="shared" si="14"/>
        <v>0</v>
      </c>
      <c r="N66" s="131">
        <f t="shared" si="14"/>
        <v>0</v>
      </c>
      <c r="O66" s="131">
        <f t="shared" si="14"/>
        <v>0</v>
      </c>
      <c r="P66" s="131">
        <f t="shared" si="14"/>
        <v>0</v>
      </c>
      <c r="Q66" s="131">
        <f t="shared" si="13"/>
        <v>0</v>
      </c>
      <c r="R66" s="112" t="s">
        <v>478</v>
      </c>
      <c r="S66" s="60"/>
      <c r="T66" s="60"/>
      <c r="U66" s="73"/>
      <c r="W66" s="48"/>
      <c r="X66" s="48"/>
      <c r="AM66" s="48"/>
      <c r="AN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</row>
    <row r="67" spans="1:69" s="89" customFormat="1" ht="8.1" customHeight="1" x14ac:dyDescent="0.2">
      <c r="A67" s="183" t="s">
        <v>66</v>
      </c>
      <c r="B67" s="184"/>
      <c r="C67" s="219" t="s">
        <v>104</v>
      </c>
      <c r="D67" s="220"/>
      <c r="E67" s="220"/>
      <c r="F67" s="220"/>
      <c r="G67" s="221"/>
      <c r="H67" s="108" t="s">
        <v>3</v>
      </c>
      <c r="I67" s="96">
        <v>0</v>
      </c>
      <c r="J67" s="96">
        <v>0</v>
      </c>
      <c r="K67" s="96">
        <v>0</v>
      </c>
      <c r="L67" s="96">
        <v>0</v>
      </c>
      <c r="M67" s="96">
        <v>0</v>
      </c>
      <c r="N67" s="96">
        <v>0</v>
      </c>
      <c r="O67" s="96">
        <v>0</v>
      </c>
      <c r="P67" s="96">
        <v>0</v>
      </c>
      <c r="Q67" s="130" t="s">
        <v>478</v>
      </c>
      <c r="R67" s="112" t="s">
        <v>478</v>
      </c>
      <c r="S67" s="86"/>
      <c r="T67" s="87"/>
      <c r="U67" s="91"/>
      <c r="AM67" s="90"/>
      <c r="AN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2"/>
      <c r="BE67" s="92"/>
      <c r="BF67" s="92"/>
      <c r="BG67" s="92"/>
      <c r="BH67" s="92"/>
      <c r="BI67" s="92"/>
      <c r="BJ67" s="90"/>
      <c r="BK67" s="90"/>
      <c r="BL67" s="90"/>
      <c r="BM67" s="90"/>
      <c r="BN67" s="90"/>
      <c r="BO67" s="90"/>
      <c r="BP67" s="90"/>
      <c r="BQ67" s="90"/>
    </row>
    <row r="68" spans="1:69" s="23" customFormat="1" ht="8.1" customHeight="1" x14ac:dyDescent="0.2">
      <c r="A68" s="183" t="s">
        <v>67</v>
      </c>
      <c r="B68" s="184"/>
      <c r="C68" s="219" t="s">
        <v>105</v>
      </c>
      <c r="D68" s="220"/>
      <c r="E68" s="220"/>
      <c r="F68" s="220"/>
      <c r="G68" s="221"/>
      <c r="H68" s="108" t="s">
        <v>3</v>
      </c>
      <c r="I68" s="96">
        <v>0</v>
      </c>
      <c r="J68" s="96">
        <v>0</v>
      </c>
      <c r="K68" s="96">
        <v>0</v>
      </c>
      <c r="L68" s="96">
        <v>0</v>
      </c>
      <c r="M68" s="96">
        <v>0</v>
      </c>
      <c r="N68" s="96">
        <v>0</v>
      </c>
      <c r="O68" s="96">
        <v>0</v>
      </c>
      <c r="P68" s="96">
        <v>0</v>
      </c>
      <c r="Q68" s="130" t="s">
        <v>478</v>
      </c>
      <c r="R68" s="112" t="s">
        <v>478</v>
      </c>
      <c r="S68" s="61"/>
      <c r="T68" s="60"/>
      <c r="U68" s="73"/>
      <c r="AM68" s="48"/>
      <c r="AN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</row>
    <row r="69" spans="1:69" s="35" customFormat="1" ht="8.1" customHeight="1" x14ac:dyDescent="0.2">
      <c r="A69" s="198" t="s">
        <v>68</v>
      </c>
      <c r="B69" s="199"/>
      <c r="C69" s="231" t="s">
        <v>106</v>
      </c>
      <c r="D69" s="232"/>
      <c r="E69" s="232"/>
      <c r="F69" s="232"/>
      <c r="G69" s="233"/>
      <c r="H69" s="119" t="s">
        <v>3</v>
      </c>
      <c r="I69" s="131">
        <f t="shared" ref="I69:P69" si="15">I70+I71+I72</f>
        <v>5.2595609100000029</v>
      </c>
      <c r="J69" s="131">
        <f t="shared" si="15"/>
        <v>20.682237409548016</v>
      </c>
      <c r="K69" s="131">
        <f t="shared" si="15"/>
        <v>26.787686750999995</v>
      </c>
      <c r="L69" s="131">
        <f t="shared" si="15"/>
        <v>0</v>
      </c>
      <c r="M69" s="131">
        <f t="shared" si="15"/>
        <v>21.799862996661961</v>
      </c>
      <c r="N69" s="131">
        <f t="shared" si="15"/>
        <v>0</v>
      </c>
      <c r="O69" s="131">
        <f t="shared" si="15"/>
        <v>24.674516411643136</v>
      </c>
      <c r="P69" s="131">
        <f t="shared" si="15"/>
        <v>0</v>
      </c>
      <c r="Q69" s="131">
        <f>O69+M69</f>
        <v>46.474379408305097</v>
      </c>
      <c r="R69" s="112" t="s">
        <v>478</v>
      </c>
      <c r="S69" s="60"/>
      <c r="T69" s="60"/>
      <c r="U69" s="72"/>
      <c r="W69" s="43"/>
      <c r="X69" s="48"/>
      <c r="AM69" s="48"/>
      <c r="AN69" s="36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</row>
    <row r="70" spans="1:69" s="23" customFormat="1" ht="8.1" customHeight="1" x14ac:dyDescent="0.2">
      <c r="A70" s="183" t="s">
        <v>69</v>
      </c>
      <c r="B70" s="184"/>
      <c r="C70" s="219" t="s">
        <v>107</v>
      </c>
      <c r="D70" s="220"/>
      <c r="E70" s="220"/>
      <c r="F70" s="220"/>
      <c r="G70" s="221"/>
      <c r="H70" s="108" t="s">
        <v>3</v>
      </c>
      <c r="I70" s="96">
        <v>0</v>
      </c>
      <c r="J70" s="96">
        <v>0</v>
      </c>
      <c r="K70" s="96">
        <v>0</v>
      </c>
      <c r="L70" s="96">
        <v>0</v>
      </c>
      <c r="M70" s="96">
        <v>0</v>
      </c>
      <c r="N70" s="96">
        <v>0</v>
      </c>
      <c r="O70" s="96">
        <v>0</v>
      </c>
      <c r="P70" s="96">
        <v>0</v>
      </c>
      <c r="Q70" s="130" t="s">
        <v>478</v>
      </c>
      <c r="R70" s="112" t="s">
        <v>478</v>
      </c>
      <c r="S70" s="61"/>
      <c r="T70" s="60"/>
      <c r="U70" s="60"/>
      <c r="AM70" s="48"/>
      <c r="AN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</row>
    <row r="71" spans="1:69" s="89" customFormat="1" ht="8.1" customHeight="1" x14ac:dyDescent="0.2">
      <c r="A71" s="183" t="s">
        <v>70</v>
      </c>
      <c r="B71" s="184"/>
      <c r="C71" s="219" t="s">
        <v>108</v>
      </c>
      <c r="D71" s="220"/>
      <c r="E71" s="220"/>
      <c r="F71" s="220"/>
      <c r="G71" s="221"/>
      <c r="H71" s="108" t="s">
        <v>3</v>
      </c>
      <c r="I71" s="96">
        <v>1.1344453800000001</v>
      </c>
      <c r="J71" s="96">
        <v>17.508464892881356</v>
      </c>
      <c r="K71" s="96">
        <v>9.1800054499999995</v>
      </c>
      <c r="L71" s="96">
        <v>0</v>
      </c>
      <c r="M71" s="96">
        <v>10.926577992767125</v>
      </c>
      <c r="N71" s="96">
        <v>0</v>
      </c>
      <c r="O71" s="96">
        <v>12.139993606577194</v>
      </c>
      <c r="P71" s="96">
        <v>0</v>
      </c>
      <c r="Q71" s="130">
        <f t="shared" ref="Q71:Q74" si="16">O71+M71</f>
        <v>23.066571599344321</v>
      </c>
      <c r="R71" s="112" t="s">
        <v>478</v>
      </c>
      <c r="S71" s="86"/>
      <c r="T71" s="87"/>
      <c r="U71" s="87"/>
      <c r="AM71" s="90"/>
      <c r="AN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</row>
    <row r="72" spans="1:69" s="23" customFormat="1" ht="10.5" thickBot="1" x14ac:dyDescent="0.25">
      <c r="A72" s="200" t="s">
        <v>71</v>
      </c>
      <c r="B72" s="201"/>
      <c r="C72" s="234" t="s">
        <v>109</v>
      </c>
      <c r="D72" s="235"/>
      <c r="E72" s="235"/>
      <c r="F72" s="235"/>
      <c r="G72" s="236"/>
      <c r="H72" s="132" t="s">
        <v>3</v>
      </c>
      <c r="I72" s="96">
        <f>I34-I49-I58-I64-I65-I71</f>
        <v>4.1251155300000031</v>
      </c>
      <c r="J72" s="96">
        <f>J34-J49-J58-J64-J65-J71</f>
        <v>3.1737725166666593</v>
      </c>
      <c r="K72" s="96">
        <f>K34-K49-K58-K64-K65-K71</f>
        <v>17.607681300999996</v>
      </c>
      <c r="L72" s="96">
        <f t="shared" ref="L72:M72" si="17">L34-L49-L58-L64-L65-L71</f>
        <v>0</v>
      </c>
      <c r="M72" s="96">
        <f t="shared" si="17"/>
        <v>10.873285003894836</v>
      </c>
      <c r="N72" s="96">
        <f t="shared" ref="N72" si="18">N34-N49-N58-N64-N65-N71</f>
        <v>0</v>
      </c>
      <c r="O72" s="96">
        <f t="shared" ref="O72" si="19">O34-O49-O58-O64-O65-O71</f>
        <v>12.534522805065942</v>
      </c>
      <c r="P72" s="96">
        <f t="shared" ref="P72" si="20">P34-P49-P58-P64-P65-P71</f>
        <v>0</v>
      </c>
      <c r="Q72" s="130">
        <f t="shared" si="16"/>
        <v>23.407807808960776</v>
      </c>
      <c r="R72" s="133" t="s">
        <v>478</v>
      </c>
      <c r="S72" s="76"/>
      <c r="T72" s="60"/>
      <c r="U72" s="72"/>
      <c r="AM72" s="48"/>
      <c r="AN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</row>
    <row r="73" spans="1:69" s="35" customFormat="1" ht="9.75" customHeight="1" x14ac:dyDescent="0.2">
      <c r="A73" s="196" t="s">
        <v>72</v>
      </c>
      <c r="B73" s="197"/>
      <c r="C73" s="237" t="s">
        <v>110</v>
      </c>
      <c r="D73" s="238"/>
      <c r="E73" s="238"/>
      <c r="F73" s="238"/>
      <c r="G73" s="239"/>
      <c r="H73" s="127" t="s">
        <v>3</v>
      </c>
      <c r="I73" s="128">
        <f t="shared" ref="I73:P73" si="21">I74+I75+I76</f>
        <v>2.2228471600000002</v>
      </c>
      <c r="J73" s="128">
        <f t="shared" si="21"/>
        <v>2.2674294950000005</v>
      </c>
      <c r="K73" s="128">
        <f t="shared" si="21"/>
        <v>7.5613169999999993E-2</v>
      </c>
      <c r="L73" s="128">
        <f t="shared" si="21"/>
        <v>0</v>
      </c>
      <c r="M73" s="128">
        <f t="shared" si="21"/>
        <v>2.0950358504977347</v>
      </c>
      <c r="N73" s="128">
        <f t="shared" si="21"/>
        <v>0</v>
      </c>
      <c r="O73" s="128">
        <f t="shared" si="21"/>
        <v>0</v>
      </c>
      <c r="P73" s="128">
        <f t="shared" si="21"/>
        <v>0</v>
      </c>
      <c r="Q73" s="131">
        <f t="shared" si="16"/>
        <v>2.0950358504977347</v>
      </c>
      <c r="R73" s="112" t="s">
        <v>478</v>
      </c>
      <c r="S73" s="60"/>
      <c r="T73" s="60"/>
      <c r="U73" s="60"/>
      <c r="AM73" s="48"/>
      <c r="AN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</row>
    <row r="74" spans="1:69" s="89" customFormat="1" ht="8.1" customHeight="1" x14ac:dyDescent="0.2">
      <c r="A74" s="183" t="s">
        <v>73</v>
      </c>
      <c r="B74" s="184"/>
      <c r="C74" s="219" t="s">
        <v>111</v>
      </c>
      <c r="D74" s="220"/>
      <c r="E74" s="220"/>
      <c r="F74" s="220"/>
      <c r="G74" s="221"/>
      <c r="H74" s="108" t="s">
        <v>3</v>
      </c>
      <c r="I74" s="96">
        <v>2.2228471600000002</v>
      </c>
      <c r="J74" s="96">
        <v>2.2674294950000005</v>
      </c>
      <c r="K74" s="96">
        <v>7.5613169999999993E-2</v>
      </c>
      <c r="L74" s="96">
        <v>0</v>
      </c>
      <c r="M74" s="96">
        <v>2.0950358504977347</v>
      </c>
      <c r="N74" s="96">
        <v>0</v>
      </c>
      <c r="O74" s="96">
        <v>0</v>
      </c>
      <c r="P74" s="96">
        <v>0</v>
      </c>
      <c r="Q74" s="130">
        <f t="shared" si="16"/>
        <v>2.0950358504977347</v>
      </c>
      <c r="R74" s="112" t="s">
        <v>478</v>
      </c>
      <c r="S74" s="86"/>
      <c r="T74" s="87"/>
      <c r="U74" s="87"/>
      <c r="AM74" s="90"/>
      <c r="AN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</row>
    <row r="75" spans="1:69" s="23" customFormat="1" ht="8.1" customHeight="1" x14ac:dyDescent="0.2">
      <c r="A75" s="183" t="s">
        <v>74</v>
      </c>
      <c r="B75" s="184"/>
      <c r="C75" s="219" t="s">
        <v>112</v>
      </c>
      <c r="D75" s="220"/>
      <c r="E75" s="220"/>
      <c r="F75" s="220"/>
      <c r="G75" s="221"/>
      <c r="H75" s="108" t="s">
        <v>3</v>
      </c>
      <c r="I75" s="96">
        <v>0</v>
      </c>
      <c r="J75" s="96">
        <v>0</v>
      </c>
      <c r="K75" s="96">
        <v>0</v>
      </c>
      <c r="L75" s="96">
        <v>0</v>
      </c>
      <c r="M75" s="96">
        <v>0</v>
      </c>
      <c r="N75" s="96">
        <v>0</v>
      </c>
      <c r="O75" s="96">
        <v>0</v>
      </c>
      <c r="P75" s="96">
        <v>0</v>
      </c>
      <c r="Q75" s="130" t="s">
        <v>478</v>
      </c>
      <c r="R75" s="112" t="s">
        <v>478</v>
      </c>
      <c r="S75" s="61"/>
      <c r="T75" s="60"/>
      <c r="U75" s="60"/>
      <c r="AM75" s="48"/>
      <c r="AN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</row>
    <row r="76" spans="1:69" s="23" customFormat="1" ht="10.5" thickBot="1" x14ac:dyDescent="0.25">
      <c r="A76" s="200" t="s">
        <v>75</v>
      </c>
      <c r="B76" s="201"/>
      <c r="C76" s="234" t="s">
        <v>113</v>
      </c>
      <c r="D76" s="235"/>
      <c r="E76" s="235"/>
      <c r="F76" s="235"/>
      <c r="G76" s="236"/>
      <c r="H76" s="134" t="s">
        <v>3</v>
      </c>
      <c r="I76" s="135">
        <v>0</v>
      </c>
      <c r="J76" s="135">
        <v>0</v>
      </c>
      <c r="K76" s="135">
        <v>0</v>
      </c>
      <c r="L76" s="135">
        <v>0</v>
      </c>
      <c r="M76" s="135">
        <v>0</v>
      </c>
      <c r="N76" s="135">
        <v>0</v>
      </c>
      <c r="O76" s="135">
        <v>0</v>
      </c>
      <c r="P76" s="135">
        <v>0</v>
      </c>
      <c r="Q76" s="136" t="s">
        <v>478</v>
      </c>
      <c r="R76" s="133" t="s">
        <v>478</v>
      </c>
      <c r="S76" s="61"/>
      <c r="T76" s="60"/>
      <c r="U76" s="60"/>
      <c r="AM76" s="48"/>
      <c r="AN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36"/>
      <c r="BE76" s="36"/>
      <c r="BF76" s="36"/>
      <c r="BG76" s="36"/>
      <c r="BH76" s="36"/>
      <c r="BI76" s="36"/>
      <c r="BJ76" s="48"/>
      <c r="BK76" s="48"/>
      <c r="BL76" s="48"/>
      <c r="BM76" s="48"/>
      <c r="BN76" s="48"/>
      <c r="BO76" s="48"/>
      <c r="BP76" s="48"/>
      <c r="BQ76" s="48"/>
    </row>
    <row r="77" spans="1:69" s="23" customFormat="1" ht="9" customHeight="1" x14ac:dyDescent="0.2">
      <c r="A77" s="196" t="s">
        <v>114</v>
      </c>
      <c r="B77" s="197"/>
      <c r="C77" s="188" t="s">
        <v>115</v>
      </c>
      <c r="D77" s="189"/>
      <c r="E77" s="189"/>
      <c r="F77" s="189"/>
      <c r="G77" s="190"/>
      <c r="H77" s="127" t="s">
        <v>3</v>
      </c>
      <c r="I77" s="128">
        <f t="shared" ref="I77:P77" si="22">I19-I34</f>
        <v>-6.2318194900000066</v>
      </c>
      <c r="J77" s="128">
        <f t="shared" si="22"/>
        <v>-17.055958816821267</v>
      </c>
      <c r="K77" s="128">
        <f>K19-K34</f>
        <v>0.91717329166667838</v>
      </c>
      <c r="L77" s="128">
        <f t="shared" si="22"/>
        <v>0</v>
      </c>
      <c r="M77" s="128">
        <f t="shared" si="22"/>
        <v>0</v>
      </c>
      <c r="N77" s="128">
        <f t="shared" si="22"/>
        <v>0</v>
      </c>
      <c r="O77" s="128">
        <f t="shared" si="22"/>
        <v>0</v>
      </c>
      <c r="P77" s="128">
        <f t="shared" si="22"/>
        <v>0</v>
      </c>
      <c r="Q77" s="131">
        <f t="shared" ref="Q77" si="23">O77+M77</f>
        <v>0</v>
      </c>
      <c r="R77" s="112" t="s">
        <v>478</v>
      </c>
      <c r="S77" s="60"/>
      <c r="T77" s="60"/>
      <c r="U77" s="60"/>
      <c r="W77" s="49"/>
      <c r="AM77" s="48"/>
      <c r="AN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36"/>
      <c r="BE77" s="36"/>
      <c r="BF77" s="36"/>
      <c r="BG77" s="36"/>
      <c r="BH77" s="36"/>
      <c r="BI77" s="36"/>
      <c r="BJ77" s="36"/>
      <c r="BK77" s="36"/>
      <c r="BL77" s="48"/>
      <c r="BM77" s="48"/>
      <c r="BN77" s="48"/>
      <c r="BO77" s="48"/>
      <c r="BP77" s="48"/>
      <c r="BQ77" s="48"/>
    </row>
    <row r="78" spans="1:69" s="23" customFormat="1" ht="8.1" customHeight="1" x14ac:dyDescent="0.2">
      <c r="A78" s="183" t="s">
        <v>116</v>
      </c>
      <c r="B78" s="184"/>
      <c r="C78" s="191" t="s">
        <v>43</v>
      </c>
      <c r="D78" s="192"/>
      <c r="E78" s="192"/>
      <c r="F78" s="192"/>
      <c r="G78" s="193"/>
      <c r="H78" s="108" t="s">
        <v>3</v>
      </c>
      <c r="I78" s="96">
        <v>0</v>
      </c>
      <c r="J78" s="96">
        <v>0</v>
      </c>
      <c r="K78" s="96">
        <v>0</v>
      </c>
      <c r="L78" s="96">
        <v>0</v>
      </c>
      <c r="M78" s="96">
        <v>0</v>
      </c>
      <c r="N78" s="96">
        <v>0</v>
      </c>
      <c r="O78" s="96">
        <v>0</v>
      </c>
      <c r="P78" s="96">
        <v>0</v>
      </c>
      <c r="Q78" s="130" t="s">
        <v>478</v>
      </c>
      <c r="R78" s="112" t="s">
        <v>478</v>
      </c>
      <c r="S78" s="61"/>
      <c r="T78" s="60"/>
      <c r="U78" s="60"/>
      <c r="AM78" s="48"/>
      <c r="AN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</row>
    <row r="79" spans="1:69" s="23" customFormat="1" ht="16.5" customHeight="1" x14ac:dyDescent="0.2">
      <c r="A79" s="183" t="s">
        <v>117</v>
      </c>
      <c r="B79" s="184"/>
      <c r="C79" s="219" t="s">
        <v>44</v>
      </c>
      <c r="D79" s="220"/>
      <c r="E79" s="220"/>
      <c r="F79" s="220"/>
      <c r="G79" s="221"/>
      <c r="H79" s="108" t="s">
        <v>3</v>
      </c>
      <c r="I79" s="96">
        <v>0</v>
      </c>
      <c r="J79" s="96">
        <v>0</v>
      </c>
      <c r="K79" s="96">
        <v>0</v>
      </c>
      <c r="L79" s="96">
        <v>0</v>
      </c>
      <c r="M79" s="96">
        <v>0</v>
      </c>
      <c r="N79" s="96">
        <v>0</v>
      </c>
      <c r="O79" s="96">
        <v>0</v>
      </c>
      <c r="P79" s="96">
        <v>0</v>
      </c>
      <c r="Q79" s="130" t="s">
        <v>478</v>
      </c>
      <c r="R79" s="112" t="s">
        <v>478</v>
      </c>
      <c r="S79" s="61"/>
      <c r="T79" s="60"/>
      <c r="U79" s="60"/>
      <c r="AM79" s="48"/>
      <c r="AN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</row>
    <row r="80" spans="1:69" s="23" customFormat="1" ht="16.5" customHeight="1" x14ac:dyDescent="0.2">
      <c r="A80" s="183" t="s">
        <v>118</v>
      </c>
      <c r="B80" s="184"/>
      <c r="C80" s="219" t="s">
        <v>52</v>
      </c>
      <c r="D80" s="220"/>
      <c r="E80" s="220"/>
      <c r="F80" s="220"/>
      <c r="G80" s="221"/>
      <c r="H80" s="108" t="s">
        <v>3</v>
      </c>
      <c r="I80" s="96">
        <v>0</v>
      </c>
      <c r="J80" s="96">
        <v>0</v>
      </c>
      <c r="K80" s="96">
        <v>0</v>
      </c>
      <c r="L80" s="96">
        <v>0</v>
      </c>
      <c r="M80" s="96">
        <v>0</v>
      </c>
      <c r="N80" s="96">
        <v>0</v>
      </c>
      <c r="O80" s="96">
        <v>0</v>
      </c>
      <c r="P80" s="96">
        <v>0</v>
      </c>
      <c r="Q80" s="130" t="s">
        <v>478</v>
      </c>
      <c r="R80" s="112" t="s">
        <v>478</v>
      </c>
      <c r="S80" s="61"/>
      <c r="T80" s="60"/>
      <c r="U80" s="60"/>
      <c r="AM80" s="48"/>
      <c r="AN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</row>
    <row r="81" spans="1:69" s="23" customFormat="1" ht="16.5" customHeight="1" x14ac:dyDescent="0.2">
      <c r="A81" s="183" t="s">
        <v>119</v>
      </c>
      <c r="B81" s="184"/>
      <c r="C81" s="219" t="s">
        <v>53</v>
      </c>
      <c r="D81" s="220"/>
      <c r="E81" s="220"/>
      <c r="F81" s="220"/>
      <c r="G81" s="221"/>
      <c r="H81" s="108" t="s">
        <v>3</v>
      </c>
      <c r="I81" s="96">
        <v>0</v>
      </c>
      <c r="J81" s="96">
        <v>0</v>
      </c>
      <c r="K81" s="96">
        <v>0</v>
      </c>
      <c r="L81" s="96">
        <v>0</v>
      </c>
      <c r="M81" s="96">
        <v>0</v>
      </c>
      <c r="N81" s="96">
        <v>0</v>
      </c>
      <c r="O81" s="96">
        <v>0</v>
      </c>
      <c r="P81" s="96">
        <v>0</v>
      </c>
      <c r="Q81" s="130" t="s">
        <v>478</v>
      </c>
      <c r="R81" s="112" t="s">
        <v>478</v>
      </c>
      <c r="S81" s="61"/>
      <c r="T81" s="60"/>
      <c r="U81" s="60"/>
      <c r="AM81" s="48"/>
      <c r="AN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</row>
    <row r="82" spans="1:69" s="23" customFormat="1" ht="8.1" customHeight="1" x14ac:dyDescent="0.2">
      <c r="A82" s="183" t="s">
        <v>120</v>
      </c>
      <c r="B82" s="184"/>
      <c r="C82" s="191" t="s">
        <v>54</v>
      </c>
      <c r="D82" s="192"/>
      <c r="E82" s="192"/>
      <c r="F82" s="192"/>
      <c r="G82" s="193"/>
      <c r="H82" s="108" t="s">
        <v>3</v>
      </c>
      <c r="I82" s="96">
        <v>0</v>
      </c>
      <c r="J82" s="96">
        <v>0</v>
      </c>
      <c r="K82" s="96">
        <v>0</v>
      </c>
      <c r="L82" s="96">
        <v>0</v>
      </c>
      <c r="M82" s="96">
        <v>0</v>
      </c>
      <c r="N82" s="96">
        <v>0</v>
      </c>
      <c r="O82" s="96">
        <v>0</v>
      </c>
      <c r="P82" s="96">
        <v>0</v>
      </c>
      <c r="Q82" s="130" t="s">
        <v>478</v>
      </c>
      <c r="R82" s="112" t="s">
        <v>478</v>
      </c>
      <c r="S82" s="61"/>
      <c r="T82" s="60"/>
      <c r="U82" s="60"/>
      <c r="AM82" s="48"/>
      <c r="AN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</row>
    <row r="83" spans="1:69" s="89" customFormat="1" ht="8.1" customHeight="1" x14ac:dyDescent="0.2">
      <c r="A83" s="183" t="s">
        <v>121</v>
      </c>
      <c r="B83" s="184"/>
      <c r="C83" s="191" t="s">
        <v>76</v>
      </c>
      <c r="D83" s="192"/>
      <c r="E83" s="192"/>
      <c r="F83" s="192"/>
      <c r="G83" s="193"/>
      <c r="H83" s="108" t="s">
        <v>3</v>
      </c>
      <c r="I83" s="96">
        <f>I25-I40</f>
        <v>-6.2318194900000066</v>
      </c>
      <c r="J83" s="96">
        <f>J25-J40</f>
        <v>-17.055958816821267</v>
      </c>
      <c r="K83" s="96">
        <f t="shared" ref="K83:P83" si="24">K25-K40</f>
        <v>0.91717329166667838</v>
      </c>
      <c r="L83" s="96">
        <f t="shared" si="24"/>
        <v>0</v>
      </c>
      <c r="M83" s="96">
        <f t="shared" si="24"/>
        <v>0</v>
      </c>
      <c r="N83" s="96">
        <f t="shared" si="24"/>
        <v>0</v>
      </c>
      <c r="O83" s="96">
        <f t="shared" si="24"/>
        <v>0</v>
      </c>
      <c r="P83" s="96">
        <f t="shared" si="24"/>
        <v>0</v>
      </c>
      <c r="Q83" s="130" t="s">
        <v>478</v>
      </c>
      <c r="R83" s="112" t="s">
        <v>478</v>
      </c>
      <c r="S83" s="86"/>
      <c r="T83" s="87"/>
      <c r="U83" s="88"/>
      <c r="W83" s="90"/>
      <c r="X83" s="92"/>
      <c r="AM83" s="90"/>
      <c r="AN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</row>
    <row r="84" spans="1:69" s="23" customFormat="1" ht="8.1" customHeight="1" x14ac:dyDescent="0.2">
      <c r="A84" s="183" t="s">
        <v>122</v>
      </c>
      <c r="B84" s="184"/>
      <c r="C84" s="191" t="s">
        <v>77</v>
      </c>
      <c r="D84" s="192"/>
      <c r="E84" s="192"/>
      <c r="F84" s="192"/>
      <c r="G84" s="193"/>
      <c r="H84" s="108" t="s">
        <v>3</v>
      </c>
      <c r="I84" s="96">
        <v>0</v>
      </c>
      <c r="J84" s="96">
        <v>0</v>
      </c>
      <c r="K84" s="96">
        <v>0</v>
      </c>
      <c r="L84" s="96">
        <v>0</v>
      </c>
      <c r="M84" s="96">
        <v>0</v>
      </c>
      <c r="N84" s="96">
        <v>0</v>
      </c>
      <c r="O84" s="96">
        <v>0</v>
      </c>
      <c r="P84" s="96">
        <v>0</v>
      </c>
      <c r="Q84" s="130" t="s">
        <v>478</v>
      </c>
      <c r="R84" s="112" t="s">
        <v>478</v>
      </c>
      <c r="S84" s="61"/>
      <c r="T84" s="60"/>
      <c r="U84" s="60"/>
      <c r="AM84" s="48"/>
      <c r="AN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</row>
    <row r="85" spans="1:69" s="23" customFormat="1" ht="8.1" customHeight="1" x14ac:dyDescent="0.2">
      <c r="A85" s="183" t="s">
        <v>123</v>
      </c>
      <c r="B85" s="184"/>
      <c r="C85" s="191" t="s">
        <v>78</v>
      </c>
      <c r="D85" s="192"/>
      <c r="E85" s="192"/>
      <c r="F85" s="192"/>
      <c r="G85" s="193"/>
      <c r="H85" s="108" t="s">
        <v>3</v>
      </c>
      <c r="I85" s="96">
        <v>0</v>
      </c>
      <c r="J85" s="96">
        <v>0</v>
      </c>
      <c r="K85" s="96">
        <v>0</v>
      </c>
      <c r="L85" s="96">
        <v>0</v>
      </c>
      <c r="M85" s="96">
        <v>0</v>
      </c>
      <c r="N85" s="96">
        <v>0</v>
      </c>
      <c r="O85" s="96">
        <v>0</v>
      </c>
      <c r="P85" s="96">
        <v>0</v>
      </c>
      <c r="Q85" s="130" t="s">
        <v>478</v>
      </c>
      <c r="R85" s="112" t="s">
        <v>478</v>
      </c>
      <c r="S85" s="61"/>
      <c r="T85" s="60"/>
      <c r="U85" s="73"/>
      <c r="AM85" s="48"/>
      <c r="AN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</row>
    <row r="86" spans="1:69" s="23" customFormat="1" ht="8.1" customHeight="1" x14ac:dyDescent="0.2">
      <c r="A86" s="183" t="s">
        <v>124</v>
      </c>
      <c r="B86" s="184"/>
      <c r="C86" s="191" t="s">
        <v>79</v>
      </c>
      <c r="D86" s="192"/>
      <c r="E86" s="192"/>
      <c r="F86" s="192"/>
      <c r="G86" s="193"/>
      <c r="H86" s="108" t="s">
        <v>3</v>
      </c>
      <c r="I86" s="96">
        <v>0</v>
      </c>
      <c r="J86" s="96">
        <v>0</v>
      </c>
      <c r="K86" s="96">
        <v>0</v>
      </c>
      <c r="L86" s="96">
        <v>0</v>
      </c>
      <c r="M86" s="96">
        <v>0</v>
      </c>
      <c r="N86" s="96">
        <v>0</v>
      </c>
      <c r="O86" s="96">
        <v>0</v>
      </c>
      <c r="P86" s="96">
        <v>0</v>
      </c>
      <c r="Q86" s="130" t="s">
        <v>478</v>
      </c>
      <c r="R86" s="112" t="s">
        <v>478</v>
      </c>
      <c r="S86" s="61"/>
      <c r="T86" s="60"/>
      <c r="U86" s="60"/>
      <c r="AM86" s="48"/>
      <c r="AN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</row>
    <row r="87" spans="1:69" s="23" customFormat="1" ht="8.1" customHeight="1" x14ac:dyDescent="0.2">
      <c r="A87" s="183" t="s">
        <v>125</v>
      </c>
      <c r="B87" s="184"/>
      <c r="C87" s="191" t="s">
        <v>80</v>
      </c>
      <c r="D87" s="192"/>
      <c r="E87" s="192"/>
      <c r="F87" s="192"/>
      <c r="G87" s="193"/>
      <c r="H87" s="108" t="s">
        <v>3</v>
      </c>
      <c r="I87" s="96">
        <v>0</v>
      </c>
      <c r="J87" s="96">
        <v>0</v>
      </c>
      <c r="K87" s="96">
        <v>0</v>
      </c>
      <c r="L87" s="96">
        <v>0</v>
      </c>
      <c r="M87" s="96">
        <v>0</v>
      </c>
      <c r="N87" s="96">
        <v>0</v>
      </c>
      <c r="O87" s="96">
        <v>0</v>
      </c>
      <c r="P87" s="96">
        <v>0</v>
      </c>
      <c r="Q87" s="130" t="s">
        <v>478</v>
      </c>
      <c r="R87" s="112" t="s">
        <v>478</v>
      </c>
      <c r="S87" s="61"/>
      <c r="T87" s="60"/>
      <c r="U87" s="60"/>
      <c r="AM87" s="48"/>
      <c r="AN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</row>
    <row r="88" spans="1:69" s="23" customFormat="1" ht="16.5" customHeight="1" x14ac:dyDescent="0.2">
      <c r="A88" s="183" t="s">
        <v>126</v>
      </c>
      <c r="B88" s="184"/>
      <c r="C88" s="191" t="s">
        <v>81</v>
      </c>
      <c r="D88" s="192"/>
      <c r="E88" s="192"/>
      <c r="F88" s="192"/>
      <c r="G88" s="193"/>
      <c r="H88" s="108" t="s">
        <v>3</v>
      </c>
      <c r="I88" s="96">
        <v>0</v>
      </c>
      <c r="J88" s="96">
        <v>0</v>
      </c>
      <c r="K88" s="96">
        <v>0</v>
      </c>
      <c r="L88" s="96">
        <v>0</v>
      </c>
      <c r="M88" s="96">
        <v>0</v>
      </c>
      <c r="N88" s="96">
        <v>0</v>
      </c>
      <c r="O88" s="96">
        <v>0</v>
      </c>
      <c r="P88" s="96">
        <v>0</v>
      </c>
      <c r="Q88" s="130" t="s">
        <v>478</v>
      </c>
      <c r="R88" s="112" t="s">
        <v>478</v>
      </c>
      <c r="S88" s="61"/>
      <c r="T88" s="60"/>
      <c r="U88" s="60"/>
      <c r="AM88" s="48"/>
      <c r="AN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</row>
    <row r="89" spans="1:69" s="23" customFormat="1" ht="8.1" customHeight="1" x14ac:dyDescent="0.2">
      <c r="A89" s="183" t="s">
        <v>127</v>
      </c>
      <c r="B89" s="184"/>
      <c r="C89" s="219" t="s">
        <v>82</v>
      </c>
      <c r="D89" s="220"/>
      <c r="E89" s="220"/>
      <c r="F89" s="220"/>
      <c r="G89" s="221"/>
      <c r="H89" s="108" t="s">
        <v>3</v>
      </c>
      <c r="I89" s="96">
        <v>0</v>
      </c>
      <c r="J89" s="96">
        <v>0</v>
      </c>
      <c r="K89" s="96">
        <v>0</v>
      </c>
      <c r="L89" s="96">
        <v>0</v>
      </c>
      <c r="M89" s="96">
        <v>0</v>
      </c>
      <c r="N89" s="96">
        <v>0</v>
      </c>
      <c r="O89" s="96">
        <v>0</v>
      </c>
      <c r="P89" s="96">
        <v>0</v>
      </c>
      <c r="Q89" s="130" t="s">
        <v>478</v>
      </c>
      <c r="R89" s="112" t="s">
        <v>478</v>
      </c>
      <c r="S89" s="61"/>
      <c r="T89" s="60"/>
      <c r="U89" s="60"/>
      <c r="AM89" s="48"/>
      <c r="AN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</row>
    <row r="90" spans="1:69" s="23" customFormat="1" ht="8.1" customHeight="1" x14ac:dyDescent="0.2">
      <c r="A90" s="183" t="s">
        <v>128</v>
      </c>
      <c r="B90" s="184"/>
      <c r="C90" s="219" t="s">
        <v>83</v>
      </c>
      <c r="D90" s="220"/>
      <c r="E90" s="220"/>
      <c r="F90" s="220"/>
      <c r="G90" s="221"/>
      <c r="H90" s="108" t="s">
        <v>3</v>
      </c>
      <c r="I90" s="96">
        <v>0</v>
      </c>
      <c r="J90" s="96">
        <v>0</v>
      </c>
      <c r="K90" s="96">
        <v>0</v>
      </c>
      <c r="L90" s="96">
        <v>0</v>
      </c>
      <c r="M90" s="96">
        <v>0</v>
      </c>
      <c r="N90" s="96">
        <v>0</v>
      </c>
      <c r="O90" s="96">
        <v>0</v>
      </c>
      <c r="P90" s="96">
        <v>0</v>
      </c>
      <c r="Q90" s="130" t="s">
        <v>478</v>
      </c>
      <c r="R90" s="112" t="s">
        <v>478</v>
      </c>
      <c r="S90" s="61"/>
      <c r="T90" s="60"/>
      <c r="U90" s="60"/>
      <c r="AM90" s="48"/>
      <c r="AN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</row>
    <row r="91" spans="1:69" s="23" customFormat="1" ht="8.1" customHeight="1" x14ac:dyDescent="0.2">
      <c r="A91" s="183" t="s">
        <v>129</v>
      </c>
      <c r="B91" s="184"/>
      <c r="C91" s="191" t="s">
        <v>84</v>
      </c>
      <c r="D91" s="192"/>
      <c r="E91" s="192"/>
      <c r="F91" s="192"/>
      <c r="G91" s="193"/>
      <c r="H91" s="108" t="s">
        <v>3</v>
      </c>
      <c r="I91" s="96">
        <v>0</v>
      </c>
      <c r="J91" s="96">
        <v>0</v>
      </c>
      <c r="K91" s="96">
        <v>0</v>
      </c>
      <c r="L91" s="96">
        <v>0</v>
      </c>
      <c r="M91" s="96">
        <v>0</v>
      </c>
      <c r="N91" s="96">
        <v>0</v>
      </c>
      <c r="O91" s="96">
        <v>0</v>
      </c>
      <c r="P91" s="96">
        <v>0</v>
      </c>
      <c r="Q91" s="130" t="s">
        <v>478</v>
      </c>
      <c r="R91" s="112" t="s">
        <v>478</v>
      </c>
      <c r="S91" s="61"/>
      <c r="T91" s="60"/>
      <c r="U91" s="73"/>
      <c r="W91" s="48"/>
      <c r="AM91" s="48"/>
      <c r="AN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</row>
    <row r="92" spans="1:69" s="23" customFormat="1" ht="9.75" x14ac:dyDescent="0.2">
      <c r="A92" s="198" t="s">
        <v>130</v>
      </c>
      <c r="B92" s="199"/>
      <c r="C92" s="222" t="s">
        <v>144</v>
      </c>
      <c r="D92" s="223"/>
      <c r="E92" s="223"/>
      <c r="F92" s="223"/>
      <c r="G92" s="224"/>
      <c r="H92" s="119" t="s">
        <v>3</v>
      </c>
      <c r="I92" s="96">
        <v>0</v>
      </c>
      <c r="J92" s="96">
        <v>0</v>
      </c>
      <c r="K92" s="96">
        <v>0</v>
      </c>
      <c r="L92" s="96">
        <v>0</v>
      </c>
      <c r="M92" s="96">
        <v>0</v>
      </c>
      <c r="N92" s="96">
        <v>0</v>
      </c>
      <c r="O92" s="96">
        <v>0</v>
      </c>
      <c r="P92" s="96">
        <v>0</v>
      </c>
      <c r="Q92" s="130" t="s">
        <v>478</v>
      </c>
      <c r="R92" s="112" t="s">
        <v>478</v>
      </c>
      <c r="S92" s="60"/>
      <c r="T92" s="60"/>
      <c r="U92" s="60"/>
      <c r="AM92" s="48"/>
      <c r="AN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36"/>
      <c r="BE92" s="36"/>
      <c r="BF92" s="36"/>
      <c r="BG92" s="36"/>
      <c r="BH92" s="77"/>
      <c r="BI92" s="36"/>
      <c r="BJ92" s="36"/>
      <c r="BK92" s="48"/>
      <c r="BL92" s="48"/>
      <c r="BM92" s="48"/>
      <c r="BN92" s="48"/>
      <c r="BO92" s="48"/>
      <c r="BP92" s="48"/>
      <c r="BQ92" s="48"/>
    </row>
    <row r="93" spans="1:69" s="89" customFormat="1" ht="8.1" customHeight="1" x14ac:dyDescent="0.2">
      <c r="A93" s="183" t="s">
        <v>131</v>
      </c>
      <c r="B93" s="184"/>
      <c r="C93" s="191" t="s">
        <v>145</v>
      </c>
      <c r="D93" s="192"/>
      <c r="E93" s="192"/>
      <c r="F93" s="192"/>
      <c r="G93" s="193"/>
      <c r="H93" s="108" t="s">
        <v>3</v>
      </c>
      <c r="I93" s="96">
        <v>0</v>
      </c>
      <c r="J93" s="96">
        <v>0</v>
      </c>
      <c r="K93" s="96">
        <v>0</v>
      </c>
      <c r="L93" s="96">
        <v>0</v>
      </c>
      <c r="M93" s="96">
        <v>0</v>
      </c>
      <c r="N93" s="96">
        <v>0</v>
      </c>
      <c r="O93" s="96">
        <v>0</v>
      </c>
      <c r="P93" s="96">
        <v>0</v>
      </c>
      <c r="Q93" s="130" t="s">
        <v>478</v>
      </c>
      <c r="R93" s="112" t="s">
        <v>478</v>
      </c>
      <c r="S93" s="86"/>
      <c r="T93" s="87"/>
      <c r="U93" s="87"/>
      <c r="AM93" s="90"/>
      <c r="AN93" s="90"/>
      <c r="AP93" s="90"/>
      <c r="AQ93" s="90"/>
      <c r="AR93" s="90"/>
      <c r="AS93" s="90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0"/>
      <c r="BG93" s="90"/>
      <c r="BH93" s="90"/>
      <c r="BI93" s="90"/>
      <c r="BJ93" s="90"/>
      <c r="BK93" s="90"/>
      <c r="BL93" s="90"/>
      <c r="BM93" s="90"/>
      <c r="BN93" s="90"/>
      <c r="BO93" s="90"/>
      <c r="BP93" s="90"/>
      <c r="BQ93" s="90"/>
    </row>
    <row r="94" spans="1:69" s="23" customFormat="1" ht="8.1" customHeight="1" x14ac:dyDescent="0.2">
      <c r="A94" s="183" t="s">
        <v>132</v>
      </c>
      <c r="B94" s="184"/>
      <c r="C94" s="219" t="s">
        <v>146</v>
      </c>
      <c r="D94" s="220"/>
      <c r="E94" s="220"/>
      <c r="F94" s="220"/>
      <c r="G94" s="221"/>
      <c r="H94" s="108" t="s">
        <v>3</v>
      </c>
      <c r="I94" s="96">
        <v>0</v>
      </c>
      <c r="J94" s="96">
        <v>0</v>
      </c>
      <c r="K94" s="96">
        <v>0</v>
      </c>
      <c r="L94" s="96">
        <v>0</v>
      </c>
      <c r="M94" s="96">
        <v>0</v>
      </c>
      <c r="N94" s="96">
        <v>0</v>
      </c>
      <c r="O94" s="96">
        <v>0</v>
      </c>
      <c r="P94" s="96">
        <v>0</v>
      </c>
      <c r="Q94" s="130" t="s">
        <v>478</v>
      </c>
      <c r="R94" s="112" t="s">
        <v>478</v>
      </c>
      <c r="S94" s="61"/>
      <c r="T94" s="60"/>
      <c r="U94" s="60"/>
      <c r="W94" s="48"/>
      <c r="X94" s="48"/>
      <c r="AL94" s="48"/>
      <c r="AM94" s="48"/>
      <c r="AN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</row>
    <row r="95" spans="1:69" s="23" customFormat="1" ht="8.1" customHeight="1" x14ac:dyDescent="0.2">
      <c r="A95" s="183" t="s">
        <v>133</v>
      </c>
      <c r="B95" s="184"/>
      <c r="C95" s="219" t="s">
        <v>147</v>
      </c>
      <c r="D95" s="220"/>
      <c r="E95" s="220"/>
      <c r="F95" s="220"/>
      <c r="G95" s="221"/>
      <c r="H95" s="108" t="s">
        <v>3</v>
      </c>
      <c r="I95" s="96">
        <v>0</v>
      </c>
      <c r="J95" s="96">
        <v>0</v>
      </c>
      <c r="K95" s="96">
        <v>0</v>
      </c>
      <c r="L95" s="96">
        <v>0</v>
      </c>
      <c r="M95" s="96">
        <v>0</v>
      </c>
      <c r="N95" s="96">
        <v>0</v>
      </c>
      <c r="O95" s="96">
        <v>0</v>
      </c>
      <c r="P95" s="96">
        <v>0</v>
      </c>
      <c r="Q95" s="130" t="s">
        <v>478</v>
      </c>
      <c r="R95" s="112" t="s">
        <v>478</v>
      </c>
      <c r="S95" s="61"/>
      <c r="T95" s="60"/>
      <c r="U95" s="60"/>
      <c r="W95" s="48"/>
      <c r="X95" s="48"/>
      <c r="AL95" s="48"/>
      <c r="AM95" s="48"/>
      <c r="AN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</row>
    <row r="96" spans="1:69" s="23" customFormat="1" ht="8.1" customHeight="1" x14ac:dyDescent="0.2">
      <c r="A96" s="183" t="s">
        <v>134</v>
      </c>
      <c r="B96" s="184"/>
      <c r="C96" s="219" t="s">
        <v>148</v>
      </c>
      <c r="D96" s="220"/>
      <c r="E96" s="220"/>
      <c r="F96" s="220"/>
      <c r="G96" s="221"/>
      <c r="H96" s="108" t="s">
        <v>3</v>
      </c>
      <c r="I96" s="96">
        <v>0</v>
      </c>
      <c r="J96" s="96">
        <v>0</v>
      </c>
      <c r="K96" s="96">
        <v>0</v>
      </c>
      <c r="L96" s="96">
        <v>0</v>
      </c>
      <c r="M96" s="96">
        <v>0</v>
      </c>
      <c r="N96" s="96">
        <v>0</v>
      </c>
      <c r="O96" s="96">
        <v>0</v>
      </c>
      <c r="P96" s="96">
        <v>0</v>
      </c>
      <c r="Q96" s="96">
        <v>0</v>
      </c>
      <c r="R96" s="112" t="s">
        <v>478</v>
      </c>
      <c r="S96" s="61"/>
      <c r="T96" s="60"/>
      <c r="U96" s="60"/>
      <c r="W96" s="36"/>
      <c r="X96" s="36"/>
      <c r="AL96" s="36"/>
      <c r="AM96" s="48"/>
      <c r="AN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</row>
    <row r="97" spans="1:69" s="23" customFormat="1" ht="8.1" customHeight="1" x14ac:dyDescent="0.2">
      <c r="A97" s="183" t="s">
        <v>135</v>
      </c>
      <c r="B97" s="184"/>
      <c r="C97" s="228" t="s">
        <v>149</v>
      </c>
      <c r="D97" s="229"/>
      <c r="E97" s="229"/>
      <c r="F97" s="229"/>
      <c r="G97" s="230"/>
      <c r="H97" s="108" t="s">
        <v>3</v>
      </c>
      <c r="I97" s="96">
        <v>0</v>
      </c>
      <c r="J97" s="96">
        <v>0</v>
      </c>
      <c r="K97" s="96">
        <v>0</v>
      </c>
      <c r="L97" s="96">
        <v>0</v>
      </c>
      <c r="M97" s="96">
        <v>0</v>
      </c>
      <c r="N97" s="96">
        <v>0</v>
      </c>
      <c r="O97" s="96">
        <v>0</v>
      </c>
      <c r="P97" s="96">
        <v>0</v>
      </c>
      <c r="Q97" s="96">
        <v>0</v>
      </c>
      <c r="R97" s="112" t="s">
        <v>478</v>
      </c>
      <c r="S97" s="61"/>
      <c r="T97" s="60"/>
      <c r="U97" s="60"/>
      <c r="AM97" s="48"/>
      <c r="AN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</row>
    <row r="98" spans="1:69" s="23" customFormat="1" ht="8.1" customHeight="1" x14ac:dyDescent="0.2">
      <c r="A98" s="183" t="s">
        <v>136</v>
      </c>
      <c r="B98" s="184"/>
      <c r="C98" s="219" t="s">
        <v>150</v>
      </c>
      <c r="D98" s="220"/>
      <c r="E98" s="220"/>
      <c r="F98" s="220"/>
      <c r="G98" s="221"/>
      <c r="H98" s="108" t="s">
        <v>3</v>
      </c>
      <c r="I98" s="96">
        <v>0</v>
      </c>
      <c r="J98" s="96">
        <v>0</v>
      </c>
      <c r="K98" s="96">
        <v>0</v>
      </c>
      <c r="L98" s="96">
        <v>0</v>
      </c>
      <c r="M98" s="96">
        <v>0</v>
      </c>
      <c r="N98" s="96">
        <v>0</v>
      </c>
      <c r="O98" s="96">
        <v>0</v>
      </c>
      <c r="P98" s="96">
        <v>0</v>
      </c>
      <c r="Q98" s="96">
        <v>0</v>
      </c>
      <c r="R98" s="112" t="s">
        <v>478</v>
      </c>
      <c r="S98" s="61"/>
      <c r="T98" s="60"/>
      <c r="U98" s="60"/>
      <c r="X98" s="48"/>
      <c r="AL98" s="49"/>
      <c r="AM98" s="48"/>
      <c r="AN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</row>
    <row r="99" spans="1:69" s="89" customFormat="1" ht="8.1" customHeight="1" x14ac:dyDescent="0.2">
      <c r="A99" s="183" t="s">
        <v>137</v>
      </c>
      <c r="B99" s="184"/>
      <c r="C99" s="191" t="s">
        <v>106</v>
      </c>
      <c r="D99" s="192"/>
      <c r="E99" s="192"/>
      <c r="F99" s="192"/>
      <c r="G99" s="193"/>
      <c r="H99" s="108" t="s">
        <v>3</v>
      </c>
      <c r="I99" s="96">
        <v>0</v>
      </c>
      <c r="J99" s="96">
        <v>0</v>
      </c>
      <c r="K99" s="96">
        <v>0</v>
      </c>
      <c r="L99" s="96">
        <v>0</v>
      </c>
      <c r="M99" s="96">
        <v>0</v>
      </c>
      <c r="N99" s="96">
        <v>0</v>
      </c>
      <c r="O99" s="96">
        <v>0</v>
      </c>
      <c r="P99" s="96">
        <v>0</v>
      </c>
      <c r="Q99" s="96">
        <v>0</v>
      </c>
      <c r="R99" s="112" t="s">
        <v>478</v>
      </c>
      <c r="S99" s="86"/>
      <c r="T99" s="87"/>
      <c r="U99" s="87"/>
      <c r="AM99" s="90"/>
      <c r="AN99" s="90"/>
      <c r="AP99" s="90"/>
      <c r="AQ99" s="90"/>
      <c r="AR99" s="90"/>
      <c r="AS99" s="90"/>
      <c r="AT99" s="90"/>
      <c r="AU99" s="90"/>
      <c r="AV99" s="90"/>
      <c r="AW99" s="90"/>
      <c r="AX99" s="90"/>
      <c r="AY99" s="90"/>
      <c r="AZ99" s="90"/>
      <c r="BA99" s="90"/>
      <c r="BB99" s="90"/>
      <c r="BC99" s="90"/>
      <c r="BD99" s="90"/>
      <c r="BE99" s="90"/>
      <c r="BF99" s="90"/>
      <c r="BG99" s="90"/>
      <c r="BH99" s="90"/>
      <c r="BI99" s="90"/>
      <c r="BJ99" s="90"/>
      <c r="BK99" s="90"/>
      <c r="BL99" s="90"/>
      <c r="BM99" s="90"/>
      <c r="BN99" s="90"/>
      <c r="BO99" s="90"/>
      <c r="BP99" s="90"/>
      <c r="BQ99" s="90"/>
    </row>
    <row r="100" spans="1:69" s="23" customFormat="1" ht="8.4499999999999993" customHeight="1" x14ac:dyDescent="0.2">
      <c r="A100" s="183" t="s">
        <v>138</v>
      </c>
      <c r="B100" s="184"/>
      <c r="C100" s="219" t="s">
        <v>151</v>
      </c>
      <c r="D100" s="220"/>
      <c r="E100" s="220"/>
      <c r="F100" s="220"/>
      <c r="G100" s="221"/>
      <c r="H100" s="108" t="s">
        <v>3</v>
      </c>
      <c r="I100" s="96">
        <v>0</v>
      </c>
      <c r="J100" s="96">
        <v>0</v>
      </c>
      <c r="K100" s="96">
        <v>0</v>
      </c>
      <c r="L100" s="96">
        <v>0</v>
      </c>
      <c r="M100" s="96">
        <v>0</v>
      </c>
      <c r="N100" s="96">
        <v>0</v>
      </c>
      <c r="O100" s="96">
        <v>0</v>
      </c>
      <c r="P100" s="96">
        <v>0</v>
      </c>
      <c r="Q100" s="96">
        <v>0</v>
      </c>
      <c r="R100" s="112" t="s">
        <v>478</v>
      </c>
      <c r="S100" s="61"/>
      <c r="T100" s="60"/>
      <c r="U100" s="72"/>
      <c r="W100" s="48"/>
      <c r="X100" s="42"/>
      <c r="AL100" s="36"/>
      <c r="AM100" s="48"/>
      <c r="AN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</row>
    <row r="101" spans="1:69" s="23" customFormat="1" ht="8.1" customHeight="1" x14ac:dyDescent="0.2">
      <c r="A101" s="183" t="s">
        <v>139</v>
      </c>
      <c r="B101" s="184"/>
      <c r="C101" s="219" t="s">
        <v>152</v>
      </c>
      <c r="D101" s="220"/>
      <c r="E101" s="220"/>
      <c r="F101" s="220"/>
      <c r="G101" s="221"/>
      <c r="H101" s="108" t="s">
        <v>3</v>
      </c>
      <c r="I101" s="96">
        <v>0</v>
      </c>
      <c r="J101" s="96">
        <v>0</v>
      </c>
      <c r="K101" s="96">
        <v>0</v>
      </c>
      <c r="L101" s="96">
        <v>0</v>
      </c>
      <c r="M101" s="96">
        <v>0</v>
      </c>
      <c r="N101" s="96">
        <v>0</v>
      </c>
      <c r="O101" s="96">
        <v>0</v>
      </c>
      <c r="P101" s="96">
        <v>0</v>
      </c>
      <c r="Q101" s="96">
        <v>0</v>
      </c>
      <c r="R101" s="112" t="s">
        <v>478</v>
      </c>
      <c r="S101" s="62"/>
      <c r="T101" s="60"/>
      <c r="U101" s="60"/>
      <c r="AM101" s="48"/>
      <c r="AN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</row>
    <row r="102" spans="1:69" s="23" customFormat="1" ht="8.1" customHeight="1" x14ac:dyDescent="0.2">
      <c r="A102" s="183" t="s">
        <v>140</v>
      </c>
      <c r="B102" s="184"/>
      <c r="C102" s="219" t="s">
        <v>153</v>
      </c>
      <c r="D102" s="220"/>
      <c r="E102" s="220"/>
      <c r="F102" s="220"/>
      <c r="G102" s="221"/>
      <c r="H102" s="108" t="s">
        <v>3</v>
      </c>
      <c r="I102" s="96">
        <v>0</v>
      </c>
      <c r="J102" s="96">
        <v>0</v>
      </c>
      <c r="K102" s="96">
        <v>0</v>
      </c>
      <c r="L102" s="96">
        <v>0</v>
      </c>
      <c r="M102" s="96">
        <v>0</v>
      </c>
      <c r="N102" s="96">
        <v>0</v>
      </c>
      <c r="O102" s="96">
        <v>0</v>
      </c>
      <c r="P102" s="96">
        <v>0</v>
      </c>
      <c r="Q102" s="96">
        <v>0</v>
      </c>
      <c r="R102" s="112" t="s">
        <v>478</v>
      </c>
      <c r="S102" s="61"/>
      <c r="T102" s="60"/>
      <c r="U102" s="60"/>
      <c r="AM102" s="48"/>
      <c r="AN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</row>
    <row r="103" spans="1:69" s="23" customFormat="1" ht="8.1" customHeight="1" x14ac:dyDescent="0.2">
      <c r="A103" s="183" t="s">
        <v>141</v>
      </c>
      <c r="B103" s="184"/>
      <c r="C103" s="228" t="s">
        <v>149</v>
      </c>
      <c r="D103" s="229"/>
      <c r="E103" s="229"/>
      <c r="F103" s="229"/>
      <c r="G103" s="230"/>
      <c r="H103" s="108" t="s">
        <v>3</v>
      </c>
      <c r="I103" s="96">
        <v>0</v>
      </c>
      <c r="J103" s="96">
        <v>0</v>
      </c>
      <c r="K103" s="96">
        <v>0</v>
      </c>
      <c r="L103" s="96">
        <v>0</v>
      </c>
      <c r="M103" s="96">
        <v>0</v>
      </c>
      <c r="N103" s="96">
        <v>0</v>
      </c>
      <c r="O103" s="96">
        <v>0</v>
      </c>
      <c r="P103" s="96">
        <v>0</v>
      </c>
      <c r="Q103" s="96">
        <v>0</v>
      </c>
      <c r="R103" s="112" t="s">
        <v>478</v>
      </c>
      <c r="S103" s="63"/>
      <c r="T103" s="60"/>
      <c r="U103" s="60"/>
      <c r="AM103" s="48"/>
      <c r="AN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</row>
    <row r="104" spans="1:69" s="23" customFormat="1" ht="8.1" customHeight="1" x14ac:dyDescent="0.2">
      <c r="A104" s="183" t="s">
        <v>142</v>
      </c>
      <c r="B104" s="184"/>
      <c r="C104" s="219" t="s">
        <v>154</v>
      </c>
      <c r="D104" s="220"/>
      <c r="E104" s="220"/>
      <c r="F104" s="220"/>
      <c r="G104" s="221"/>
      <c r="H104" s="108" t="s">
        <v>3</v>
      </c>
      <c r="I104" s="96">
        <v>0</v>
      </c>
      <c r="J104" s="96">
        <v>0</v>
      </c>
      <c r="K104" s="96">
        <v>0</v>
      </c>
      <c r="L104" s="96">
        <v>0</v>
      </c>
      <c r="M104" s="96">
        <v>0</v>
      </c>
      <c r="N104" s="96">
        <v>0</v>
      </c>
      <c r="O104" s="96">
        <v>0</v>
      </c>
      <c r="P104" s="96">
        <v>0</v>
      </c>
      <c r="Q104" s="96">
        <v>0</v>
      </c>
      <c r="R104" s="112" t="s">
        <v>478</v>
      </c>
      <c r="S104" s="61"/>
      <c r="T104" s="60"/>
      <c r="U104" s="72"/>
      <c r="AM104" s="48"/>
      <c r="AN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</row>
    <row r="105" spans="1:69" s="23" customFormat="1" ht="9.75" x14ac:dyDescent="0.2">
      <c r="A105" s="198" t="s">
        <v>143</v>
      </c>
      <c r="B105" s="199"/>
      <c r="C105" s="222" t="s">
        <v>155</v>
      </c>
      <c r="D105" s="223"/>
      <c r="E105" s="223"/>
      <c r="F105" s="223"/>
      <c r="G105" s="224"/>
      <c r="H105" s="119" t="s">
        <v>3</v>
      </c>
      <c r="I105" s="137">
        <f t="shared" ref="I105:P105" si="25">I77+I92</f>
        <v>-6.2318194900000066</v>
      </c>
      <c r="J105" s="137">
        <f t="shared" si="25"/>
        <v>-17.055958816821267</v>
      </c>
      <c r="K105" s="137">
        <f t="shared" si="25"/>
        <v>0.91717329166667838</v>
      </c>
      <c r="L105" s="137">
        <f t="shared" si="25"/>
        <v>0</v>
      </c>
      <c r="M105" s="137">
        <f t="shared" si="25"/>
        <v>0</v>
      </c>
      <c r="N105" s="137">
        <f t="shared" si="25"/>
        <v>0</v>
      </c>
      <c r="O105" s="137">
        <f t="shared" si="25"/>
        <v>0</v>
      </c>
      <c r="P105" s="137">
        <f t="shared" si="25"/>
        <v>0</v>
      </c>
      <c r="Q105" s="131">
        <f>O105+M105</f>
        <v>0</v>
      </c>
      <c r="R105" s="112" t="s">
        <v>478</v>
      </c>
      <c r="S105" s="60"/>
      <c r="T105" s="60"/>
      <c r="U105" s="60"/>
      <c r="AM105" s="48"/>
      <c r="AN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</row>
    <row r="106" spans="1:69" s="23" customFormat="1" ht="16.5" customHeight="1" x14ac:dyDescent="0.2">
      <c r="A106" s="183" t="s">
        <v>156</v>
      </c>
      <c r="B106" s="184"/>
      <c r="C106" s="191" t="s">
        <v>157</v>
      </c>
      <c r="D106" s="192"/>
      <c r="E106" s="192"/>
      <c r="F106" s="192"/>
      <c r="G106" s="193"/>
      <c r="H106" s="108" t="s">
        <v>3</v>
      </c>
      <c r="I106" s="96">
        <v>0</v>
      </c>
      <c r="J106" s="96">
        <v>0</v>
      </c>
      <c r="K106" s="96">
        <v>0</v>
      </c>
      <c r="L106" s="96">
        <v>0</v>
      </c>
      <c r="M106" s="96">
        <v>0</v>
      </c>
      <c r="N106" s="96">
        <v>0</v>
      </c>
      <c r="O106" s="96">
        <v>0</v>
      </c>
      <c r="P106" s="96">
        <v>0</v>
      </c>
      <c r="Q106" s="130" t="s">
        <v>478</v>
      </c>
      <c r="R106" s="112" t="s">
        <v>478</v>
      </c>
      <c r="S106" s="61"/>
      <c r="T106" s="60"/>
      <c r="U106" s="60"/>
      <c r="AM106" s="48"/>
      <c r="AN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36"/>
      <c r="BE106" s="36"/>
      <c r="BF106" s="36"/>
      <c r="BG106" s="36"/>
      <c r="BH106" s="36"/>
      <c r="BI106" s="36"/>
      <c r="BJ106" s="36"/>
      <c r="BK106" s="48"/>
      <c r="BL106" s="48"/>
      <c r="BM106" s="48"/>
      <c r="BN106" s="48"/>
      <c r="BO106" s="48"/>
      <c r="BP106" s="48"/>
      <c r="BQ106" s="48"/>
    </row>
    <row r="107" spans="1:69" s="23" customFormat="1" ht="16.5" customHeight="1" x14ac:dyDescent="0.2">
      <c r="A107" s="183" t="s">
        <v>158</v>
      </c>
      <c r="B107" s="184"/>
      <c r="C107" s="219" t="s">
        <v>44</v>
      </c>
      <c r="D107" s="220"/>
      <c r="E107" s="220"/>
      <c r="F107" s="220"/>
      <c r="G107" s="221"/>
      <c r="H107" s="108" t="s">
        <v>3</v>
      </c>
      <c r="I107" s="96">
        <v>0</v>
      </c>
      <c r="J107" s="96">
        <v>0</v>
      </c>
      <c r="K107" s="96">
        <v>0</v>
      </c>
      <c r="L107" s="96">
        <v>0</v>
      </c>
      <c r="M107" s="96">
        <v>0</v>
      </c>
      <c r="N107" s="96">
        <v>0</v>
      </c>
      <c r="O107" s="96">
        <v>0</v>
      </c>
      <c r="P107" s="96">
        <v>0</v>
      </c>
      <c r="Q107" s="130" t="s">
        <v>478</v>
      </c>
      <c r="R107" s="112" t="s">
        <v>478</v>
      </c>
      <c r="S107" s="61"/>
      <c r="T107" s="60"/>
      <c r="U107" s="60"/>
      <c r="AM107" s="48"/>
      <c r="AN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36"/>
      <c r="BE107" s="36"/>
      <c r="BF107" s="36"/>
      <c r="BG107" s="36"/>
      <c r="BH107" s="36"/>
      <c r="BI107" s="36"/>
      <c r="BJ107" s="36"/>
      <c r="BK107" s="48"/>
      <c r="BL107" s="48"/>
      <c r="BM107" s="48"/>
      <c r="BN107" s="48"/>
      <c r="BO107" s="48"/>
      <c r="BP107" s="48"/>
      <c r="BQ107" s="48"/>
    </row>
    <row r="108" spans="1:69" s="23" customFormat="1" ht="16.5" customHeight="1" x14ac:dyDescent="0.2">
      <c r="A108" s="183" t="s">
        <v>159</v>
      </c>
      <c r="B108" s="184"/>
      <c r="C108" s="219" t="s">
        <v>52</v>
      </c>
      <c r="D108" s="220"/>
      <c r="E108" s="220"/>
      <c r="F108" s="220"/>
      <c r="G108" s="221"/>
      <c r="H108" s="108" t="s">
        <v>3</v>
      </c>
      <c r="I108" s="96">
        <v>0</v>
      </c>
      <c r="J108" s="96">
        <v>0</v>
      </c>
      <c r="K108" s="96">
        <v>0</v>
      </c>
      <c r="L108" s="96">
        <v>0</v>
      </c>
      <c r="M108" s="96">
        <v>0</v>
      </c>
      <c r="N108" s="96">
        <v>0</v>
      </c>
      <c r="O108" s="96">
        <v>0</v>
      </c>
      <c r="P108" s="96">
        <v>0</v>
      </c>
      <c r="Q108" s="130" t="s">
        <v>478</v>
      </c>
      <c r="R108" s="112" t="s">
        <v>478</v>
      </c>
      <c r="S108" s="61"/>
      <c r="T108" s="60"/>
      <c r="U108" s="60"/>
      <c r="AM108" s="48"/>
      <c r="AN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</row>
    <row r="109" spans="1:69" s="23" customFormat="1" ht="16.5" customHeight="1" x14ac:dyDescent="0.2">
      <c r="A109" s="183" t="s">
        <v>160</v>
      </c>
      <c r="B109" s="184"/>
      <c r="C109" s="219" t="s">
        <v>53</v>
      </c>
      <c r="D109" s="220"/>
      <c r="E109" s="220"/>
      <c r="F109" s="220"/>
      <c r="G109" s="221"/>
      <c r="H109" s="108" t="s">
        <v>3</v>
      </c>
      <c r="I109" s="96">
        <v>0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130" t="s">
        <v>478</v>
      </c>
      <c r="R109" s="112" t="s">
        <v>478</v>
      </c>
      <c r="S109" s="61"/>
      <c r="T109" s="60"/>
      <c r="U109" s="60"/>
      <c r="AM109" s="48"/>
      <c r="AN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</row>
    <row r="110" spans="1:69" s="23" customFormat="1" ht="8.1" customHeight="1" x14ac:dyDescent="0.2">
      <c r="A110" s="183" t="s">
        <v>161</v>
      </c>
      <c r="B110" s="184"/>
      <c r="C110" s="191" t="s">
        <v>54</v>
      </c>
      <c r="D110" s="192"/>
      <c r="E110" s="192"/>
      <c r="F110" s="192"/>
      <c r="G110" s="193"/>
      <c r="H110" s="108" t="s">
        <v>3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130" t="s">
        <v>478</v>
      </c>
      <c r="R110" s="112" t="s">
        <v>478</v>
      </c>
      <c r="S110" s="61"/>
      <c r="T110" s="60"/>
      <c r="U110" s="60"/>
      <c r="W110" s="41"/>
      <c r="AM110" s="48"/>
      <c r="AN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</row>
    <row r="111" spans="1:69" s="89" customFormat="1" ht="8.1" customHeight="1" x14ac:dyDescent="0.2">
      <c r="A111" s="183" t="s">
        <v>162</v>
      </c>
      <c r="B111" s="184"/>
      <c r="C111" s="191" t="s">
        <v>76</v>
      </c>
      <c r="D111" s="192"/>
      <c r="E111" s="192"/>
      <c r="F111" s="192"/>
      <c r="G111" s="193"/>
      <c r="H111" s="108" t="s">
        <v>3</v>
      </c>
      <c r="I111" s="96">
        <f>I105</f>
        <v>-6.2318194900000066</v>
      </c>
      <c r="J111" s="96">
        <f>J105</f>
        <v>-17.055958816821267</v>
      </c>
      <c r="K111" s="96">
        <f t="shared" ref="K111:L111" si="26">K105</f>
        <v>0.91717329166667838</v>
      </c>
      <c r="L111" s="96">
        <f t="shared" si="26"/>
        <v>0</v>
      </c>
      <c r="M111" s="96">
        <v>0</v>
      </c>
      <c r="N111" s="96">
        <v>0</v>
      </c>
      <c r="O111" s="96">
        <v>0</v>
      </c>
      <c r="P111" s="96">
        <v>0</v>
      </c>
      <c r="Q111" s="130" t="s">
        <v>478</v>
      </c>
      <c r="R111" s="112" t="s">
        <v>478</v>
      </c>
      <c r="S111" s="86"/>
      <c r="T111" s="87"/>
      <c r="U111" s="88"/>
      <c r="AM111" s="90"/>
      <c r="AN111" s="90"/>
      <c r="AP111" s="90"/>
      <c r="AQ111" s="90"/>
      <c r="AR111" s="90"/>
      <c r="AS111" s="90"/>
      <c r="AT111" s="90"/>
      <c r="AU111" s="90"/>
      <c r="AV111" s="90"/>
      <c r="AW111" s="90"/>
      <c r="AX111" s="90"/>
      <c r="AY111" s="90"/>
      <c r="AZ111" s="90"/>
      <c r="BA111" s="90"/>
      <c r="BB111" s="90"/>
      <c r="BC111" s="90"/>
      <c r="BD111" s="90"/>
      <c r="BE111" s="90"/>
      <c r="BF111" s="90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</row>
    <row r="112" spans="1:69" s="23" customFormat="1" ht="8.1" customHeight="1" x14ac:dyDescent="0.2">
      <c r="A112" s="183" t="s">
        <v>163</v>
      </c>
      <c r="B112" s="184"/>
      <c r="C112" s="191" t="s">
        <v>77</v>
      </c>
      <c r="D112" s="192"/>
      <c r="E112" s="192"/>
      <c r="F112" s="192"/>
      <c r="G112" s="193"/>
      <c r="H112" s="108" t="s">
        <v>3</v>
      </c>
      <c r="I112" s="96">
        <v>0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130" t="s">
        <v>478</v>
      </c>
      <c r="R112" s="112" t="s">
        <v>478</v>
      </c>
      <c r="S112" s="61"/>
      <c r="T112" s="60"/>
      <c r="U112" s="60"/>
      <c r="AM112" s="48"/>
      <c r="AN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</row>
    <row r="113" spans="1:69" s="23" customFormat="1" ht="8.1" customHeight="1" x14ac:dyDescent="0.2">
      <c r="A113" s="183" t="s">
        <v>164</v>
      </c>
      <c r="B113" s="184"/>
      <c r="C113" s="191" t="s">
        <v>78</v>
      </c>
      <c r="D113" s="192"/>
      <c r="E113" s="192"/>
      <c r="F113" s="192"/>
      <c r="G113" s="193"/>
      <c r="H113" s="108" t="s">
        <v>3</v>
      </c>
      <c r="I113" s="96">
        <v>0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130" t="s">
        <v>478</v>
      </c>
      <c r="R113" s="112" t="s">
        <v>478</v>
      </c>
      <c r="S113" s="61"/>
      <c r="T113" s="60"/>
      <c r="U113" s="60"/>
      <c r="AM113" s="48"/>
      <c r="AN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</row>
    <row r="114" spans="1:69" s="23" customFormat="1" ht="8.1" customHeight="1" x14ac:dyDescent="0.2">
      <c r="A114" s="183" t="s">
        <v>165</v>
      </c>
      <c r="B114" s="184"/>
      <c r="C114" s="191" t="s">
        <v>79</v>
      </c>
      <c r="D114" s="192"/>
      <c r="E114" s="192"/>
      <c r="F114" s="192"/>
      <c r="G114" s="193"/>
      <c r="H114" s="108" t="s">
        <v>3</v>
      </c>
      <c r="I114" s="96">
        <v>0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130" t="s">
        <v>478</v>
      </c>
      <c r="R114" s="112" t="s">
        <v>478</v>
      </c>
      <c r="S114" s="61"/>
      <c r="T114" s="60"/>
      <c r="U114" s="60"/>
      <c r="AM114" s="48"/>
      <c r="AN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</row>
    <row r="115" spans="1:69" s="23" customFormat="1" ht="8.1" customHeight="1" x14ac:dyDescent="0.2">
      <c r="A115" s="183" t="s">
        <v>166</v>
      </c>
      <c r="B115" s="184"/>
      <c r="C115" s="191" t="s">
        <v>80</v>
      </c>
      <c r="D115" s="192"/>
      <c r="E115" s="192"/>
      <c r="F115" s="192"/>
      <c r="G115" s="193"/>
      <c r="H115" s="108" t="s">
        <v>3</v>
      </c>
      <c r="I115" s="96">
        <v>0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130" t="s">
        <v>478</v>
      </c>
      <c r="R115" s="112" t="s">
        <v>478</v>
      </c>
      <c r="S115" s="61"/>
      <c r="T115" s="60"/>
      <c r="U115" s="60"/>
      <c r="AM115" s="48"/>
      <c r="AN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</row>
    <row r="116" spans="1:69" s="23" customFormat="1" ht="16.5" customHeight="1" x14ac:dyDescent="0.2">
      <c r="A116" s="183" t="s">
        <v>167</v>
      </c>
      <c r="B116" s="184"/>
      <c r="C116" s="191" t="s">
        <v>81</v>
      </c>
      <c r="D116" s="192"/>
      <c r="E116" s="192"/>
      <c r="F116" s="192"/>
      <c r="G116" s="193"/>
      <c r="H116" s="108" t="s">
        <v>3</v>
      </c>
      <c r="I116" s="96">
        <v>0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130" t="s">
        <v>478</v>
      </c>
      <c r="R116" s="112" t="s">
        <v>478</v>
      </c>
      <c r="S116" s="61"/>
      <c r="T116" s="60"/>
      <c r="U116" s="60"/>
      <c r="AM116" s="48"/>
      <c r="AN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</row>
    <row r="117" spans="1:69" s="23" customFormat="1" ht="8.1" customHeight="1" x14ac:dyDescent="0.2">
      <c r="A117" s="183" t="s">
        <v>168</v>
      </c>
      <c r="B117" s="184"/>
      <c r="C117" s="219" t="s">
        <v>82</v>
      </c>
      <c r="D117" s="220"/>
      <c r="E117" s="220"/>
      <c r="F117" s="220"/>
      <c r="G117" s="221"/>
      <c r="H117" s="108" t="s">
        <v>3</v>
      </c>
      <c r="I117" s="96"/>
      <c r="J117" s="96"/>
      <c r="K117" s="96"/>
      <c r="L117" s="96"/>
      <c r="M117" s="96"/>
      <c r="N117" s="96"/>
      <c r="O117" s="96"/>
      <c r="P117" s="96"/>
      <c r="Q117" s="130" t="s">
        <v>478</v>
      </c>
      <c r="R117" s="112" t="s">
        <v>478</v>
      </c>
      <c r="S117" s="61"/>
      <c r="T117" s="60"/>
      <c r="U117" s="60"/>
      <c r="AM117" s="48"/>
      <c r="AN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</row>
    <row r="118" spans="1:69" s="23" customFormat="1" ht="8.1" customHeight="1" x14ac:dyDescent="0.2">
      <c r="A118" s="183" t="s">
        <v>169</v>
      </c>
      <c r="B118" s="184"/>
      <c r="C118" s="219" t="s">
        <v>83</v>
      </c>
      <c r="D118" s="220"/>
      <c r="E118" s="220"/>
      <c r="F118" s="220"/>
      <c r="G118" s="221"/>
      <c r="H118" s="108" t="s">
        <v>3</v>
      </c>
      <c r="I118" s="96"/>
      <c r="J118" s="96"/>
      <c r="K118" s="96"/>
      <c r="L118" s="96"/>
      <c r="M118" s="96"/>
      <c r="N118" s="96"/>
      <c r="O118" s="96"/>
      <c r="P118" s="96"/>
      <c r="Q118" s="130" t="s">
        <v>478</v>
      </c>
      <c r="R118" s="112" t="s">
        <v>478</v>
      </c>
      <c r="S118" s="61"/>
      <c r="T118" s="60"/>
      <c r="U118" s="60"/>
      <c r="AM118" s="48"/>
      <c r="AN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</row>
    <row r="119" spans="1:69" s="23" customFormat="1" ht="8.1" customHeight="1" x14ac:dyDescent="0.2">
      <c r="A119" s="183" t="s">
        <v>170</v>
      </c>
      <c r="B119" s="184"/>
      <c r="C119" s="191" t="s">
        <v>84</v>
      </c>
      <c r="D119" s="192"/>
      <c r="E119" s="192"/>
      <c r="F119" s="192"/>
      <c r="G119" s="193"/>
      <c r="H119" s="108" t="s">
        <v>3</v>
      </c>
      <c r="I119" s="96">
        <v>0</v>
      </c>
      <c r="J119" s="96">
        <v>0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130" t="s">
        <v>478</v>
      </c>
      <c r="R119" s="112" t="s">
        <v>478</v>
      </c>
      <c r="S119" s="61"/>
      <c r="T119" s="60"/>
      <c r="U119" s="74"/>
      <c r="AM119" s="48"/>
      <c r="AN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</row>
    <row r="120" spans="1:69" s="23" customFormat="1" ht="9.75" x14ac:dyDescent="0.2">
      <c r="A120" s="198" t="s">
        <v>171</v>
      </c>
      <c r="B120" s="199"/>
      <c r="C120" s="222" t="s">
        <v>172</v>
      </c>
      <c r="D120" s="223"/>
      <c r="E120" s="223"/>
      <c r="F120" s="223"/>
      <c r="G120" s="224"/>
      <c r="H120" s="119" t="s">
        <v>3</v>
      </c>
      <c r="I120" s="137">
        <f t="shared" ref="I120:P120" si="27">I121+I125+I126+I127+I128+I129+I130+I131+I134</f>
        <v>0</v>
      </c>
      <c r="J120" s="137">
        <f t="shared" si="27"/>
        <v>0</v>
      </c>
      <c r="K120" s="137">
        <f t="shared" si="27"/>
        <v>0</v>
      </c>
      <c r="L120" s="137">
        <f t="shared" si="27"/>
        <v>0</v>
      </c>
      <c r="M120" s="137">
        <f t="shared" si="27"/>
        <v>0</v>
      </c>
      <c r="N120" s="137">
        <f t="shared" si="27"/>
        <v>0</v>
      </c>
      <c r="O120" s="137">
        <f t="shared" si="27"/>
        <v>0</v>
      </c>
      <c r="P120" s="137">
        <f t="shared" si="27"/>
        <v>0</v>
      </c>
      <c r="Q120" s="131">
        <f>O120+M120</f>
        <v>0</v>
      </c>
      <c r="R120" s="112" t="s">
        <v>478</v>
      </c>
      <c r="S120" s="60"/>
      <c r="T120" s="60"/>
      <c r="U120" s="60"/>
      <c r="AM120" s="48"/>
      <c r="AN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36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</row>
    <row r="121" spans="1:69" s="23" customFormat="1" ht="8.1" customHeight="1" x14ac:dyDescent="0.2">
      <c r="A121" s="183" t="s">
        <v>173</v>
      </c>
      <c r="B121" s="184"/>
      <c r="C121" s="191" t="s">
        <v>43</v>
      </c>
      <c r="D121" s="192"/>
      <c r="E121" s="192"/>
      <c r="F121" s="192"/>
      <c r="G121" s="193"/>
      <c r="H121" s="108" t="s">
        <v>3</v>
      </c>
      <c r="I121" s="96">
        <v>0</v>
      </c>
      <c r="J121" s="96">
        <v>0</v>
      </c>
      <c r="K121" s="96">
        <v>0</v>
      </c>
      <c r="L121" s="96">
        <v>0</v>
      </c>
      <c r="M121" s="96">
        <v>0</v>
      </c>
      <c r="N121" s="96">
        <v>0</v>
      </c>
      <c r="O121" s="96">
        <v>0</v>
      </c>
      <c r="P121" s="96">
        <v>0</v>
      </c>
      <c r="Q121" s="130" t="s">
        <v>478</v>
      </c>
      <c r="R121" s="112" t="s">
        <v>478</v>
      </c>
      <c r="S121" s="61"/>
      <c r="T121" s="60"/>
      <c r="U121" s="60"/>
      <c r="AM121" s="48"/>
      <c r="AN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36"/>
      <c r="BE121" s="36"/>
      <c r="BF121" s="36"/>
      <c r="BG121" s="36"/>
      <c r="BH121" s="36"/>
      <c r="BI121" s="36"/>
      <c r="BJ121" s="36"/>
      <c r="BK121" s="48"/>
      <c r="BL121" s="48"/>
      <c r="BM121" s="48"/>
      <c r="BN121" s="48"/>
      <c r="BO121" s="48"/>
      <c r="BP121" s="48"/>
      <c r="BQ121" s="48"/>
    </row>
    <row r="122" spans="1:69" s="23" customFormat="1" ht="16.5" customHeight="1" x14ac:dyDescent="0.2">
      <c r="A122" s="183" t="s">
        <v>174</v>
      </c>
      <c r="B122" s="184"/>
      <c r="C122" s="219" t="s">
        <v>44</v>
      </c>
      <c r="D122" s="220"/>
      <c r="E122" s="220"/>
      <c r="F122" s="220"/>
      <c r="G122" s="221"/>
      <c r="H122" s="108" t="s">
        <v>3</v>
      </c>
      <c r="I122" s="96">
        <v>0</v>
      </c>
      <c r="J122" s="96">
        <v>0</v>
      </c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130" t="s">
        <v>478</v>
      </c>
      <c r="R122" s="112" t="s">
        <v>478</v>
      </c>
      <c r="S122" s="61"/>
      <c r="T122" s="60"/>
      <c r="U122" s="60"/>
      <c r="AM122" s="48"/>
      <c r="AN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</row>
    <row r="123" spans="1:69" s="23" customFormat="1" ht="16.5" customHeight="1" x14ac:dyDescent="0.2">
      <c r="A123" s="183" t="s">
        <v>175</v>
      </c>
      <c r="B123" s="184"/>
      <c r="C123" s="219" t="s">
        <v>52</v>
      </c>
      <c r="D123" s="220"/>
      <c r="E123" s="220"/>
      <c r="F123" s="220"/>
      <c r="G123" s="221"/>
      <c r="H123" s="108" t="s">
        <v>3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130" t="s">
        <v>478</v>
      </c>
      <c r="R123" s="112" t="s">
        <v>478</v>
      </c>
      <c r="S123" s="61"/>
      <c r="T123" s="60"/>
      <c r="U123" s="60"/>
      <c r="AM123" s="48"/>
      <c r="AN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</row>
    <row r="124" spans="1:69" s="23" customFormat="1" ht="16.5" customHeight="1" x14ac:dyDescent="0.2">
      <c r="A124" s="183" t="s">
        <v>176</v>
      </c>
      <c r="B124" s="184"/>
      <c r="C124" s="219" t="s">
        <v>53</v>
      </c>
      <c r="D124" s="220"/>
      <c r="E124" s="220"/>
      <c r="F124" s="220"/>
      <c r="G124" s="221"/>
      <c r="H124" s="108" t="s">
        <v>3</v>
      </c>
      <c r="I124" s="96">
        <v>0</v>
      </c>
      <c r="J124" s="96">
        <v>0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130" t="s">
        <v>478</v>
      </c>
      <c r="R124" s="112" t="s">
        <v>478</v>
      </c>
      <c r="S124" s="61"/>
      <c r="T124" s="60"/>
      <c r="U124" s="60"/>
      <c r="AM124" s="48"/>
      <c r="AN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</row>
    <row r="125" spans="1:69" s="23" customFormat="1" ht="8.1" customHeight="1" x14ac:dyDescent="0.2">
      <c r="A125" s="183" t="s">
        <v>177</v>
      </c>
      <c r="B125" s="184"/>
      <c r="C125" s="191" t="s">
        <v>665</v>
      </c>
      <c r="D125" s="192"/>
      <c r="E125" s="192"/>
      <c r="F125" s="192"/>
      <c r="G125" s="193"/>
      <c r="H125" s="108" t="s">
        <v>3</v>
      </c>
      <c r="I125" s="96">
        <v>0</v>
      </c>
      <c r="J125" s="96">
        <v>0</v>
      </c>
      <c r="K125" s="96">
        <v>0</v>
      </c>
      <c r="L125" s="96">
        <v>0</v>
      </c>
      <c r="M125" s="96">
        <v>0</v>
      </c>
      <c r="N125" s="96">
        <v>0</v>
      </c>
      <c r="O125" s="96">
        <v>0</v>
      </c>
      <c r="P125" s="96">
        <v>0</v>
      </c>
      <c r="Q125" s="130" t="s">
        <v>478</v>
      </c>
      <c r="R125" s="112" t="s">
        <v>478</v>
      </c>
      <c r="S125" s="61"/>
      <c r="T125" s="60"/>
      <c r="U125" s="60"/>
      <c r="AM125" s="48"/>
      <c r="AN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</row>
    <row r="126" spans="1:69" s="89" customFormat="1" ht="8.1" customHeight="1" x14ac:dyDescent="0.2">
      <c r="A126" s="183" t="s">
        <v>178</v>
      </c>
      <c r="B126" s="184"/>
      <c r="C126" s="191" t="s">
        <v>666</v>
      </c>
      <c r="D126" s="192"/>
      <c r="E126" s="192"/>
      <c r="F126" s="192"/>
      <c r="G126" s="193"/>
      <c r="H126" s="108" t="s">
        <v>3</v>
      </c>
      <c r="I126" s="96">
        <v>0</v>
      </c>
      <c r="J126" s="96">
        <v>0</v>
      </c>
      <c r="K126" s="96">
        <v>0</v>
      </c>
      <c r="L126" s="96">
        <v>0</v>
      </c>
      <c r="M126" s="96">
        <v>0</v>
      </c>
      <c r="N126" s="96">
        <v>0</v>
      </c>
      <c r="O126" s="96">
        <v>0</v>
      </c>
      <c r="P126" s="96">
        <v>0</v>
      </c>
      <c r="Q126" s="96">
        <v>0</v>
      </c>
      <c r="R126" s="112" t="s">
        <v>478</v>
      </c>
      <c r="S126" s="86"/>
      <c r="T126" s="87"/>
      <c r="U126" s="88"/>
      <c r="AM126" s="90"/>
      <c r="AN126" s="90"/>
      <c r="AP126" s="90"/>
      <c r="AQ126" s="90"/>
      <c r="AR126" s="90"/>
      <c r="AS126" s="90"/>
      <c r="AT126" s="90"/>
      <c r="AU126" s="90"/>
      <c r="AV126" s="90"/>
      <c r="AW126" s="90"/>
      <c r="AX126" s="90"/>
      <c r="AY126" s="90"/>
      <c r="AZ126" s="90"/>
      <c r="BA126" s="90"/>
      <c r="BB126" s="90"/>
      <c r="BC126" s="92"/>
      <c r="BD126" s="90"/>
      <c r="BE126" s="90"/>
      <c r="BF126" s="90"/>
      <c r="BG126" s="90"/>
      <c r="BH126" s="90"/>
      <c r="BI126" s="90"/>
      <c r="BJ126" s="90"/>
      <c r="BK126" s="90"/>
      <c r="BL126" s="90"/>
      <c r="BM126" s="90"/>
      <c r="BN126" s="90"/>
      <c r="BO126" s="90"/>
      <c r="BP126" s="90"/>
      <c r="BQ126" s="90"/>
    </row>
    <row r="127" spans="1:69" s="23" customFormat="1" ht="8.1" customHeight="1" x14ac:dyDescent="0.2">
      <c r="A127" s="183" t="s">
        <v>179</v>
      </c>
      <c r="B127" s="184"/>
      <c r="C127" s="191" t="s">
        <v>667</v>
      </c>
      <c r="D127" s="192"/>
      <c r="E127" s="192"/>
      <c r="F127" s="192"/>
      <c r="G127" s="193"/>
      <c r="H127" s="108" t="s">
        <v>3</v>
      </c>
      <c r="I127" s="96">
        <v>0</v>
      </c>
      <c r="J127" s="96">
        <v>0</v>
      </c>
      <c r="K127" s="96">
        <v>0</v>
      </c>
      <c r="L127" s="96">
        <v>0</v>
      </c>
      <c r="M127" s="96">
        <v>0</v>
      </c>
      <c r="N127" s="96">
        <v>0</v>
      </c>
      <c r="O127" s="96">
        <v>0</v>
      </c>
      <c r="P127" s="96">
        <v>0</v>
      </c>
      <c r="Q127" s="130" t="s">
        <v>478</v>
      </c>
      <c r="R127" s="112" t="s">
        <v>478</v>
      </c>
      <c r="S127" s="61"/>
      <c r="T127" s="60"/>
      <c r="U127" s="60"/>
      <c r="AM127" s="48"/>
      <c r="AN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</row>
    <row r="128" spans="1:69" s="23" customFormat="1" ht="8.1" customHeight="1" x14ac:dyDescent="0.2">
      <c r="A128" s="183" t="s">
        <v>180</v>
      </c>
      <c r="B128" s="184"/>
      <c r="C128" s="191" t="s">
        <v>668</v>
      </c>
      <c r="D128" s="192"/>
      <c r="E128" s="192"/>
      <c r="F128" s="192"/>
      <c r="G128" s="193"/>
      <c r="H128" s="108" t="s">
        <v>3</v>
      </c>
      <c r="I128" s="96">
        <v>0</v>
      </c>
      <c r="J128" s="96">
        <v>0</v>
      </c>
      <c r="K128" s="96">
        <v>0</v>
      </c>
      <c r="L128" s="96">
        <v>0</v>
      </c>
      <c r="M128" s="96">
        <v>0</v>
      </c>
      <c r="N128" s="96">
        <v>0</v>
      </c>
      <c r="O128" s="96">
        <v>0</v>
      </c>
      <c r="P128" s="96">
        <v>0</v>
      </c>
      <c r="Q128" s="130" t="s">
        <v>478</v>
      </c>
      <c r="R128" s="112" t="s">
        <v>478</v>
      </c>
      <c r="S128" s="61"/>
      <c r="T128" s="60"/>
      <c r="U128" s="60"/>
      <c r="W128" s="36"/>
      <c r="AM128" s="48"/>
      <c r="AN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36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</row>
    <row r="129" spans="1:69" s="23" customFormat="1" ht="8.1" customHeight="1" x14ac:dyDescent="0.2">
      <c r="A129" s="183" t="s">
        <v>181</v>
      </c>
      <c r="B129" s="184"/>
      <c r="C129" s="191" t="s">
        <v>669</v>
      </c>
      <c r="D129" s="192"/>
      <c r="E129" s="192"/>
      <c r="F129" s="192"/>
      <c r="G129" s="193"/>
      <c r="H129" s="108" t="s">
        <v>3</v>
      </c>
      <c r="I129" s="96">
        <v>0</v>
      </c>
      <c r="J129" s="96">
        <v>0</v>
      </c>
      <c r="K129" s="96">
        <v>0</v>
      </c>
      <c r="L129" s="96">
        <v>0</v>
      </c>
      <c r="M129" s="96">
        <v>0</v>
      </c>
      <c r="N129" s="96">
        <v>0</v>
      </c>
      <c r="O129" s="96">
        <v>0</v>
      </c>
      <c r="P129" s="96">
        <v>0</v>
      </c>
      <c r="Q129" s="130" t="s">
        <v>478</v>
      </c>
      <c r="R129" s="112" t="s">
        <v>478</v>
      </c>
      <c r="S129" s="61"/>
      <c r="T129" s="60"/>
      <c r="U129" s="60"/>
      <c r="AM129" s="48"/>
      <c r="AN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</row>
    <row r="130" spans="1:69" s="23" customFormat="1" ht="8.1" customHeight="1" x14ac:dyDescent="0.2">
      <c r="A130" s="183" t="s">
        <v>182</v>
      </c>
      <c r="B130" s="184"/>
      <c r="C130" s="191" t="s">
        <v>670</v>
      </c>
      <c r="D130" s="192"/>
      <c r="E130" s="192"/>
      <c r="F130" s="192"/>
      <c r="G130" s="193"/>
      <c r="H130" s="108" t="s">
        <v>3</v>
      </c>
      <c r="I130" s="96">
        <v>0</v>
      </c>
      <c r="J130" s="96">
        <v>0</v>
      </c>
      <c r="K130" s="96">
        <v>0</v>
      </c>
      <c r="L130" s="96">
        <v>0</v>
      </c>
      <c r="M130" s="96">
        <v>0</v>
      </c>
      <c r="N130" s="96">
        <v>0</v>
      </c>
      <c r="O130" s="96">
        <v>0</v>
      </c>
      <c r="P130" s="96">
        <v>0</v>
      </c>
      <c r="Q130" s="130" t="s">
        <v>478</v>
      </c>
      <c r="R130" s="112" t="s">
        <v>478</v>
      </c>
      <c r="S130" s="61"/>
      <c r="T130" s="60"/>
      <c r="U130" s="60"/>
      <c r="AM130" s="48"/>
      <c r="AN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</row>
    <row r="131" spans="1:69" s="23" customFormat="1" ht="17.100000000000001" customHeight="1" x14ac:dyDescent="0.2">
      <c r="A131" s="183" t="s">
        <v>183</v>
      </c>
      <c r="B131" s="184"/>
      <c r="C131" s="191" t="s">
        <v>81</v>
      </c>
      <c r="D131" s="192"/>
      <c r="E131" s="192"/>
      <c r="F131" s="192"/>
      <c r="G131" s="193"/>
      <c r="H131" s="108" t="s">
        <v>3</v>
      </c>
      <c r="I131" s="96">
        <v>0</v>
      </c>
      <c r="J131" s="96">
        <v>0</v>
      </c>
      <c r="K131" s="96">
        <v>0</v>
      </c>
      <c r="L131" s="96">
        <v>0</v>
      </c>
      <c r="M131" s="96">
        <v>0</v>
      </c>
      <c r="N131" s="96">
        <v>0</v>
      </c>
      <c r="O131" s="96">
        <v>0</v>
      </c>
      <c r="P131" s="96">
        <v>0</v>
      </c>
      <c r="Q131" s="130" t="s">
        <v>478</v>
      </c>
      <c r="R131" s="112" t="s">
        <v>478</v>
      </c>
      <c r="S131" s="61"/>
      <c r="T131" s="60"/>
      <c r="U131" s="60"/>
      <c r="AM131" s="48"/>
      <c r="AN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</row>
    <row r="132" spans="1:69" s="23" customFormat="1" ht="8.1" customHeight="1" x14ac:dyDescent="0.2">
      <c r="A132" s="183" t="s">
        <v>184</v>
      </c>
      <c r="B132" s="184"/>
      <c r="C132" s="219" t="s">
        <v>82</v>
      </c>
      <c r="D132" s="220"/>
      <c r="E132" s="220"/>
      <c r="F132" s="220"/>
      <c r="G132" s="221"/>
      <c r="H132" s="108" t="s">
        <v>3</v>
      </c>
      <c r="I132" s="96"/>
      <c r="J132" s="96"/>
      <c r="K132" s="96"/>
      <c r="L132" s="96"/>
      <c r="M132" s="96"/>
      <c r="N132" s="96"/>
      <c r="O132" s="96"/>
      <c r="P132" s="96"/>
      <c r="Q132" s="130" t="s">
        <v>478</v>
      </c>
      <c r="R132" s="112" t="s">
        <v>478</v>
      </c>
      <c r="S132" s="61"/>
      <c r="T132" s="60"/>
      <c r="U132" s="60"/>
      <c r="AM132" s="48"/>
      <c r="AN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</row>
    <row r="133" spans="1:69" s="23" customFormat="1" ht="8.1" customHeight="1" x14ac:dyDescent="0.2">
      <c r="A133" s="183" t="s">
        <v>185</v>
      </c>
      <c r="B133" s="184"/>
      <c r="C133" s="219" t="s">
        <v>83</v>
      </c>
      <c r="D133" s="220"/>
      <c r="E133" s="220"/>
      <c r="F133" s="220"/>
      <c r="G133" s="221"/>
      <c r="H133" s="108" t="s">
        <v>3</v>
      </c>
      <c r="I133" s="96"/>
      <c r="J133" s="96"/>
      <c r="K133" s="96"/>
      <c r="L133" s="96"/>
      <c r="M133" s="96"/>
      <c r="N133" s="96"/>
      <c r="O133" s="96"/>
      <c r="P133" s="96"/>
      <c r="Q133" s="130" t="s">
        <v>478</v>
      </c>
      <c r="R133" s="112" t="s">
        <v>478</v>
      </c>
      <c r="S133" s="61"/>
      <c r="T133" s="60"/>
      <c r="U133" s="60"/>
      <c r="AM133" s="48"/>
      <c r="AN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</row>
    <row r="134" spans="1:69" s="23" customFormat="1" ht="8.1" customHeight="1" thickBot="1" x14ac:dyDescent="0.25">
      <c r="A134" s="202" t="s">
        <v>186</v>
      </c>
      <c r="B134" s="203"/>
      <c r="C134" s="242" t="s">
        <v>671</v>
      </c>
      <c r="D134" s="243"/>
      <c r="E134" s="243"/>
      <c r="F134" s="243"/>
      <c r="G134" s="244"/>
      <c r="H134" s="134" t="s">
        <v>3</v>
      </c>
      <c r="I134" s="96">
        <v>0</v>
      </c>
      <c r="J134" s="96">
        <v>0</v>
      </c>
      <c r="K134" s="96">
        <v>0</v>
      </c>
      <c r="L134" s="96">
        <v>0</v>
      </c>
      <c r="M134" s="96">
        <v>0</v>
      </c>
      <c r="N134" s="96">
        <v>0</v>
      </c>
      <c r="O134" s="96">
        <v>0</v>
      </c>
      <c r="P134" s="96">
        <v>0</v>
      </c>
      <c r="Q134" s="130" t="s">
        <v>478</v>
      </c>
      <c r="R134" s="112" t="s">
        <v>478</v>
      </c>
      <c r="S134" s="61"/>
      <c r="T134" s="60"/>
      <c r="U134" s="60"/>
      <c r="AM134" s="48"/>
      <c r="AN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36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</row>
    <row r="135" spans="1:69" s="23" customFormat="1" ht="10.5" thickBot="1" x14ac:dyDescent="0.25">
      <c r="A135" s="204" t="s">
        <v>187</v>
      </c>
      <c r="B135" s="205"/>
      <c r="C135" s="245" t="s">
        <v>188</v>
      </c>
      <c r="D135" s="246"/>
      <c r="E135" s="246"/>
      <c r="F135" s="246"/>
      <c r="G135" s="247"/>
      <c r="H135" s="138" t="s">
        <v>3</v>
      </c>
      <c r="I135" s="139">
        <f t="shared" ref="I135:P135" si="28">I105+I120</f>
        <v>-6.2318194900000066</v>
      </c>
      <c r="J135" s="139">
        <f t="shared" si="28"/>
        <v>-17.055958816821267</v>
      </c>
      <c r="K135" s="139">
        <f t="shared" si="28"/>
        <v>0.91717329166667838</v>
      </c>
      <c r="L135" s="139">
        <f t="shared" si="28"/>
        <v>0</v>
      </c>
      <c r="M135" s="139">
        <f t="shared" si="28"/>
        <v>0</v>
      </c>
      <c r="N135" s="139">
        <f t="shared" si="28"/>
        <v>0</v>
      </c>
      <c r="O135" s="139">
        <f t="shared" si="28"/>
        <v>0</v>
      </c>
      <c r="P135" s="139">
        <f t="shared" si="28"/>
        <v>0</v>
      </c>
      <c r="Q135" s="131">
        <f>O135+M135</f>
        <v>0</v>
      </c>
      <c r="R135" s="140" t="s">
        <v>478</v>
      </c>
      <c r="S135" s="60"/>
      <c r="T135" s="60"/>
      <c r="U135" s="60"/>
      <c r="W135" s="39"/>
      <c r="X135" s="39"/>
      <c r="Y135" s="43"/>
      <c r="Z135" s="43"/>
      <c r="AA135" s="43"/>
      <c r="AB135" s="43"/>
      <c r="AC135" s="43"/>
      <c r="AM135" s="48"/>
      <c r="AN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</row>
    <row r="136" spans="1:69" s="23" customFormat="1" ht="8.1" customHeight="1" x14ac:dyDescent="0.2">
      <c r="A136" s="206" t="s">
        <v>189</v>
      </c>
      <c r="B136" s="207"/>
      <c r="C136" s="248" t="s">
        <v>43</v>
      </c>
      <c r="D136" s="249"/>
      <c r="E136" s="249"/>
      <c r="F136" s="249"/>
      <c r="G136" s="250"/>
      <c r="H136" s="141" t="s">
        <v>3</v>
      </c>
      <c r="I136" s="142">
        <v>0</v>
      </c>
      <c r="J136" s="142">
        <v>0</v>
      </c>
      <c r="K136" s="142">
        <v>0</v>
      </c>
      <c r="L136" s="142">
        <v>0</v>
      </c>
      <c r="M136" s="142">
        <v>0</v>
      </c>
      <c r="N136" s="142">
        <v>0</v>
      </c>
      <c r="O136" s="142">
        <v>0</v>
      </c>
      <c r="P136" s="142">
        <v>0</v>
      </c>
      <c r="Q136" s="143" t="s">
        <v>478</v>
      </c>
      <c r="R136" s="144" t="s">
        <v>478</v>
      </c>
      <c r="S136" s="61"/>
      <c r="T136" s="60"/>
      <c r="U136" s="60"/>
      <c r="W136" s="41"/>
      <c r="X136" s="41"/>
      <c r="Y136" s="36"/>
      <c r="Z136" s="41"/>
      <c r="AA136" s="36"/>
      <c r="AB136" s="36"/>
      <c r="AC136" s="49"/>
      <c r="AM136" s="48"/>
      <c r="AN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36"/>
      <c r="BE136" s="36"/>
      <c r="BF136" s="36"/>
      <c r="BG136" s="36"/>
      <c r="BH136" s="36"/>
      <c r="BI136" s="36"/>
      <c r="BJ136" s="36"/>
      <c r="BK136" s="48"/>
      <c r="BL136" s="48"/>
      <c r="BM136" s="48"/>
      <c r="BN136" s="48"/>
      <c r="BO136" s="48"/>
      <c r="BP136" s="48"/>
      <c r="BQ136" s="48"/>
    </row>
    <row r="137" spans="1:69" s="23" customFormat="1" ht="16.5" customHeight="1" x14ac:dyDescent="0.2">
      <c r="A137" s="183" t="s">
        <v>190</v>
      </c>
      <c r="B137" s="208"/>
      <c r="C137" s="240" t="s">
        <v>44</v>
      </c>
      <c r="D137" s="220"/>
      <c r="E137" s="220"/>
      <c r="F137" s="220"/>
      <c r="G137" s="221"/>
      <c r="H137" s="108" t="s">
        <v>3</v>
      </c>
      <c r="I137" s="96">
        <v>0</v>
      </c>
      <c r="J137" s="96">
        <v>0</v>
      </c>
      <c r="K137" s="96">
        <v>0</v>
      </c>
      <c r="L137" s="96">
        <v>0</v>
      </c>
      <c r="M137" s="96">
        <v>0</v>
      </c>
      <c r="N137" s="96">
        <v>0</v>
      </c>
      <c r="O137" s="96">
        <v>0</v>
      </c>
      <c r="P137" s="96">
        <v>0</v>
      </c>
      <c r="Q137" s="130" t="s">
        <v>478</v>
      </c>
      <c r="R137" s="112" t="s">
        <v>478</v>
      </c>
      <c r="S137" s="61"/>
      <c r="T137" s="60"/>
      <c r="U137" s="60"/>
      <c r="AB137" s="42"/>
      <c r="AM137" s="48"/>
      <c r="AN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36"/>
      <c r="BE137" s="36"/>
      <c r="BF137" s="36"/>
      <c r="BG137" s="36"/>
      <c r="BH137" s="36"/>
      <c r="BI137" s="36"/>
      <c r="BJ137" s="36"/>
      <c r="BK137" s="48"/>
      <c r="BL137" s="48"/>
      <c r="BM137" s="48"/>
      <c r="BN137" s="48"/>
      <c r="BO137" s="48"/>
      <c r="BP137" s="48"/>
      <c r="BQ137" s="48"/>
    </row>
    <row r="138" spans="1:69" s="23" customFormat="1" ht="16.5" customHeight="1" x14ac:dyDescent="0.2">
      <c r="A138" s="183" t="s">
        <v>191</v>
      </c>
      <c r="B138" s="208"/>
      <c r="C138" s="240" t="s">
        <v>52</v>
      </c>
      <c r="D138" s="220"/>
      <c r="E138" s="220"/>
      <c r="F138" s="220"/>
      <c r="G138" s="221"/>
      <c r="H138" s="108" t="s">
        <v>3</v>
      </c>
      <c r="I138" s="96">
        <v>0</v>
      </c>
      <c r="J138" s="96">
        <v>0</v>
      </c>
      <c r="K138" s="96">
        <v>0</v>
      </c>
      <c r="L138" s="96">
        <v>0</v>
      </c>
      <c r="M138" s="96">
        <v>0</v>
      </c>
      <c r="N138" s="96">
        <v>0</v>
      </c>
      <c r="O138" s="96">
        <v>0</v>
      </c>
      <c r="P138" s="96">
        <v>0</v>
      </c>
      <c r="Q138" s="130" t="s">
        <v>478</v>
      </c>
      <c r="R138" s="112" t="s">
        <v>478</v>
      </c>
      <c r="S138" s="61"/>
      <c r="T138" s="60"/>
      <c r="U138" s="60"/>
      <c r="W138" s="52"/>
      <c r="AM138" s="48"/>
      <c r="AN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</row>
    <row r="139" spans="1:69" s="23" customFormat="1" ht="16.5" customHeight="1" x14ac:dyDescent="0.2">
      <c r="A139" s="183" t="s">
        <v>192</v>
      </c>
      <c r="B139" s="208"/>
      <c r="C139" s="240" t="s">
        <v>53</v>
      </c>
      <c r="D139" s="220"/>
      <c r="E139" s="220"/>
      <c r="F139" s="220"/>
      <c r="G139" s="221"/>
      <c r="H139" s="108" t="s">
        <v>3</v>
      </c>
      <c r="I139" s="96">
        <v>0</v>
      </c>
      <c r="J139" s="96">
        <v>0</v>
      </c>
      <c r="K139" s="96">
        <v>0</v>
      </c>
      <c r="L139" s="96">
        <v>0</v>
      </c>
      <c r="M139" s="96">
        <v>0</v>
      </c>
      <c r="N139" s="96">
        <v>0</v>
      </c>
      <c r="O139" s="96">
        <v>0</v>
      </c>
      <c r="P139" s="96">
        <v>0</v>
      </c>
      <c r="Q139" s="130" t="s">
        <v>478</v>
      </c>
      <c r="R139" s="112" t="s">
        <v>478</v>
      </c>
      <c r="S139" s="61"/>
      <c r="T139" s="60"/>
      <c r="U139" s="60"/>
      <c r="AM139" s="48"/>
      <c r="AN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</row>
    <row r="140" spans="1:69" s="23" customFormat="1" ht="8.1" customHeight="1" x14ac:dyDescent="0.2">
      <c r="A140" s="183" t="s">
        <v>193</v>
      </c>
      <c r="B140" s="208"/>
      <c r="C140" s="241" t="s">
        <v>54</v>
      </c>
      <c r="D140" s="192"/>
      <c r="E140" s="192"/>
      <c r="F140" s="192"/>
      <c r="G140" s="193"/>
      <c r="H140" s="108" t="s">
        <v>3</v>
      </c>
      <c r="I140" s="96">
        <v>0</v>
      </c>
      <c r="J140" s="96">
        <v>0</v>
      </c>
      <c r="K140" s="96">
        <v>0</v>
      </c>
      <c r="L140" s="96">
        <v>0</v>
      </c>
      <c r="M140" s="96">
        <v>0</v>
      </c>
      <c r="N140" s="96">
        <v>0</v>
      </c>
      <c r="O140" s="96">
        <v>0</v>
      </c>
      <c r="P140" s="96">
        <v>0</v>
      </c>
      <c r="Q140" s="130" t="s">
        <v>478</v>
      </c>
      <c r="R140" s="112" t="s">
        <v>478</v>
      </c>
      <c r="S140" s="61"/>
      <c r="T140" s="60"/>
      <c r="U140" s="60"/>
      <c r="AM140" s="48"/>
      <c r="AN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</row>
    <row r="141" spans="1:69" s="89" customFormat="1" ht="8.1" customHeight="1" x14ac:dyDescent="0.2">
      <c r="A141" s="183" t="s">
        <v>194</v>
      </c>
      <c r="B141" s="208"/>
      <c r="C141" s="241" t="s">
        <v>76</v>
      </c>
      <c r="D141" s="192"/>
      <c r="E141" s="192"/>
      <c r="F141" s="192"/>
      <c r="G141" s="193"/>
      <c r="H141" s="108" t="s">
        <v>3</v>
      </c>
      <c r="I141" s="96">
        <f>I135</f>
        <v>-6.2318194900000066</v>
      </c>
      <c r="J141" s="96">
        <f>J135</f>
        <v>-17.055958816821267</v>
      </c>
      <c r="K141" s="96">
        <f t="shared" ref="K141:P141" si="29">K135</f>
        <v>0.91717329166667838</v>
      </c>
      <c r="L141" s="96">
        <f t="shared" si="29"/>
        <v>0</v>
      </c>
      <c r="M141" s="96">
        <f t="shared" si="29"/>
        <v>0</v>
      </c>
      <c r="N141" s="96">
        <f t="shared" si="29"/>
        <v>0</v>
      </c>
      <c r="O141" s="96">
        <f t="shared" si="29"/>
        <v>0</v>
      </c>
      <c r="P141" s="96">
        <f t="shared" si="29"/>
        <v>0</v>
      </c>
      <c r="Q141" s="130" t="s">
        <v>478</v>
      </c>
      <c r="R141" s="112" t="s">
        <v>478</v>
      </c>
      <c r="S141" s="86"/>
      <c r="T141" s="87"/>
      <c r="U141" s="88"/>
      <c r="W141" s="92"/>
      <c r="AM141" s="90"/>
      <c r="AN141" s="90"/>
      <c r="AP141" s="90"/>
      <c r="AQ141" s="90"/>
      <c r="AR141" s="90"/>
      <c r="AS141" s="90"/>
      <c r="AT141" s="90"/>
      <c r="AU141" s="90"/>
      <c r="AV141" s="90"/>
      <c r="AW141" s="90"/>
      <c r="AX141" s="90"/>
      <c r="AY141" s="90"/>
      <c r="AZ141" s="90"/>
      <c r="BA141" s="90"/>
      <c r="BB141" s="90"/>
      <c r="BC141" s="90"/>
      <c r="BD141" s="90"/>
      <c r="BE141" s="90"/>
      <c r="BF141" s="90"/>
      <c r="BG141" s="90"/>
      <c r="BH141" s="90"/>
      <c r="BI141" s="90"/>
      <c r="BJ141" s="90"/>
      <c r="BK141" s="90"/>
      <c r="BL141" s="90"/>
      <c r="BM141" s="90"/>
      <c r="BN141" s="90"/>
      <c r="BO141" s="90"/>
      <c r="BP141" s="90"/>
      <c r="BQ141" s="90"/>
    </row>
    <row r="142" spans="1:69" s="23" customFormat="1" ht="8.1" customHeight="1" x14ac:dyDescent="0.2">
      <c r="A142" s="183" t="s">
        <v>195</v>
      </c>
      <c r="B142" s="208"/>
      <c r="C142" s="241" t="s">
        <v>77</v>
      </c>
      <c r="D142" s="192"/>
      <c r="E142" s="192"/>
      <c r="F142" s="192"/>
      <c r="G142" s="193"/>
      <c r="H142" s="108" t="s">
        <v>3</v>
      </c>
      <c r="I142" s="96">
        <v>0</v>
      </c>
      <c r="J142" s="96">
        <v>0</v>
      </c>
      <c r="K142" s="96">
        <v>0</v>
      </c>
      <c r="L142" s="96">
        <v>0</v>
      </c>
      <c r="M142" s="96">
        <v>0</v>
      </c>
      <c r="N142" s="96">
        <v>0</v>
      </c>
      <c r="O142" s="96">
        <v>0</v>
      </c>
      <c r="P142" s="96">
        <v>0</v>
      </c>
      <c r="Q142" s="130" t="s">
        <v>478</v>
      </c>
      <c r="R142" s="112" t="s">
        <v>478</v>
      </c>
      <c r="S142" s="61"/>
      <c r="T142" s="60"/>
      <c r="U142" s="60"/>
      <c r="AM142" s="48"/>
      <c r="AN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</row>
    <row r="143" spans="1:69" s="23" customFormat="1" ht="8.1" customHeight="1" x14ac:dyDescent="0.2">
      <c r="A143" s="183" t="s">
        <v>196</v>
      </c>
      <c r="B143" s="208"/>
      <c r="C143" s="241" t="s">
        <v>78</v>
      </c>
      <c r="D143" s="192"/>
      <c r="E143" s="192"/>
      <c r="F143" s="192"/>
      <c r="G143" s="193"/>
      <c r="H143" s="108" t="s">
        <v>3</v>
      </c>
      <c r="I143" s="96">
        <v>0</v>
      </c>
      <c r="J143" s="96">
        <v>0</v>
      </c>
      <c r="K143" s="96">
        <v>0</v>
      </c>
      <c r="L143" s="96">
        <v>0</v>
      </c>
      <c r="M143" s="96">
        <v>0</v>
      </c>
      <c r="N143" s="96">
        <v>0</v>
      </c>
      <c r="O143" s="96">
        <v>0</v>
      </c>
      <c r="P143" s="96">
        <v>0</v>
      </c>
      <c r="Q143" s="130" t="s">
        <v>478</v>
      </c>
      <c r="R143" s="112" t="s">
        <v>478</v>
      </c>
      <c r="S143" s="61"/>
      <c r="T143" s="60"/>
      <c r="U143" s="73"/>
      <c r="AM143" s="48"/>
      <c r="AN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</row>
    <row r="144" spans="1:69" s="23" customFormat="1" ht="8.1" customHeight="1" x14ac:dyDescent="0.2">
      <c r="A144" s="183" t="s">
        <v>197</v>
      </c>
      <c r="B144" s="208"/>
      <c r="C144" s="241" t="s">
        <v>79</v>
      </c>
      <c r="D144" s="192"/>
      <c r="E144" s="192"/>
      <c r="F144" s="192"/>
      <c r="G144" s="193"/>
      <c r="H144" s="108" t="s">
        <v>3</v>
      </c>
      <c r="I144" s="96">
        <v>0</v>
      </c>
      <c r="J144" s="96">
        <v>0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6">
        <v>0</v>
      </c>
      <c r="Q144" s="130" t="s">
        <v>478</v>
      </c>
      <c r="R144" s="112" t="s">
        <v>478</v>
      </c>
      <c r="S144" s="61"/>
      <c r="T144" s="60"/>
      <c r="U144" s="60"/>
      <c r="AM144" s="48"/>
      <c r="AN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</row>
    <row r="145" spans="1:69" s="23" customFormat="1" ht="8.1" customHeight="1" x14ac:dyDescent="0.2">
      <c r="A145" s="183" t="s">
        <v>198</v>
      </c>
      <c r="B145" s="208"/>
      <c r="C145" s="241" t="s">
        <v>80</v>
      </c>
      <c r="D145" s="192"/>
      <c r="E145" s="192"/>
      <c r="F145" s="192"/>
      <c r="G145" s="193"/>
      <c r="H145" s="108" t="s">
        <v>3</v>
      </c>
      <c r="I145" s="96">
        <v>0</v>
      </c>
      <c r="J145" s="96">
        <v>0</v>
      </c>
      <c r="K145" s="96">
        <v>0</v>
      </c>
      <c r="L145" s="96">
        <v>0</v>
      </c>
      <c r="M145" s="96">
        <v>0</v>
      </c>
      <c r="N145" s="96">
        <v>0</v>
      </c>
      <c r="O145" s="96">
        <v>0</v>
      </c>
      <c r="P145" s="96">
        <v>0</v>
      </c>
      <c r="Q145" s="130" t="s">
        <v>478</v>
      </c>
      <c r="R145" s="112" t="s">
        <v>478</v>
      </c>
      <c r="S145" s="61"/>
      <c r="T145" s="60"/>
      <c r="U145" s="60"/>
      <c r="AM145" s="48"/>
      <c r="AN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</row>
    <row r="146" spans="1:69" s="23" customFormat="1" ht="16.5" customHeight="1" x14ac:dyDescent="0.2">
      <c r="A146" s="183" t="s">
        <v>199</v>
      </c>
      <c r="B146" s="208"/>
      <c r="C146" s="241" t="s">
        <v>81</v>
      </c>
      <c r="D146" s="192"/>
      <c r="E146" s="192"/>
      <c r="F146" s="192"/>
      <c r="G146" s="193"/>
      <c r="H146" s="108" t="s">
        <v>3</v>
      </c>
      <c r="I146" s="96">
        <v>0</v>
      </c>
      <c r="J146" s="96">
        <v>0</v>
      </c>
      <c r="K146" s="96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130" t="s">
        <v>478</v>
      </c>
      <c r="R146" s="112" t="s">
        <v>478</v>
      </c>
      <c r="S146" s="61"/>
      <c r="T146" s="60"/>
      <c r="U146" s="60"/>
      <c r="AM146" s="48"/>
      <c r="AN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</row>
    <row r="147" spans="1:69" s="23" customFormat="1" ht="8.1" customHeight="1" x14ac:dyDescent="0.2">
      <c r="A147" s="183" t="s">
        <v>200</v>
      </c>
      <c r="B147" s="208"/>
      <c r="C147" s="240" t="s">
        <v>82</v>
      </c>
      <c r="D147" s="220"/>
      <c r="E147" s="220"/>
      <c r="F147" s="220"/>
      <c r="G147" s="221"/>
      <c r="H147" s="108" t="s">
        <v>3</v>
      </c>
      <c r="I147" s="96">
        <v>0</v>
      </c>
      <c r="J147" s="96">
        <v>0</v>
      </c>
      <c r="K147" s="96">
        <v>0</v>
      </c>
      <c r="L147" s="96">
        <v>0</v>
      </c>
      <c r="M147" s="96">
        <v>0</v>
      </c>
      <c r="N147" s="96">
        <v>0</v>
      </c>
      <c r="O147" s="96">
        <v>0</v>
      </c>
      <c r="P147" s="96">
        <v>0</v>
      </c>
      <c r="Q147" s="130" t="s">
        <v>478</v>
      </c>
      <c r="R147" s="112" t="s">
        <v>478</v>
      </c>
      <c r="S147" s="61"/>
      <c r="T147" s="60"/>
      <c r="U147" s="60"/>
      <c r="AM147" s="48"/>
      <c r="AN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</row>
    <row r="148" spans="1:69" s="23" customFormat="1" ht="8.1" customHeight="1" x14ac:dyDescent="0.2">
      <c r="A148" s="183" t="s">
        <v>201</v>
      </c>
      <c r="B148" s="208"/>
      <c r="C148" s="240" t="s">
        <v>83</v>
      </c>
      <c r="D148" s="220"/>
      <c r="E148" s="220"/>
      <c r="F148" s="220"/>
      <c r="G148" s="221"/>
      <c r="H148" s="108" t="s">
        <v>3</v>
      </c>
      <c r="I148" s="96">
        <v>0</v>
      </c>
      <c r="J148" s="96">
        <v>0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6">
        <v>0</v>
      </c>
      <c r="Q148" s="130" t="s">
        <v>478</v>
      </c>
      <c r="R148" s="112" t="s">
        <v>478</v>
      </c>
      <c r="S148" s="61"/>
      <c r="T148" s="60"/>
      <c r="U148" s="60"/>
      <c r="AM148" s="48"/>
      <c r="AN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</row>
    <row r="149" spans="1:69" s="23" customFormat="1" ht="8.1" customHeight="1" x14ac:dyDescent="0.2">
      <c r="A149" s="183" t="s">
        <v>202</v>
      </c>
      <c r="B149" s="208"/>
      <c r="C149" s="241" t="s">
        <v>84</v>
      </c>
      <c r="D149" s="192"/>
      <c r="E149" s="192"/>
      <c r="F149" s="192"/>
      <c r="G149" s="193"/>
      <c r="H149" s="108" t="s">
        <v>3</v>
      </c>
      <c r="I149" s="96">
        <v>0</v>
      </c>
      <c r="J149" s="96">
        <v>0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6">
        <v>0</v>
      </c>
      <c r="Q149" s="130" t="s">
        <v>478</v>
      </c>
      <c r="R149" s="112" t="s">
        <v>478</v>
      </c>
      <c r="S149" s="61"/>
      <c r="T149" s="60"/>
      <c r="U149" s="72"/>
      <c r="AM149" s="48"/>
      <c r="AN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</row>
    <row r="150" spans="1:69" s="23" customFormat="1" ht="8.1" customHeight="1" x14ac:dyDescent="0.2">
      <c r="A150" s="198" t="s">
        <v>203</v>
      </c>
      <c r="B150" s="209"/>
      <c r="C150" s="255" t="s">
        <v>204</v>
      </c>
      <c r="D150" s="223"/>
      <c r="E150" s="223"/>
      <c r="F150" s="223"/>
      <c r="G150" s="224"/>
      <c r="H150" s="119" t="s">
        <v>3</v>
      </c>
      <c r="I150" s="137">
        <f t="shared" ref="I150:P150" si="30">I151+I152+I153+I154</f>
        <v>0</v>
      </c>
      <c r="J150" s="137">
        <f t="shared" si="30"/>
        <v>0</v>
      </c>
      <c r="K150" s="137">
        <f t="shared" si="30"/>
        <v>0</v>
      </c>
      <c r="L150" s="137">
        <f t="shared" si="30"/>
        <v>0</v>
      </c>
      <c r="M150" s="137">
        <f t="shared" si="30"/>
        <v>0</v>
      </c>
      <c r="N150" s="137">
        <f t="shared" si="30"/>
        <v>0</v>
      </c>
      <c r="O150" s="137">
        <f t="shared" si="30"/>
        <v>0</v>
      </c>
      <c r="P150" s="137">
        <f t="shared" si="30"/>
        <v>0</v>
      </c>
      <c r="Q150" s="131">
        <f>O150+M150</f>
        <v>0</v>
      </c>
      <c r="R150" s="112" t="s">
        <v>478</v>
      </c>
      <c r="S150" s="60"/>
      <c r="T150" s="60"/>
      <c r="U150" s="60"/>
      <c r="AM150" s="48"/>
      <c r="AN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</row>
    <row r="151" spans="1:69" s="23" customFormat="1" ht="8.1" customHeight="1" x14ac:dyDescent="0.2">
      <c r="A151" s="183" t="s">
        <v>205</v>
      </c>
      <c r="B151" s="208"/>
      <c r="C151" s="241" t="s">
        <v>209</v>
      </c>
      <c r="D151" s="192"/>
      <c r="E151" s="192"/>
      <c r="F151" s="192"/>
      <c r="G151" s="193"/>
      <c r="H151" s="108" t="s">
        <v>3</v>
      </c>
      <c r="I151" s="96">
        <v>0</v>
      </c>
      <c r="J151" s="96">
        <v>0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6">
        <v>0</v>
      </c>
      <c r="Q151" s="130" t="s">
        <v>478</v>
      </c>
      <c r="R151" s="112" t="s">
        <v>478</v>
      </c>
      <c r="S151" s="61"/>
      <c r="T151" s="60"/>
      <c r="U151" s="60"/>
      <c r="AM151" s="48"/>
      <c r="AN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</row>
    <row r="152" spans="1:69" s="23" customFormat="1" ht="8.1" customHeight="1" x14ac:dyDescent="0.2">
      <c r="A152" s="183" t="s">
        <v>206</v>
      </c>
      <c r="B152" s="208"/>
      <c r="C152" s="241" t="s">
        <v>210</v>
      </c>
      <c r="D152" s="192"/>
      <c r="E152" s="192"/>
      <c r="F152" s="192"/>
      <c r="G152" s="193"/>
      <c r="H152" s="108" t="s">
        <v>3</v>
      </c>
      <c r="I152" s="96">
        <v>0</v>
      </c>
      <c r="J152" s="96">
        <v>0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6">
        <v>0</v>
      </c>
      <c r="Q152" s="130" t="s">
        <v>478</v>
      </c>
      <c r="R152" s="112" t="s">
        <v>478</v>
      </c>
      <c r="S152" s="61"/>
      <c r="T152" s="60"/>
      <c r="U152" s="60"/>
      <c r="AM152" s="48"/>
      <c r="AN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</row>
    <row r="153" spans="1:69" s="23" customFormat="1" ht="8.1" customHeight="1" x14ac:dyDescent="0.2">
      <c r="A153" s="183" t="s">
        <v>207</v>
      </c>
      <c r="B153" s="208"/>
      <c r="C153" s="241" t="s">
        <v>211</v>
      </c>
      <c r="D153" s="192"/>
      <c r="E153" s="192"/>
      <c r="F153" s="192"/>
      <c r="G153" s="193"/>
      <c r="H153" s="108" t="s">
        <v>3</v>
      </c>
      <c r="I153" s="96">
        <v>0</v>
      </c>
      <c r="J153" s="96">
        <v>0</v>
      </c>
      <c r="K153" s="96">
        <v>0</v>
      </c>
      <c r="L153" s="96">
        <v>0</v>
      </c>
      <c r="M153" s="96">
        <v>0</v>
      </c>
      <c r="N153" s="96">
        <v>0</v>
      </c>
      <c r="O153" s="96">
        <v>0</v>
      </c>
      <c r="P153" s="96">
        <v>0</v>
      </c>
      <c r="Q153" s="130" t="s">
        <v>478</v>
      </c>
      <c r="R153" s="112" t="s">
        <v>478</v>
      </c>
      <c r="S153" s="61"/>
      <c r="T153" s="60"/>
      <c r="U153" s="60"/>
      <c r="AM153" s="48"/>
      <c r="AN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</row>
    <row r="154" spans="1:69" s="23" customFormat="1" ht="10.5" thickBot="1" x14ac:dyDescent="0.25">
      <c r="A154" s="200" t="s">
        <v>208</v>
      </c>
      <c r="B154" s="211"/>
      <c r="C154" s="251" t="s">
        <v>212</v>
      </c>
      <c r="D154" s="252"/>
      <c r="E154" s="252"/>
      <c r="F154" s="252"/>
      <c r="G154" s="253"/>
      <c r="H154" s="134" t="s">
        <v>3</v>
      </c>
      <c r="I154" s="135">
        <v>0</v>
      </c>
      <c r="J154" s="135">
        <v>0</v>
      </c>
      <c r="K154" s="135">
        <v>0</v>
      </c>
      <c r="L154" s="135">
        <v>0</v>
      </c>
      <c r="M154" s="135">
        <v>0</v>
      </c>
      <c r="N154" s="135">
        <v>0</v>
      </c>
      <c r="O154" s="135">
        <v>0</v>
      </c>
      <c r="P154" s="135">
        <v>0</v>
      </c>
      <c r="Q154" s="136" t="s">
        <v>478</v>
      </c>
      <c r="R154" s="145" t="s">
        <v>478</v>
      </c>
      <c r="S154" s="61"/>
      <c r="T154" s="60"/>
      <c r="U154" s="72"/>
      <c r="AM154" s="48"/>
      <c r="AN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</row>
    <row r="155" spans="1:69" s="23" customFormat="1" ht="9" customHeight="1" x14ac:dyDescent="0.2">
      <c r="A155" s="196" t="s">
        <v>213</v>
      </c>
      <c r="B155" s="210"/>
      <c r="C155" s="254" t="s">
        <v>110</v>
      </c>
      <c r="D155" s="189"/>
      <c r="E155" s="189"/>
      <c r="F155" s="189"/>
      <c r="G155" s="190"/>
      <c r="H155" s="127" t="s">
        <v>478</v>
      </c>
      <c r="I155" s="146">
        <v>0</v>
      </c>
      <c r="J155" s="146">
        <v>0</v>
      </c>
      <c r="K155" s="146">
        <v>0</v>
      </c>
      <c r="L155" s="146">
        <v>0</v>
      </c>
      <c r="M155" s="146">
        <v>0</v>
      </c>
      <c r="N155" s="146">
        <v>0</v>
      </c>
      <c r="O155" s="146">
        <v>0</v>
      </c>
      <c r="P155" s="146">
        <v>0</v>
      </c>
      <c r="Q155" s="128" t="s">
        <v>478</v>
      </c>
      <c r="R155" s="129" t="s">
        <v>478</v>
      </c>
      <c r="S155" s="60"/>
      <c r="T155" s="60"/>
      <c r="U155" s="60"/>
      <c r="AM155" s="48"/>
      <c r="AN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</row>
    <row r="156" spans="1:69" s="23" customFormat="1" ht="16.5" customHeight="1" x14ac:dyDescent="0.2">
      <c r="A156" s="183" t="s">
        <v>214</v>
      </c>
      <c r="B156" s="208"/>
      <c r="C156" s="241" t="s">
        <v>220</v>
      </c>
      <c r="D156" s="192"/>
      <c r="E156" s="192"/>
      <c r="F156" s="192"/>
      <c r="G156" s="193"/>
      <c r="H156" s="108" t="s">
        <v>3</v>
      </c>
      <c r="I156" s="147">
        <f t="shared" ref="I156:P156" si="31">I105+I101+I65</f>
        <v>-6.1953727100000062</v>
      </c>
      <c r="J156" s="147">
        <f t="shared" si="31"/>
        <v>-16.874011046821266</v>
      </c>
      <c r="K156" s="147">
        <f t="shared" si="31"/>
        <v>1.2474479916666783</v>
      </c>
      <c r="L156" s="147">
        <f t="shared" si="31"/>
        <v>0</v>
      </c>
      <c r="M156" s="147">
        <f t="shared" si="31"/>
        <v>0.17722629333333334</v>
      </c>
      <c r="N156" s="147">
        <f t="shared" si="31"/>
        <v>0</v>
      </c>
      <c r="O156" s="147">
        <f t="shared" si="31"/>
        <v>0.17722629333333334</v>
      </c>
      <c r="P156" s="147">
        <f t="shared" si="31"/>
        <v>0</v>
      </c>
      <c r="Q156" s="130">
        <f>O156+M156</f>
        <v>0.35445258666666668</v>
      </c>
      <c r="R156" s="148" t="s">
        <v>478</v>
      </c>
      <c r="S156" s="61"/>
      <c r="T156" s="60"/>
      <c r="U156" s="72"/>
      <c r="AM156" s="48"/>
      <c r="AN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</row>
    <row r="157" spans="1:69" s="23" customFormat="1" ht="8.1" customHeight="1" x14ac:dyDescent="0.2">
      <c r="A157" s="183" t="s">
        <v>215</v>
      </c>
      <c r="B157" s="208"/>
      <c r="C157" s="241" t="s">
        <v>221</v>
      </c>
      <c r="D157" s="192"/>
      <c r="E157" s="192"/>
      <c r="F157" s="192"/>
      <c r="G157" s="193"/>
      <c r="H157" s="108" t="s">
        <v>3</v>
      </c>
      <c r="I157" s="96">
        <v>0</v>
      </c>
      <c r="J157" s="96">
        <v>0</v>
      </c>
      <c r="K157" s="96">
        <v>0</v>
      </c>
      <c r="L157" s="96">
        <v>0</v>
      </c>
      <c r="M157" s="96">
        <v>0</v>
      </c>
      <c r="N157" s="96">
        <v>0</v>
      </c>
      <c r="O157" s="96">
        <v>0</v>
      </c>
      <c r="P157" s="96">
        <v>0</v>
      </c>
      <c r="Q157" s="130" t="s">
        <v>478</v>
      </c>
      <c r="R157" s="112" t="s">
        <v>478</v>
      </c>
      <c r="S157" s="61"/>
      <c r="T157" s="60"/>
      <c r="U157" s="60"/>
      <c r="AM157" s="48"/>
      <c r="AN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</row>
    <row r="158" spans="1:69" s="23" customFormat="1" ht="8.1" customHeight="1" x14ac:dyDescent="0.2">
      <c r="A158" s="183" t="s">
        <v>216</v>
      </c>
      <c r="B158" s="208"/>
      <c r="C158" s="240" t="s">
        <v>222</v>
      </c>
      <c r="D158" s="220"/>
      <c r="E158" s="220"/>
      <c r="F158" s="220"/>
      <c r="G158" s="221"/>
      <c r="H158" s="108" t="s">
        <v>3</v>
      </c>
      <c r="I158" s="96">
        <v>0</v>
      </c>
      <c r="J158" s="96">
        <v>0</v>
      </c>
      <c r="K158" s="96">
        <v>0</v>
      </c>
      <c r="L158" s="96">
        <v>0</v>
      </c>
      <c r="M158" s="96">
        <v>0</v>
      </c>
      <c r="N158" s="96">
        <v>0</v>
      </c>
      <c r="O158" s="96">
        <v>0</v>
      </c>
      <c r="P158" s="96">
        <v>0</v>
      </c>
      <c r="Q158" s="130" t="s">
        <v>478</v>
      </c>
      <c r="R158" s="112" t="s">
        <v>478</v>
      </c>
      <c r="S158" s="61"/>
      <c r="T158" s="60"/>
      <c r="U158" s="60"/>
      <c r="AM158" s="48"/>
      <c r="AN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</row>
    <row r="159" spans="1:69" s="23" customFormat="1" ht="8.1" customHeight="1" x14ac:dyDescent="0.2">
      <c r="A159" s="183" t="s">
        <v>217</v>
      </c>
      <c r="B159" s="208"/>
      <c r="C159" s="241" t="s">
        <v>223</v>
      </c>
      <c r="D159" s="192"/>
      <c r="E159" s="192"/>
      <c r="F159" s="192"/>
      <c r="G159" s="193"/>
      <c r="H159" s="108" t="s">
        <v>3</v>
      </c>
      <c r="I159" s="96">
        <v>0</v>
      </c>
      <c r="J159" s="96">
        <v>0</v>
      </c>
      <c r="K159" s="96">
        <v>0</v>
      </c>
      <c r="L159" s="96">
        <v>0</v>
      </c>
      <c r="M159" s="96">
        <v>0</v>
      </c>
      <c r="N159" s="96">
        <v>0</v>
      </c>
      <c r="O159" s="96">
        <v>0</v>
      </c>
      <c r="P159" s="96">
        <v>0</v>
      </c>
      <c r="Q159" s="130" t="s">
        <v>478</v>
      </c>
      <c r="R159" s="112" t="s">
        <v>478</v>
      </c>
      <c r="S159" s="61"/>
      <c r="T159" s="60"/>
      <c r="U159" s="60"/>
      <c r="AM159" s="48"/>
      <c r="AN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</row>
    <row r="160" spans="1:69" s="23" customFormat="1" ht="8.1" customHeight="1" x14ac:dyDescent="0.2">
      <c r="A160" s="183" t="s">
        <v>218</v>
      </c>
      <c r="B160" s="208"/>
      <c r="C160" s="240" t="s">
        <v>224</v>
      </c>
      <c r="D160" s="220"/>
      <c r="E160" s="220"/>
      <c r="F160" s="220"/>
      <c r="G160" s="221"/>
      <c r="H160" s="108" t="s">
        <v>3</v>
      </c>
      <c r="I160" s="96">
        <v>0</v>
      </c>
      <c r="J160" s="96">
        <v>0</v>
      </c>
      <c r="K160" s="96">
        <v>0</v>
      </c>
      <c r="L160" s="96">
        <v>0</v>
      </c>
      <c r="M160" s="96">
        <v>0</v>
      </c>
      <c r="N160" s="96">
        <v>0</v>
      </c>
      <c r="O160" s="96">
        <v>0</v>
      </c>
      <c r="P160" s="96">
        <v>0</v>
      </c>
      <c r="Q160" s="130" t="s">
        <v>478</v>
      </c>
      <c r="R160" s="112" t="s">
        <v>478</v>
      </c>
      <c r="S160" s="61"/>
      <c r="T160" s="60"/>
      <c r="U160" s="60"/>
      <c r="AM160" s="48"/>
      <c r="AN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</row>
    <row r="161" spans="1:69" s="23" customFormat="1" ht="17.25" customHeight="1" thickBot="1" x14ac:dyDescent="0.25">
      <c r="A161" s="200" t="s">
        <v>219</v>
      </c>
      <c r="B161" s="211"/>
      <c r="C161" s="251" t="s">
        <v>225</v>
      </c>
      <c r="D161" s="252"/>
      <c r="E161" s="252"/>
      <c r="F161" s="252"/>
      <c r="G161" s="253"/>
      <c r="H161" s="134" t="s">
        <v>478</v>
      </c>
      <c r="I161" s="135">
        <v>0</v>
      </c>
      <c r="J161" s="135">
        <v>0</v>
      </c>
      <c r="K161" s="135">
        <v>0</v>
      </c>
      <c r="L161" s="135">
        <v>0</v>
      </c>
      <c r="M161" s="135">
        <v>0</v>
      </c>
      <c r="N161" s="135">
        <v>0</v>
      </c>
      <c r="O161" s="135">
        <v>0</v>
      </c>
      <c r="P161" s="135">
        <v>0</v>
      </c>
      <c r="Q161" s="136" t="s">
        <v>478</v>
      </c>
      <c r="R161" s="133" t="s">
        <v>478</v>
      </c>
      <c r="S161" s="61"/>
      <c r="T161" s="60"/>
      <c r="U161" s="60"/>
      <c r="AM161" s="48"/>
      <c r="AN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7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</row>
    <row r="162" spans="1:69" s="24" customFormat="1" ht="10.5" customHeight="1" thickBot="1" x14ac:dyDescent="0.25">
      <c r="A162" s="258" t="s">
        <v>226</v>
      </c>
      <c r="B162" s="259"/>
      <c r="C162" s="260"/>
      <c r="D162" s="260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1"/>
      <c r="S162" s="2"/>
      <c r="T162" s="60"/>
      <c r="U162" s="60"/>
      <c r="AM162" s="48"/>
      <c r="AN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</row>
    <row r="163" spans="1:69" s="23" customFormat="1" ht="9" customHeight="1" x14ac:dyDescent="0.2">
      <c r="A163" s="196" t="s">
        <v>227</v>
      </c>
      <c r="B163" s="210"/>
      <c r="C163" s="256" t="s">
        <v>228</v>
      </c>
      <c r="D163" s="257"/>
      <c r="E163" s="257"/>
      <c r="F163" s="257"/>
      <c r="G163" s="257"/>
      <c r="H163" s="127" t="s">
        <v>3</v>
      </c>
      <c r="I163" s="128">
        <f t="shared" ref="I163:P163" si="32">I164+I168+I169+I170+I171+I172+I173+I174+I177+I180</f>
        <v>11.556285209999999</v>
      </c>
      <c r="J163" s="128">
        <f t="shared" si="32"/>
        <v>39.135984018439999</v>
      </c>
      <c r="K163" s="128">
        <f t="shared" si="32"/>
        <v>38.866142941666673</v>
      </c>
      <c r="L163" s="128">
        <f t="shared" si="32"/>
        <v>0</v>
      </c>
      <c r="M163" s="128">
        <f t="shared" si="32"/>
        <v>89.624244137019772</v>
      </c>
      <c r="N163" s="128">
        <f t="shared" si="32"/>
        <v>0</v>
      </c>
      <c r="O163" s="128">
        <f t="shared" si="32"/>
        <v>101.07357221021186</v>
      </c>
      <c r="P163" s="128">
        <f t="shared" si="32"/>
        <v>0</v>
      </c>
      <c r="Q163" s="131">
        <f>O163+M163</f>
        <v>190.69781634723165</v>
      </c>
      <c r="R163" s="149" t="s">
        <v>478</v>
      </c>
      <c r="S163" s="60"/>
      <c r="T163" s="60"/>
      <c r="U163" s="60"/>
      <c r="W163" s="42"/>
      <c r="X163" s="48"/>
      <c r="AM163" s="48"/>
      <c r="AN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</row>
    <row r="164" spans="1:69" s="23" customFormat="1" ht="8.1" customHeight="1" x14ac:dyDescent="0.2">
      <c r="A164" s="183" t="s">
        <v>229</v>
      </c>
      <c r="B164" s="208"/>
      <c r="C164" s="262" t="s">
        <v>43</v>
      </c>
      <c r="D164" s="263"/>
      <c r="E164" s="263"/>
      <c r="F164" s="263"/>
      <c r="G164" s="263"/>
      <c r="H164" s="108" t="s">
        <v>3</v>
      </c>
      <c r="I164" s="96">
        <v>0</v>
      </c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130" t="s">
        <v>478</v>
      </c>
      <c r="R164" s="107" t="s">
        <v>478</v>
      </c>
      <c r="S164" s="62"/>
      <c r="T164" s="60"/>
      <c r="U164" s="60"/>
      <c r="W164" s="55"/>
      <c r="X164" s="48"/>
      <c r="AM164" s="48"/>
      <c r="AN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36"/>
      <c r="BE164" s="36"/>
      <c r="BF164" s="36"/>
      <c r="BG164" s="36"/>
      <c r="BH164" s="36"/>
      <c r="BI164" s="36"/>
      <c r="BJ164" s="36"/>
      <c r="BK164" s="48"/>
      <c r="BL164" s="48"/>
      <c r="BM164" s="48"/>
      <c r="BN164" s="48"/>
      <c r="BO164" s="48"/>
      <c r="BP164" s="48"/>
      <c r="BQ164" s="48"/>
    </row>
    <row r="165" spans="1:69" s="23" customFormat="1" ht="16.5" customHeight="1" x14ac:dyDescent="0.2">
      <c r="A165" s="183" t="s">
        <v>230</v>
      </c>
      <c r="B165" s="208"/>
      <c r="C165" s="264" t="s">
        <v>44</v>
      </c>
      <c r="D165" s="265"/>
      <c r="E165" s="265"/>
      <c r="F165" s="265"/>
      <c r="G165" s="265"/>
      <c r="H165" s="108" t="s">
        <v>3</v>
      </c>
      <c r="I165" s="96">
        <v>0</v>
      </c>
      <c r="J165" s="96">
        <v>0</v>
      </c>
      <c r="K165" s="96">
        <v>0</v>
      </c>
      <c r="L165" s="96">
        <v>0</v>
      </c>
      <c r="M165" s="96">
        <v>0</v>
      </c>
      <c r="N165" s="96">
        <v>0</v>
      </c>
      <c r="O165" s="96">
        <v>0</v>
      </c>
      <c r="P165" s="96">
        <v>0</v>
      </c>
      <c r="Q165" s="130" t="s">
        <v>478</v>
      </c>
      <c r="R165" s="107" t="s">
        <v>478</v>
      </c>
      <c r="S165" s="62"/>
      <c r="T165" s="60"/>
      <c r="U165" s="60"/>
      <c r="AM165" s="48"/>
      <c r="AN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</row>
    <row r="166" spans="1:69" s="23" customFormat="1" ht="16.5" customHeight="1" x14ac:dyDescent="0.2">
      <c r="A166" s="183" t="s">
        <v>231</v>
      </c>
      <c r="B166" s="208"/>
      <c r="C166" s="264" t="s">
        <v>52</v>
      </c>
      <c r="D166" s="265"/>
      <c r="E166" s="265"/>
      <c r="F166" s="265"/>
      <c r="G166" s="265"/>
      <c r="H166" s="108" t="s">
        <v>3</v>
      </c>
      <c r="I166" s="96">
        <v>0</v>
      </c>
      <c r="J166" s="96">
        <v>0</v>
      </c>
      <c r="K166" s="96">
        <v>0</v>
      </c>
      <c r="L166" s="96">
        <v>0</v>
      </c>
      <c r="M166" s="96">
        <v>0</v>
      </c>
      <c r="N166" s="96">
        <v>0</v>
      </c>
      <c r="O166" s="96">
        <v>0</v>
      </c>
      <c r="P166" s="96">
        <v>0</v>
      </c>
      <c r="Q166" s="130" t="s">
        <v>478</v>
      </c>
      <c r="R166" s="107" t="s">
        <v>478</v>
      </c>
      <c r="S166" s="62"/>
      <c r="T166" s="60"/>
      <c r="U166" s="60"/>
      <c r="W166" s="36"/>
      <c r="AM166" s="48"/>
      <c r="AN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</row>
    <row r="167" spans="1:69" s="23" customFormat="1" ht="16.5" customHeight="1" x14ac:dyDescent="0.2">
      <c r="A167" s="183" t="s">
        <v>232</v>
      </c>
      <c r="B167" s="208"/>
      <c r="C167" s="264" t="s">
        <v>53</v>
      </c>
      <c r="D167" s="265"/>
      <c r="E167" s="265"/>
      <c r="F167" s="265"/>
      <c r="G167" s="265"/>
      <c r="H167" s="108" t="s">
        <v>3</v>
      </c>
      <c r="I167" s="96">
        <v>0</v>
      </c>
      <c r="J167" s="96">
        <v>0</v>
      </c>
      <c r="K167" s="96">
        <v>0</v>
      </c>
      <c r="L167" s="96">
        <v>0</v>
      </c>
      <c r="M167" s="96">
        <v>0</v>
      </c>
      <c r="N167" s="96">
        <v>0</v>
      </c>
      <c r="O167" s="96">
        <v>0</v>
      </c>
      <c r="P167" s="96">
        <v>0</v>
      </c>
      <c r="Q167" s="130" t="s">
        <v>478</v>
      </c>
      <c r="R167" s="107" t="s">
        <v>478</v>
      </c>
      <c r="S167" s="62"/>
      <c r="T167" s="60"/>
      <c r="U167" s="60"/>
      <c r="AM167" s="48"/>
      <c r="AN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</row>
    <row r="168" spans="1:69" s="23" customFormat="1" ht="8.1" customHeight="1" x14ac:dyDescent="0.2">
      <c r="A168" s="183" t="s">
        <v>233</v>
      </c>
      <c r="B168" s="208"/>
      <c r="C168" s="262" t="s">
        <v>54</v>
      </c>
      <c r="D168" s="263"/>
      <c r="E168" s="263"/>
      <c r="F168" s="263"/>
      <c r="G168" s="263"/>
      <c r="H168" s="108" t="s">
        <v>3</v>
      </c>
      <c r="I168" s="96">
        <v>0</v>
      </c>
      <c r="J168" s="96">
        <v>0</v>
      </c>
      <c r="K168" s="96">
        <v>0</v>
      </c>
      <c r="L168" s="96">
        <v>0</v>
      </c>
      <c r="M168" s="96">
        <v>0</v>
      </c>
      <c r="N168" s="96">
        <v>0</v>
      </c>
      <c r="O168" s="96">
        <v>0</v>
      </c>
      <c r="P168" s="96">
        <v>0</v>
      </c>
      <c r="Q168" s="130" t="s">
        <v>478</v>
      </c>
      <c r="R168" s="107" t="s">
        <v>478</v>
      </c>
      <c r="S168" s="62"/>
      <c r="T168" s="60"/>
      <c r="U168" s="60"/>
      <c r="AM168" s="48"/>
      <c r="AN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</row>
    <row r="169" spans="1:69" s="89" customFormat="1" ht="8.1" customHeight="1" x14ac:dyDescent="0.2">
      <c r="A169" s="183" t="s">
        <v>234</v>
      </c>
      <c r="B169" s="208"/>
      <c r="C169" s="262" t="s">
        <v>76</v>
      </c>
      <c r="D169" s="263"/>
      <c r="E169" s="263"/>
      <c r="F169" s="263"/>
      <c r="G169" s="263"/>
      <c r="H169" s="108" t="s">
        <v>3</v>
      </c>
      <c r="I169" s="96">
        <f>I19</f>
        <v>11.556285209999999</v>
      </c>
      <c r="J169" s="96">
        <f>J19</f>
        <v>39.135984018439999</v>
      </c>
      <c r="K169" s="96">
        <f t="shared" ref="K169:P169" si="33">K19</f>
        <v>38.866142941666673</v>
      </c>
      <c r="L169" s="96">
        <f t="shared" si="33"/>
        <v>0</v>
      </c>
      <c r="M169" s="96">
        <f t="shared" si="33"/>
        <v>89.624244137019772</v>
      </c>
      <c r="N169" s="96">
        <f t="shared" si="33"/>
        <v>0</v>
      </c>
      <c r="O169" s="96">
        <f t="shared" si="33"/>
        <v>101.07357221021186</v>
      </c>
      <c r="P169" s="96">
        <f t="shared" si="33"/>
        <v>0</v>
      </c>
      <c r="Q169" s="130">
        <f t="shared" ref="Q169:Q180" si="34">O169+M169</f>
        <v>190.69781634723165</v>
      </c>
      <c r="R169" s="107" t="s">
        <v>478</v>
      </c>
      <c r="S169" s="86"/>
      <c r="T169" s="87"/>
      <c r="U169" s="88"/>
      <c r="AM169" s="90"/>
      <c r="AN169" s="90"/>
      <c r="AP169" s="90"/>
      <c r="AQ169" s="90"/>
      <c r="AR169" s="90"/>
      <c r="AS169" s="90"/>
      <c r="AT169" s="90"/>
      <c r="AU169" s="90"/>
      <c r="AV169" s="90"/>
      <c r="AW169" s="90"/>
      <c r="AX169" s="90"/>
      <c r="AY169" s="90"/>
      <c r="AZ169" s="90"/>
      <c r="BA169" s="90"/>
      <c r="BB169" s="90"/>
      <c r="BC169" s="90"/>
      <c r="BD169" s="90"/>
      <c r="BE169" s="90"/>
      <c r="BF169" s="90"/>
      <c r="BG169" s="90"/>
      <c r="BH169" s="90"/>
      <c r="BI169" s="90"/>
      <c r="BJ169" s="90"/>
      <c r="BK169" s="90"/>
      <c r="BL169" s="90"/>
      <c r="BM169" s="90"/>
      <c r="BN169" s="90"/>
      <c r="BO169" s="90"/>
      <c r="BP169" s="90"/>
      <c r="BQ169" s="90"/>
    </row>
    <row r="170" spans="1:69" s="23" customFormat="1" ht="8.1" customHeight="1" x14ac:dyDescent="0.2">
      <c r="A170" s="183" t="s">
        <v>235</v>
      </c>
      <c r="B170" s="208"/>
      <c r="C170" s="262" t="s">
        <v>77</v>
      </c>
      <c r="D170" s="263"/>
      <c r="E170" s="263"/>
      <c r="F170" s="263"/>
      <c r="G170" s="263"/>
      <c r="H170" s="108" t="s">
        <v>3</v>
      </c>
      <c r="I170" s="96">
        <v>0</v>
      </c>
      <c r="J170" s="96">
        <v>0</v>
      </c>
      <c r="K170" s="96">
        <v>0</v>
      </c>
      <c r="L170" s="96">
        <v>0</v>
      </c>
      <c r="M170" s="96">
        <v>0</v>
      </c>
      <c r="N170" s="96">
        <v>0</v>
      </c>
      <c r="O170" s="96">
        <v>0</v>
      </c>
      <c r="P170" s="96">
        <v>0</v>
      </c>
      <c r="Q170" s="96">
        <f t="shared" si="34"/>
        <v>0</v>
      </c>
      <c r="R170" s="107" t="s">
        <v>478</v>
      </c>
      <c r="S170" s="62"/>
      <c r="T170" s="60"/>
      <c r="U170" s="60"/>
      <c r="AM170" s="48"/>
      <c r="AN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</row>
    <row r="171" spans="1:69" s="100" customFormat="1" ht="8.1" customHeight="1" x14ac:dyDescent="0.2">
      <c r="A171" s="183" t="s">
        <v>236</v>
      </c>
      <c r="B171" s="208"/>
      <c r="C171" s="262" t="s">
        <v>78</v>
      </c>
      <c r="D171" s="263"/>
      <c r="E171" s="263"/>
      <c r="F171" s="263"/>
      <c r="G171" s="263"/>
      <c r="H171" s="108" t="s">
        <v>3</v>
      </c>
      <c r="I171" s="96">
        <v>0</v>
      </c>
      <c r="J171" s="96">
        <v>0</v>
      </c>
      <c r="K171" s="96">
        <v>0</v>
      </c>
      <c r="L171" s="96">
        <v>0</v>
      </c>
      <c r="M171" s="96">
        <v>0</v>
      </c>
      <c r="N171" s="96">
        <v>0</v>
      </c>
      <c r="O171" s="96">
        <v>0</v>
      </c>
      <c r="P171" s="96">
        <v>0</v>
      </c>
      <c r="Q171" s="96">
        <f t="shared" si="34"/>
        <v>0</v>
      </c>
      <c r="R171" s="107" t="s">
        <v>478</v>
      </c>
      <c r="S171" s="97"/>
      <c r="T171" s="98"/>
      <c r="U171" s="99"/>
      <c r="AM171" s="101"/>
      <c r="AN171" s="101"/>
      <c r="AP171" s="101"/>
      <c r="AQ171" s="101"/>
      <c r="AR171" s="101"/>
      <c r="AS171" s="101"/>
      <c r="AT171" s="101"/>
      <c r="AU171" s="101"/>
      <c r="AV171" s="101"/>
      <c r="AW171" s="101"/>
      <c r="AX171" s="101"/>
      <c r="AY171" s="101"/>
      <c r="AZ171" s="101"/>
      <c r="BA171" s="101"/>
      <c r="BB171" s="101"/>
      <c r="BC171" s="101"/>
      <c r="BD171" s="101"/>
      <c r="BE171" s="101"/>
      <c r="BF171" s="101"/>
      <c r="BG171" s="101"/>
      <c r="BH171" s="101"/>
      <c r="BI171" s="101"/>
      <c r="BJ171" s="101"/>
      <c r="BK171" s="101"/>
      <c r="BL171" s="101"/>
      <c r="BM171" s="101"/>
      <c r="BN171" s="101"/>
      <c r="BO171" s="101"/>
      <c r="BP171" s="101"/>
      <c r="BQ171" s="101"/>
    </row>
    <row r="172" spans="1:69" s="23" customFormat="1" ht="8.1" customHeight="1" x14ac:dyDescent="0.2">
      <c r="A172" s="183" t="s">
        <v>237</v>
      </c>
      <c r="B172" s="208"/>
      <c r="C172" s="262" t="s">
        <v>79</v>
      </c>
      <c r="D172" s="263"/>
      <c r="E172" s="263"/>
      <c r="F172" s="263"/>
      <c r="G172" s="263"/>
      <c r="H172" s="108" t="s">
        <v>3</v>
      </c>
      <c r="I172" s="96">
        <v>0</v>
      </c>
      <c r="J172" s="96">
        <v>0</v>
      </c>
      <c r="K172" s="96">
        <v>0</v>
      </c>
      <c r="L172" s="96">
        <v>0</v>
      </c>
      <c r="M172" s="96">
        <v>0</v>
      </c>
      <c r="N172" s="96">
        <v>0</v>
      </c>
      <c r="O172" s="96">
        <v>0</v>
      </c>
      <c r="P172" s="96">
        <v>0</v>
      </c>
      <c r="Q172" s="96">
        <f t="shared" si="34"/>
        <v>0</v>
      </c>
      <c r="R172" s="107" t="s">
        <v>478</v>
      </c>
      <c r="S172" s="62"/>
      <c r="T172" s="60"/>
      <c r="U172" s="60"/>
      <c r="AM172" s="48"/>
      <c r="AN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</row>
    <row r="173" spans="1:69" s="23" customFormat="1" ht="8.1" customHeight="1" x14ac:dyDescent="0.2">
      <c r="A173" s="183" t="s">
        <v>238</v>
      </c>
      <c r="B173" s="208"/>
      <c r="C173" s="262" t="s">
        <v>80</v>
      </c>
      <c r="D173" s="263"/>
      <c r="E173" s="263"/>
      <c r="F173" s="263"/>
      <c r="G173" s="263"/>
      <c r="H173" s="108" t="s">
        <v>3</v>
      </c>
      <c r="I173" s="96">
        <v>0</v>
      </c>
      <c r="J173" s="96">
        <v>0</v>
      </c>
      <c r="K173" s="96">
        <v>0</v>
      </c>
      <c r="L173" s="96">
        <v>0</v>
      </c>
      <c r="M173" s="96">
        <v>0</v>
      </c>
      <c r="N173" s="96">
        <v>0</v>
      </c>
      <c r="O173" s="96">
        <v>0</v>
      </c>
      <c r="P173" s="96">
        <v>0</v>
      </c>
      <c r="Q173" s="96">
        <f t="shared" si="34"/>
        <v>0</v>
      </c>
      <c r="R173" s="107" t="s">
        <v>478</v>
      </c>
      <c r="S173" s="62"/>
      <c r="T173" s="60"/>
      <c r="U173" s="60"/>
      <c r="AM173" s="48"/>
      <c r="AN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</row>
    <row r="174" spans="1:69" s="23" customFormat="1" ht="16.5" customHeight="1" x14ac:dyDescent="0.2">
      <c r="A174" s="183" t="s">
        <v>239</v>
      </c>
      <c r="B174" s="208"/>
      <c r="C174" s="262" t="s">
        <v>81</v>
      </c>
      <c r="D174" s="263"/>
      <c r="E174" s="263"/>
      <c r="F174" s="263"/>
      <c r="G174" s="263"/>
      <c r="H174" s="108" t="s">
        <v>3</v>
      </c>
      <c r="I174" s="96">
        <v>0</v>
      </c>
      <c r="J174" s="96">
        <v>0</v>
      </c>
      <c r="K174" s="96">
        <v>0</v>
      </c>
      <c r="L174" s="96">
        <v>0</v>
      </c>
      <c r="M174" s="96">
        <v>0</v>
      </c>
      <c r="N174" s="96">
        <v>0</v>
      </c>
      <c r="O174" s="96">
        <v>0</v>
      </c>
      <c r="P174" s="96">
        <v>0</v>
      </c>
      <c r="Q174" s="96">
        <f t="shared" si="34"/>
        <v>0</v>
      </c>
      <c r="R174" s="107" t="s">
        <v>478</v>
      </c>
      <c r="S174" s="62"/>
      <c r="T174" s="60"/>
      <c r="U174" s="60"/>
      <c r="AM174" s="48"/>
      <c r="AN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</row>
    <row r="175" spans="1:69" s="23" customFormat="1" ht="8.1" customHeight="1" x14ac:dyDescent="0.2">
      <c r="A175" s="183" t="s">
        <v>240</v>
      </c>
      <c r="B175" s="208"/>
      <c r="C175" s="264" t="s">
        <v>82</v>
      </c>
      <c r="D175" s="265"/>
      <c r="E175" s="265"/>
      <c r="F175" s="265"/>
      <c r="G175" s="265"/>
      <c r="H175" s="108" t="s">
        <v>3</v>
      </c>
      <c r="I175" s="96">
        <v>0</v>
      </c>
      <c r="J175" s="96">
        <v>0</v>
      </c>
      <c r="K175" s="96">
        <v>0</v>
      </c>
      <c r="L175" s="96">
        <v>0</v>
      </c>
      <c r="M175" s="96">
        <v>0</v>
      </c>
      <c r="N175" s="96">
        <v>0</v>
      </c>
      <c r="O175" s="96">
        <v>0</v>
      </c>
      <c r="P175" s="96">
        <v>0</v>
      </c>
      <c r="Q175" s="96">
        <f t="shared" si="34"/>
        <v>0</v>
      </c>
      <c r="R175" s="107" t="s">
        <v>478</v>
      </c>
      <c r="S175" s="62"/>
      <c r="T175" s="60"/>
      <c r="U175" s="60"/>
      <c r="AM175" s="48"/>
      <c r="AN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</row>
    <row r="176" spans="1:69" s="23" customFormat="1" ht="8.1" customHeight="1" x14ac:dyDescent="0.2">
      <c r="A176" s="183" t="s">
        <v>241</v>
      </c>
      <c r="B176" s="208"/>
      <c r="C176" s="264" t="s">
        <v>83</v>
      </c>
      <c r="D176" s="265"/>
      <c r="E176" s="265"/>
      <c r="F176" s="265"/>
      <c r="G176" s="265"/>
      <c r="H176" s="108" t="s">
        <v>3</v>
      </c>
      <c r="I176" s="96">
        <v>0</v>
      </c>
      <c r="J176" s="96">
        <v>0</v>
      </c>
      <c r="K176" s="96">
        <v>0</v>
      </c>
      <c r="L176" s="96">
        <v>0</v>
      </c>
      <c r="M176" s="96">
        <v>0</v>
      </c>
      <c r="N176" s="96">
        <v>0</v>
      </c>
      <c r="O176" s="96">
        <v>0</v>
      </c>
      <c r="P176" s="96">
        <v>0</v>
      </c>
      <c r="Q176" s="96">
        <f t="shared" si="34"/>
        <v>0</v>
      </c>
      <c r="R176" s="107" t="s">
        <v>478</v>
      </c>
      <c r="S176" s="62"/>
      <c r="T176" s="60"/>
      <c r="U176" s="60"/>
      <c r="AM176" s="48"/>
      <c r="AN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</row>
    <row r="177" spans="1:69" s="23" customFormat="1" ht="16.5" customHeight="1" x14ac:dyDescent="0.2">
      <c r="A177" s="183" t="s">
        <v>242</v>
      </c>
      <c r="B177" s="208"/>
      <c r="C177" s="262" t="s">
        <v>246</v>
      </c>
      <c r="D177" s="263"/>
      <c r="E177" s="263"/>
      <c r="F177" s="263"/>
      <c r="G177" s="263"/>
      <c r="H177" s="108" t="s">
        <v>3</v>
      </c>
      <c r="I177" s="96">
        <v>0</v>
      </c>
      <c r="J177" s="96">
        <v>0</v>
      </c>
      <c r="K177" s="96">
        <v>0</v>
      </c>
      <c r="L177" s="96">
        <v>0</v>
      </c>
      <c r="M177" s="96">
        <v>0</v>
      </c>
      <c r="N177" s="96">
        <v>0</v>
      </c>
      <c r="O177" s="96">
        <v>0</v>
      </c>
      <c r="P177" s="96">
        <v>0</v>
      </c>
      <c r="Q177" s="96">
        <f t="shared" si="34"/>
        <v>0</v>
      </c>
      <c r="R177" s="107" t="s">
        <v>478</v>
      </c>
      <c r="S177" s="62"/>
      <c r="T177" s="60"/>
      <c r="U177" s="60"/>
      <c r="AM177" s="48"/>
      <c r="AN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</row>
    <row r="178" spans="1:69" s="23" customFormat="1" ht="8.1" customHeight="1" x14ac:dyDescent="0.2">
      <c r="A178" s="183" t="s">
        <v>243</v>
      </c>
      <c r="B178" s="208"/>
      <c r="C178" s="264" t="s">
        <v>247</v>
      </c>
      <c r="D178" s="265"/>
      <c r="E178" s="265"/>
      <c r="F178" s="265"/>
      <c r="G178" s="265"/>
      <c r="H178" s="108" t="s">
        <v>3</v>
      </c>
      <c r="I178" s="96"/>
      <c r="J178" s="96"/>
      <c r="K178" s="96"/>
      <c r="L178" s="96"/>
      <c r="M178" s="96"/>
      <c r="N178" s="96"/>
      <c r="O178" s="96"/>
      <c r="P178" s="96"/>
      <c r="Q178" s="96">
        <f t="shared" si="34"/>
        <v>0</v>
      </c>
      <c r="R178" s="107" t="s">
        <v>478</v>
      </c>
      <c r="S178" s="62"/>
      <c r="T178" s="60"/>
      <c r="U178" s="60"/>
      <c r="AM178" s="48"/>
      <c r="AN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</row>
    <row r="179" spans="1:69" s="23" customFormat="1" ht="8.1" customHeight="1" x14ac:dyDescent="0.2">
      <c r="A179" s="183" t="s">
        <v>244</v>
      </c>
      <c r="B179" s="208"/>
      <c r="C179" s="264" t="s">
        <v>248</v>
      </c>
      <c r="D179" s="265"/>
      <c r="E179" s="265"/>
      <c r="F179" s="265"/>
      <c r="G179" s="265"/>
      <c r="H179" s="108" t="s">
        <v>3</v>
      </c>
      <c r="I179" s="96"/>
      <c r="J179" s="96"/>
      <c r="K179" s="96"/>
      <c r="L179" s="96"/>
      <c r="M179" s="96"/>
      <c r="N179" s="96"/>
      <c r="O179" s="96"/>
      <c r="P179" s="96"/>
      <c r="Q179" s="96">
        <f t="shared" si="34"/>
        <v>0</v>
      </c>
      <c r="R179" s="107" t="s">
        <v>478</v>
      </c>
      <c r="S179" s="62"/>
      <c r="T179" s="60"/>
      <c r="U179" s="60"/>
      <c r="AM179" s="48"/>
      <c r="AN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</row>
    <row r="180" spans="1:69" s="23" customFormat="1" ht="8.1" customHeight="1" x14ac:dyDescent="0.2">
      <c r="A180" s="183" t="s">
        <v>245</v>
      </c>
      <c r="B180" s="208"/>
      <c r="C180" s="262" t="s">
        <v>84</v>
      </c>
      <c r="D180" s="263"/>
      <c r="E180" s="263"/>
      <c r="F180" s="263"/>
      <c r="G180" s="263"/>
      <c r="H180" s="108" t="s">
        <v>3</v>
      </c>
      <c r="I180" s="96">
        <v>0</v>
      </c>
      <c r="J180" s="96">
        <v>0</v>
      </c>
      <c r="K180" s="96">
        <v>0</v>
      </c>
      <c r="L180" s="96">
        <v>0</v>
      </c>
      <c r="M180" s="96">
        <v>0</v>
      </c>
      <c r="N180" s="96">
        <v>0</v>
      </c>
      <c r="O180" s="96">
        <v>0</v>
      </c>
      <c r="P180" s="96">
        <v>0</v>
      </c>
      <c r="Q180" s="96">
        <f t="shared" si="34"/>
        <v>0</v>
      </c>
      <c r="R180" s="107" t="s">
        <v>478</v>
      </c>
      <c r="S180" s="61"/>
      <c r="T180" s="60"/>
      <c r="U180" s="73"/>
      <c r="AM180" s="48"/>
      <c r="AN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</row>
    <row r="181" spans="1:69" s="23" customFormat="1" ht="9" customHeight="1" x14ac:dyDescent="0.2">
      <c r="A181" s="198" t="s">
        <v>249</v>
      </c>
      <c r="B181" s="209"/>
      <c r="C181" s="266" t="s">
        <v>250</v>
      </c>
      <c r="D181" s="267"/>
      <c r="E181" s="267"/>
      <c r="F181" s="267"/>
      <c r="G181" s="267"/>
      <c r="H181" s="119" t="s">
        <v>3</v>
      </c>
      <c r="I181" s="131">
        <f t="shared" ref="I181:P181" si="35">I182+I183+I187+I188+I189+I190+I191+I192+I194+I195+I196+I197+I198</f>
        <v>17.788104700000005</v>
      </c>
      <c r="J181" s="131">
        <f t="shared" si="35"/>
        <v>56.191942835261266</v>
      </c>
      <c r="K181" s="131">
        <f t="shared" si="35"/>
        <v>37.948969649999995</v>
      </c>
      <c r="L181" s="131">
        <f t="shared" si="35"/>
        <v>0</v>
      </c>
      <c r="M181" s="131">
        <f t="shared" si="35"/>
        <v>89.624244137019772</v>
      </c>
      <c r="N181" s="131">
        <f t="shared" si="35"/>
        <v>0</v>
      </c>
      <c r="O181" s="131">
        <f t="shared" si="35"/>
        <v>101.07357221021186</v>
      </c>
      <c r="P181" s="131">
        <f t="shared" si="35"/>
        <v>0</v>
      </c>
      <c r="Q181" s="131">
        <f>O181+M181</f>
        <v>190.69781634723165</v>
      </c>
      <c r="R181" s="107" t="s">
        <v>478</v>
      </c>
      <c r="S181" s="60"/>
      <c r="T181" s="60"/>
      <c r="U181" s="60"/>
      <c r="AM181" s="48"/>
      <c r="AN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</row>
    <row r="182" spans="1:69" s="23" customFormat="1" ht="8.1" customHeight="1" x14ac:dyDescent="0.2">
      <c r="A182" s="183" t="s">
        <v>251</v>
      </c>
      <c r="B182" s="208"/>
      <c r="C182" s="262" t="s">
        <v>269</v>
      </c>
      <c r="D182" s="263"/>
      <c r="E182" s="263"/>
      <c r="F182" s="263"/>
      <c r="G182" s="263"/>
      <c r="H182" s="108" t="s">
        <v>3</v>
      </c>
      <c r="I182" s="96">
        <v>0</v>
      </c>
      <c r="J182" s="96">
        <v>0</v>
      </c>
      <c r="K182" s="96">
        <v>0</v>
      </c>
      <c r="L182" s="96">
        <v>0</v>
      </c>
      <c r="M182" s="96">
        <v>0</v>
      </c>
      <c r="N182" s="96">
        <v>0</v>
      </c>
      <c r="O182" s="96">
        <v>0</v>
      </c>
      <c r="P182" s="96">
        <v>0</v>
      </c>
      <c r="Q182" s="96">
        <f>M182+O182</f>
        <v>0</v>
      </c>
      <c r="R182" s="107" t="s">
        <v>478</v>
      </c>
      <c r="S182" s="63"/>
      <c r="T182" s="60"/>
      <c r="U182" s="60"/>
      <c r="AM182" s="48"/>
      <c r="AN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36"/>
      <c r="BE182" s="36"/>
      <c r="BF182" s="36"/>
      <c r="BG182" s="36"/>
      <c r="BH182" s="36"/>
      <c r="BI182" s="36"/>
      <c r="BJ182" s="36"/>
      <c r="BK182" s="48"/>
      <c r="BL182" s="48"/>
      <c r="BM182" s="48"/>
      <c r="BN182" s="48"/>
      <c r="BO182" s="48"/>
      <c r="BP182" s="48"/>
      <c r="BQ182" s="48"/>
    </row>
    <row r="183" spans="1:69" s="23" customFormat="1" ht="8.1" customHeight="1" x14ac:dyDescent="0.2">
      <c r="A183" s="183" t="s">
        <v>252</v>
      </c>
      <c r="B183" s="208"/>
      <c r="C183" s="262" t="s">
        <v>270</v>
      </c>
      <c r="D183" s="263"/>
      <c r="E183" s="263"/>
      <c r="F183" s="263"/>
      <c r="G183" s="263"/>
      <c r="H183" s="108" t="s">
        <v>3</v>
      </c>
      <c r="I183" s="96">
        <v>0</v>
      </c>
      <c r="J183" s="96">
        <v>0</v>
      </c>
      <c r="K183" s="96">
        <v>0</v>
      </c>
      <c r="L183" s="96">
        <v>0</v>
      </c>
      <c r="M183" s="96">
        <v>0</v>
      </c>
      <c r="N183" s="96">
        <v>0</v>
      </c>
      <c r="O183" s="96">
        <v>0</v>
      </c>
      <c r="P183" s="96">
        <v>0</v>
      </c>
      <c r="Q183" s="96">
        <f t="shared" ref="Q183:Q198" si="36">M183+O183</f>
        <v>0</v>
      </c>
      <c r="R183" s="107" t="s">
        <v>478</v>
      </c>
      <c r="S183" s="61"/>
      <c r="T183" s="60"/>
      <c r="U183" s="72"/>
      <c r="W183" s="54"/>
      <c r="AM183" s="48"/>
      <c r="AN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</row>
    <row r="184" spans="1:69" s="23" customFormat="1" ht="8.1" customHeight="1" x14ac:dyDescent="0.2">
      <c r="A184" s="183" t="s">
        <v>253</v>
      </c>
      <c r="B184" s="208"/>
      <c r="C184" s="264" t="s">
        <v>271</v>
      </c>
      <c r="D184" s="265"/>
      <c r="E184" s="265"/>
      <c r="F184" s="265"/>
      <c r="G184" s="265"/>
      <c r="H184" s="108" t="s">
        <v>3</v>
      </c>
      <c r="I184" s="96">
        <v>0</v>
      </c>
      <c r="J184" s="96">
        <v>0</v>
      </c>
      <c r="K184" s="96">
        <v>0</v>
      </c>
      <c r="L184" s="96">
        <v>0</v>
      </c>
      <c r="M184" s="96">
        <v>0</v>
      </c>
      <c r="N184" s="96">
        <v>0</v>
      </c>
      <c r="O184" s="96">
        <v>0</v>
      </c>
      <c r="P184" s="96">
        <v>0</v>
      </c>
      <c r="Q184" s="96">
        <f t="shared" si="36"/>
        <v>0</v>
      </c>
      <c r="R184" s="107" t="s">
        <v>478</v>
      </c>
      <c r="S184" s="62"/>
      <c r="T184" s="60"/>
      <c r="U184" s="60"/>
      <c r="AM184" s="48"/>
      <c r="AN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</row>
    <row r="185" spans="1:69" s="23" customFormat="1" ht="8.1" customHeight="1" x14ac:dyDescent="0.2">
      <c r="A185" s="183" t="s">
        <v>254</v>
      </c>
      <c r="B185" s="208"/>
      <c r="C185" s="264" t="s">
        <v>272</v>
      </c>
      <c r="D185" s="265"/>
      <c r="E185" s="265"/>
      <c r="F185" s="265"/>
      <c r="G185" s="265"/>
      <c r="H185" s="108" t="s">
        <v>3</v>
      </c>
      <c r="I185" s="96">
        <v>0</v>
      </c>
      <c r="J185" s="96">
        <v>0</v>
      </c>
      <c r="K185" s="96">
        <v>0</v>
      </c>
      <c r="L185" s="96">
        <v>0</v>
      </c>
      <c r="M185" s="96">
        <v>0</v>
      </c>
      <c r="N185" s="96">
        <v>0</v>
      </c>
      <c r="O185" s="96">
        <v>0</v>
      </c>
      <c r="P185" s="96">
        <v>0</v>
      </c>
      <c r="Q185" s="96">
        <f t="shared" si="36"/>
        <v>0</v>
      </c>
      <c r="R185" s="107" t="s">
        <v>478</v>
      </c>
      <c r="S185" s="62"/>
      <c r="T185" s="60"/>
      <c r="U185" s="60"/>
      <c r="AM185" s="48"/>
      <c r="AN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</row>
    <row r="186" spans="1:69" s="23" customFormat="1" ht="8.1" customHeight="1" x14ac:dyDescent="0.2">
      <c r="A186" s="183" t="s">
        <v>255</v>
      </c>
      <c r="B186" s="208"/>
      <c r="C186" s="264" t="s">
        <v>273</v>
      </c>
      <c r="D186" s="265"/>
      <c r="E186" s="265"/>
      <c r="F186" s="265"/>
      <c r="G186" s="265"/>
      <c r="H186" s="108" t="s">
        <v>3</v>
      </c>
      <c r="I186" s="96">
        <v>0</v>
      </c>
      <c r="J186" s="96">
        <v>0</v>
      </c>
      <c r="K186" s="96">
        <v>0</v>
      </c>
      <c r="L186" s="96">
        <v>0</v>
      </c>
      <c r="M186" s="96">
        <v>0</v>
      </c>
      <c r="N186" s="96">
        <v>0</v>
      </c>
      <c r="O186" s="96">
        <v>0</v>
      </c>
      <c r="P186" s="96">
        <v>0</v>
      </c>
      <c r="Q186" s="96">
        <f t="shared" si="36"/>
        <v>0</v>
      </c>
      <c r="R186" s="107" t="s">
        <v>478</v>
      </c>
      <c r="S186" s="61"/>
      <c r="T186" s="60"/>
      <c r="U186" s="72"/>
      <c r="W186" s="36"/>
      <c r="AM186" s="48"/>
      <c r="AN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</row>
    <row r="187" spans="1:69" s="23" customFormat="1" ht="16.5" customHeight="1" x14ac:dyDescent="0.2">
      <c r="A187" s="183" t="s">
        <v>256</v>
      </c>
      <c r="B187" s="208"/>
      <c r="C187" s="262" t="s">
        <v>274</v>
      </c>
      <c r="D187" s="263"/>
      <c r="E187" s="263"/>
      <c r="F187" s="263"/>
      <c r="G187" s="263"/>
      <c r="H187" s="108" t="s">
        <v>3</v>
      </c>
      <c r="I187" s="150">
        <v>0</v>
      </c>
      <c r="J187" s="150">
        <v>0</v>
      </c>
      <c r="K187" s="150">
        <v>0</v>
      </c>
      <c r="L187" s="150">
        <v>0</v>
      </c>
      <c r="M187" s="150">
        <v>0</v>
      </c>
      <c r="N187" s="150">
        <v>0</v>
      </c>
      <c r="O187" s="150">
        <v>0</v>
      </c>
      <c r="P187" s="150">
        <v>0</v>
      </c>
      <c r="Q187" s="96">
        <f t="shared" si="36"/>
        <v>0</v>
      </c>
      <c r="R187" s="107" t="s">
        <v>478</v>
      </c>
      <c r="S187" s="62"/>
      <c r="T187" s="60"/>
      <c r="U187" s="60"/>
      <c r="AM187" s="48"/>
      <c r="AN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</row>
    <row r="188" spans="1:69" s="23" customFormat="1" ht="16.5" customHeight="1" x14ac:dyDescent="0.2">
      <c r="A188" s="183" t="s">
        <v>257</v>
      </c>
      <c r="B188" s="208"/>
      <c r="C188" s="262" t="s">
        <v>275</v>
      </c>
      <c r="D188" s="263"/>
      <c r="E188" s="263"/>
      <c r="F188" s="263"/>
      <c r="G188" s="263"/>
      <c r="H188" s="108" t="s">
        <v>3</v>
      </c>
      <c r="I188" s="150">
        <v>0</v>
      </c>
      <c r="J188" s="150">
        <v>0</v>
      </c>
      <c r="K188" s="150">
        <v>0</v>
      </c>
      <c r="L188" s="150">
        <v>0</v>
      </c>
      <c r="M188" s="150">
        <v>0</v>
      </c>
      <c r="N188" s="150">
        <v>0</v>
      </c>
      <c r="O188" s="150">
        <v>0</v>
      </c>
      <c r="P188" s="150">
        <v>0</v>
      </c>
      <c r="Q188" s="96">
        <f t="shared" si="36"/>
        <v>0</v>
      </c>
      <c r="R188" s="107" t="s">
        <v>478</v>
      </c>
      <c r="S188" s="62"/>
      <c r="T188" s="60"/>
      <c r="U188" s="60"/>
      <c r="AM188" s="48"/>
      <c r="AN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</row>
    <row r="189" spans="1:69" s="23" customFormat="1" ht="8.1" customHeight="1" x14ac:dyDescent="0.2">
      <c r="A189" s="183" t="s">
        <v>258</v>
      </c>
      <c r="B189" s="208"/>
      <c r="C189" s="262" t="s">
        <v>276</v>
      </c>
      <c r="D189" s="263"/>
      <c r="E189" s="263"/>
      <c r="F189" s="263"/>
      <c r="G189" s="263"/>
      <c r="H189" s="108" t="s">
        <v>3</v>
      </c>
      <c r="I189" s="150">
        <v>0</v>
      </c>
      <c r="J189" s="150">
        <v>0</v>
      </c>
      <c r="K189" s="150">
        <v>0</v>
      </c>
      <c r="L189" s="150">
        <v>0</v>
      </c>
      <c r="M189" s="150">
        <v>0</v>
      </c>
      <c r="N189" s="150">
        <v>0</v>
      </c>
      <c r="O189" s="150">
        <v>0</v>
      </c>
      <c r="P189" s="150">
        <v>0</v>
      </c>
      <c r="Q189" s="96">
        <f t="shared" si="36"/>
        <v>0</v>
      </c>
      <c r="R189" s="107" t="s">
        <v>478</v>
      </c>
      <c r="S189" s="62"/>
      <c r="T189" s="60"/>
      <c r="U189" s="60"/>
      <c r="AM189" s="48"/>
      <c r="AN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</row>
    <row r="190" spans="1:69" s="89" customFormat="1" ht="8.1" customHeight="1" x14ac:dyDescent="0.2">
      <c r="A190" s="183" t="s">
        <v>259</v>
      </c>
      <c r="B190" s="208"/>
      <c r="C190" s="262" t="s">
        <v>277</v>
      </c>
      <c r="D190" s="263"/>
      <c r="E190" s="263"/>
      <c r="F190" s="263"/>
      <c r="G190" s="263"/>
      <c r="H190" s="108" t="s">
        <v>3</v>
      </c>
      <c r="I190" s="96">
        <v>1.9878409433182962</v>
      </c>
      <c r="J190" s="96">
        <v>6.6001684010116879</v>
      </c>
      <c r="K190" s="96">
        <v>4.8463981600000006</v>
      </c>
      <c r="L190" s="96">
        <v>0</v>
      </c>
      <c r="M190" s="96">
        <v>20.488266679598652</v>
      </c>
      <c r="N190" s="96">
        <v>0</v>
      </c>
      <c r="O190" s="96">
        <v>23.624703865704856</v>
      </c>
      <c r="P190" s="96">
        <v>0</v>
      </c>
      <c r="Q190" s="96">
        <f t="shared" si="36"/>
        <v>44.112970545303511</v>
      </c>
      <c r="R190" s="107" t="s">
        <v>478</v>
      </c>
      <c r="S190" s="86"/>
      <c r="T190" s="87"/>
      <c r="U190" s="91"/>
      <c r="AM190" s="90"/>
      <c r="AN190" s="90"/>
      <c r="AP190" s="90"/>
      <c r="AQ190" s="90"/>
      <c r="AR190" s="90"/>
      <c r="AS190" s="90"/>
      <c r="AT190" s="90"/>
      <c r="AU190" s="90"/>
      <c r="AV190" s="90"/>
      <c r="AW190" s="90"/>
      <c r="AX190" s="90"/>
      <c r="AY190" s="90"/>
      <c r="AZ190" s="90"/>
      <c r="BA190" s="90"/>
      <c r="BB190" s="90"/>
      <c r="BC190" s="90"/>
      <c r="BD190" s="90"/>
      <c r="BE190" s="90"/>
      <c r="BF190" s="90"/>
      <c r="BG190" s="90"/>
      <c r="BH190" s="90"/>
      <c r="BI190" s="90"/>
      <c r="BJ190" s="90"/>
      <c r="BK190" s="90"/>
      <c r="BL190" s="90"/>
      <c r="BM190" s="90"/>
      <c r="BN190" s="90"/>
      <c r="BO190" s="90"/>
      <c r="BP190" s="90"/>
      <c r="BQ190" s="90"/>
    </row>
    <row r="191" spans="1:69" s="89" customFormat="1" ht="8.1" customHeight="1" x14ac:dyDescent="0.2">
      <c r="A191" s="183" t="s">
        <v>260</v>
      </c>
      <c r="B191" s="208"/>
      <c r="C191" s="262" t="s">
        <v>278</v>
      </c>
      <c r="D191" s="263"/>
      <c r="E191" s="263"/>
      <c r="F191" s="263"/>
      <c r="G191" s="263"/>
      <c r="H191" s="108" t="s">
        <v>3</v>
      </c>
      <c r="I191" s="96">
        <v>0.5802468166817033</v>
      </c>
      <c r="J191" s="96">
        <v>1.9804554848975331</v>
      </c>
      <c r="K191" s="96">
        <v>1.4521448700000001</v>
      </c>
      <c r="L191" s="96">
        <v>0</v>
      </c>
      <c r="M191" s="96">
        <v>6.2284360601362589</v>
      </c>
      <c r="N191" s="96">
        <v>0</v>
      </c>
      <c r="O191" s="96">
        <v>7.1819134223646799</v>
      </c>
      <c r="P191" s="96">
        <v>0</v>
      </c>
      <c r="Q191" s="96">
        <f t="shared" si="36"/>
        <v>13.410349482500939</v>
      </c>
      <c r="R191" s="107" t="s">
        <v>478</v>
      </c>
      <c r="S191" s="86"/>
      <c r="T191" s="87"/>
      <c r="U191" s="91"/>
      <c r="AM191" s="90"/>
      <c r="AN191" s="90"/>
      <c r="AP191" s="90"/>
      <c r="AQ191" s="90"/>
      <c r="AR191" s="90"/>
      <c r="AS191" s="90"/>
      <c r="AT191" s="90"/>
      <c r="AU191" s="90"/>
      <c r="AV191" s="90"/>
      <c r="AW191" s="90"/>
      <c r="AX191" s="90"/>
      <c r="AY191" s="90"/>
      <c r="AZ191" s="90"/>
      <c r="BA191" s="90"/>
      <c r="BB191" s="90"/>
      <c r="BC191" s="90"/>
      <c r="BD191" s="90"/>
      <c r="BE191" s="90"/>
      <c r="BF191" s="90"/>
      <c r="BG191" s="90"/>
      <c r="BH191" s="90"/>
      <c r="BI191" s="90"/>
      <c r="BJ191" s="90"/>
      <c r="BK191" s="90"/>
      <c r="BL191" s="90"/>
      <c r="BM191" s="90"/>
      <c r="BN191" s="90"/>
      <c r="BO191" s="90"/>
      <c r="BP191" s="90"/>
      <c r="BQ191" s="90"/>
    </row>
    <row r="192" spans="1:69" s="89" customFormat="1" ht="8.1" customHeight="1" x14ac:dyDescent="0.2">
      <c r="A192" s="183" t="s">
        <v>261</v>
      </c>
      <c r="B192" s="208"/>
      <c r="C192" s="262" t="s">
        <v>279</v>
      </c>
      <c r="D192" s="263"/>
      <c r="E192" s="263"/>
      <c r="F192" s="263"/>
      <c r="G192" s="263"/>
      <c r="H192" s="108" t="s">
        <v>3</v>
      </c>
      <c r="I192" s="96">
        <v>0</v>
      </c>
      <c r="J192" s="96">
        <v>0</v>
      </c>
      <c r="K192" s="96">
        <v>0</v>
      </c>
      <c r="L192" s="96">
        <v>0</v>
      </c>
      <c r="M192" s="96">
        <v>0</v>
      </c>
      <c r="N192" s="96">
        <v>0</v>
      </c>
      <c r="O192" s="96">
        <v>0</v>
      </c>
      <c r="P192" s="96">
        <v>0</v>
      </c>
      <c r="Q192" s="96">
        <f t="shared" si="36"/>
        <v>0</v>
      </c>
      <c r="R192" s="107" t="s">
        <v>478</v>
      </c>
      <c r="S192" s="86"/>
      <c r="T192" s="87"/>
      <c r="U192" s="91"/>
      <c r="AM192" s="90"/>
      <c r="AN192" s="90"/>
      <c r="AP192" s="90"/>
      <c r="AQ192" s="90"/>
      <c r="AR192" s="90"/>
      <c r="AS192" s="90"/>
      <c r="AT192" s="90"/>
      <c r="AU192" s="90"/>
      <c r="AV192" s="90"/>
      <c r="AW192" s="90"/>
      <c r="AX192" s="90"/>
      <c r="AY192" s="90"/>
      <c r="AZ192" s="90"/>
      <c r="BA192" s="90"/>
      <c r="BB192" s="90"/>
      <c r="BC192" s="90"/>
      <c r="BD192" s="90"/>
      <c r="BE192" s="90"/>
      <c r="BF192" s="90"/>
      <c r="BG192" s="90"/>
      <c r="BH192" s="90"/>
      <c r="BI192" s="90"/>
      <c r="BJ192" s="90"/>
      <c r="BK192" s="90"/>
      <c r="BL192" s="90"/>
      <c r="BM192" s="90"/>
      <c r="BN192" s="90"/>
      <c r="BO192" s="90"/>
      <c r="BP192" s="90"/>
      <c r="BQ192" s="90"/>
    </row>
    <row r="193" spans="1:69" s="89" customFormat="1" ht="8.1" customHeight="1" x14ac:dyDescent="0.2">
      <c r="A193" s="183" t="s">
        <v>262</v>
      </c>
      <c r="B193" s="208"/>
      <c r="C193" s="264" t="s">
        <v>280</v>
      </c>
      <c r="D193" s="265"/>
      <c r="E193" s="265"/>
      <c r="F193" s="265"/>
      <c r="G193" s="265"/>
      <c r="H193" s="108" t="s">
        <v>3</v>
      </c>
      <c r="I193" s="96">
        <v>0</v>
      </c>
      <c r="J193" s="96">
        <v>0</v>
      </c>
      <c r="K193" s="96">
        <v>0</v>
      </c>
      <c r="L193" s="96">
        <v>0</v>
      </c>
      <c r="M193" s="96">
        <v>0</v>
      </c>
      <c r="N193" s="96">
        <v>0</v>
      </c>
      <c r="O193" s="96">
        <v>0</v>
      </c>
      <c r="P193" s="96">
        <v>0</v>
      </c>
      <c r="Q193" s="96">
        <f t="shared" si="36"/>
        <v>0</v>
      </c>
      <c r="R193" s="107" t="s">
        <v>478</v>
      </c>
      <c r="S193" s="86"/>
      <c r="T193" s="87"/>
      <c r="U193" s="91"/>
      <c r="AM193" s="90"/>
      <c r="AN193" s="90"/>
      <c r="AP193" s="90"/>
      <c r="AQ193" s="90"/>
      <c r="AR193" s="90"/>
      <c r="AS193" s="90"/>
      <c r="AT193" s="90"/>
      <c r="AU193" s="90"/>
      <c r="AV193" s="90"/>
      <c r="AW193" s="90"/>
      <c r="AX193" s="90"/>
      <c r="AY193" s="90"/>
      <c r="AZ193" s="90"/>
      <c r="BA193" s="90"/>
      <c r="BB193" s="90"/>
      <c r="BC193" s="90"/>
      <c r="BD193" s="90"/>
      <c r="BE193" s="90"/>
      <c r="BF193" s="90"/>
      <c r="BG193" s="90"/>
      <c r="BH193" s="90"/>
      <c r="BI193" s="90"/>
      <c r="BJ193" s="90"/>
      <c r="BK193" s="90"/>
      <c r="BL193" s="90"/>
      <c r="BM193" s="90"/>
      <c r="BN193" s="90"/>
      <c r="BO193" s="90"/>
      <c r="BP193" s="90"/>
      <c r="BQ193" s="90"/>
    </row>
    <row r="194" spans="1:69" s="89" customFormat="1" ht="8.1" customHeight="1" x14ac:dyDescent="0.2">
      <c r="A194" s="183" t="s">
        <v>263</v>
      </c>
      <c r="B194" s="208"/>
      <c r="C194" s="262" t="s">
        <v>281</v>
      </c>
      <c r="D194" s="263"/>
      <c r="E194" s="263"/>
      <c r="F194" s="263"/>
      <c r="G194" s="263"/>
      <c r="H194" s="108" t="s">
        <v>3</v>
      </c>
      <c r="I194" s="96">
        <f>I56+I57</f>
        <v>0.12435054</v>
      </c>
      <c r="J194" s="96">
        <f>J56+J57</f>
        <v>0.7900098900000001</v>
      </c>
      <c r="K194" s="96">
        <v>0.4071747</v>
      </c>
      <c r="L194" s="96">
        <v>0</v>
      </c>
      <c r="M194" s="96">
        <v>4.4482111194222158</v>
      </c>
      <c r="N194" s="96">
        <v>0</v>
      </c>
      <c r="O194" s="96">
        <v>5.1291635389111372</v>
      </c>
      <c r="P194" s="96">
        <v>0</v>
      </c>
      <c r="Q194" s="96">
        <f t="shared" si="36"/>
        <v>9.577374658333353</v>
      </c>
      <c r="R194" s="107" t="s">
        <v>478</v>
      </c>
      <c r="S194" s="86"/>
      <c r="T194" s="87"/>
      <c r="U194" s="91"/>
      <c r="AM194" s="90"/>
      <c r="AN194" s="90"/>
      <c r="AP194" s="90"/>
      <c r="AQ194" s="90"/>
      <c r="AR194" s="90"/>
      <c r="AS194" s="90"/>
      <c r="AT194" s="90"/>
      <c r="AU194" s="90"/>
      <c r="AV194" s="90"/>
      <c r="AW194" s="90"/>
      <c r="AX194" s="90"/>
      <c r="AY194" s="90"/>
      <c r="AZ194" s="90"/>
      <c r="BA194" s="90"/>
      <c r="BB194" s="90"/>
      <c r="BC194" s="90"/>
      <c r="BD194" s="90"/>
      <c r="BE194" s="90"/>
      <c r="BF194" s="90"/>
      <c r="BG194" s="90"/>
      <c r="BH194" s="90"/>
      <c r="BI194" s="90"/>
      <c r="BJ194" s="90"/>
      <c r="BK194" s="90"/>
      <c r="BL194" s="90"/>
      <c r="BM194" s="90"/>
      <c r="BN194" s="90"/>
      <c r="BO194" s="90"/>
      <c r="BP194" s="90"/>
      <c r="BQ194" s="90"/>
    </row>
    <row r="195" spans="1:69" s="89" customFormat="1" ht="8.1" customHeight="1" x14ac:dyDescent="0.2">
      <c r="A195" s="183" t="s">
        <v>264</v>
      </c>
      <c r="B195" s="208"/>
      <c r="C195" s="262" t="s">
        <v>282</v>
      </c>
      <c r="D195" s="263"/>
      <c r="E195" s="263"/>
      <c r="F195" s="263"/>
      <c r="G195" s="263"/>
      <c r="H195" s="108" t="s">
        <v>3</v>
      </c>
      <c r="I195" s="96">
        <f>I58</f>
        <v>7.3991649200000014</v>
      </c>
      <c r="J195" s="96">
        <f>J58</f>
        <v>19.714382559804029</v>
      </c>
      <c r="K195" s="96">
        <v>16.761539240000001</v>
      </c>
      <c r="L195" s="96">
        <f t="shared" ref="L195:N195" si="37">L58</f>
        <v>0</v>
      </c>
      <c r="M195" s="96">
        <f t="shared" si="37"/>
        <v>19.204580571516839</v>
      </c>
      <c r="N195" s="96">
        <f t="shared" si="37"/>
        <v>0</v>
      </c>
      <c r="O195" s="96">
        <f t="shared" ref="O195:P195" si="38">O58</f>
        <v>22.144505241086694</v>
      </c>
      <c r="P195" s="96">
        <f t="shared" si="38"/>
        <v>0</v>
      </c>
      <c r="Q195" s="96">
        <f t="shared" si="36"/>
        <v>41.349085812603533</v>
      </c>
      <c r="R195" s="107" t="s">
        <v>478</v>
      </c>
      <c r="S195" s="86"/>
      <c r="T195" s="87"/>
      <c r="U195" s="91"/>
      <c r="AM195" s="90"/>
      <c r="AN195" s="90"/>
      <c r="AP195" s="90"/>
      <c r="AQ195" s="90"/>
      <c r="AR195" s="90"/>
      <c r="AS195" s="90"/>
      <c r="AT195" s="90"/>
      <c r="AU195" s="90"/>
      <c r="AV195" s="90"/>
      <c r="AW195" s="90"/>
      <c r="AX195" s="90"/>
      <c r="AY195" s="90"/>
      <c r="AZ195" s="90"/>
      <c r="BA195" s="90"/>
      <c r="BB195" s="90"/>
      <c r="BC195" s="90"/>
      <c r="BD195" s="90"/>
      <c r="BE195" s="90"/>
      <c r="BF195" s="90"/>
      <c r="BG195" s="90"/>
      <c r="BH195" s="90"/>
      <c r="BI195" s="90"/>
      <c r="BJ195" s="90"/>
      <c r="BK195" s="90"/>
      <c r="BL195" s="90"/>
      <c r="BM195" s="90"/>
      <c r="BN195" s="90"/>
      <c r="BO195" s="90"/>
      <c r="BP195" s="90"/>
      <c r="BQ195" s="90"/>
    </row>
    <row r="196" spans="1:69" s="89" customFormat="1" ht="8.1" customHeight="1" x14ac:dyDescent="0.2">
      <c r="A196" s="183" t="s">
        <v>265</v>
      </c>
      <c r="B196" s="208"/>
      <c r="C196" s="262" t="s">
        <v>283</v>
      </c>
      <c r="D196" s="263"/>
      <c r="E196" s="263"/>
      <c r="F196" s="263"/>
      <c r="G196" s="263"/>
      <c r="H196" s="108" t="s">
        <v>3</v>
      </c>
      <c r="I196" s="96">
        <f>I71</f>
        <v>1.1344453800000001</v>
      </c>
      <c r="J196" s="96">
        <f>J71</f>
        <v>17.508464892881356</v>
      </c>
      <c r="K196" s="96">
        <f t="shared" ref="K196" si="39">K71</f>
        <v>9.1800054499999995</v>
      </c>
      <c r="L196" s="96">
        <f t="shared" ref="L196:N196" si="40">L71</f>
        <v>0</v>
      </c>
      <c r="M196" s="96">
        <f t="shared" si="40"/>
        <v>10.926577992767125</v>
      </c>
      <c r="N196" s="96">
        <f t="shared" si="40"/>
        <v>0</v>
      </c>
      <c r="O196" s="96">
        <f t="shared" ref="O196:P196" si="41">O71</f>
        <v>12.139993606577194</v>
      </c>
      <c r="P196" s="96">
        <f t="shared" si="41"/>
        <v>0</v>
      </c>
      <c r="Q196" s="96">
        <f t="shared" si="36"/>
        <v>23.066571599344321</v>
      </c>
      <c r="R196" s="107" t="s">
        <v>478</v>
      </c>
      <c r="S196" s="86"/>
      <c r="T196" s="87"/>
      <c r="U196" s="91"/>
      <c r="AM196" s="90"/>
      <c r="AN196" s="90"/>
      <c r="AP196" s="90"/>
      <c r="AQ196" s="90"/>
      <c r="AR196" s="90"/>
      <c r="AS196" s="90"/>
      <c r="AT196" s="90"/>
      <c r="AU196" s="90"/>
      <c r="AV196" s="90"/>
      <c r="AW196" s="90"/>
      <c r="AX196" s="90"/>
      <c r="AY196" s="90"/>
      <c r="AZ196" s="90"/>
      <c r="BA196" s="90"/>
      <c r="BB196" s="90"/>
      <c r="BC196" s="90"/>
      <c r="BD196" s="90"/>
      <c r="BE196" s="90"/>
      <c r="BF196" s="90"/>
      <c r="BG196" s="90"/>
      <c r="BH196" s="90"/>
      <c r="BI196" s="90"/>
      <c r="BJ196" s="90"/>
      <c r="BK196" s="90"/>
      <c r="BL196" s="90"/>
      <c r="BM196" s="90"/>
      <c r="BN196" s="90"/>
      <c r="BO196" s="90"/>
      <c r="BP196" s="90"/>
      <c r="BQ196" s="90"/>
    </row>
    <row r="197" spans="1:69" s="23" customFormat="1" ht="16.5" customHeight="1" x14ac:dyDescent="0.2">
      <c r="A197" s="183" t="s">
        <v>266</v>
      </c>
      <c r="B197" s="208"/>
      <c r="C197" s="262" t="s">
        <v>284</v>
      </c>
      <c r="D197" s="263"/>
      <c r="E197" s="263"/>
      <c r="F197" s="263"/>
      <c r="G197" s="263"/>
      <c r="H197" s="108" t="s">
        <v>3</v>
      </c>
      <c r="I197" s="96">
        <v>0</v>
      </c>
      <c r="J197" s="96">
        <v>0</v>
      </c>
      <c r="K197" s="96">
        <v>0</v>
      </c>
      <c r="L197" s="96">
        <v>0</v>
      </c>
      <c r="M197" s="96">
        <v>0</v>
      </c>
      <c r="N197" s="96">
        <v>0</v>
      </c>
      <c r="O197" s="96">
        <v>0</v>
      </c>
      <c r="P197" s="96">
        <v>0</v>
      </c>
      <c r="Q197" s="96">
        <f t="shared" si="36"/>
        <v>0</v>
      </c>
      <c r="R197" s="107" t="s">
        <v>478</v>
      </c>
      <c r="S197" s="62"/>
      <c r="T197" s="60"/>
      <c r="U197" s="60"/>
      <c r="AM197" s="48"/>
      <c r="AN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</row>
    <row r="198" spans="1:69" s="89" customFormat="1" ht="8.1" customHeight="1" x14ac:dyDescent="0.2">
      <c r="A198" s="183" t="s">
        <v>267</v>
      </c>
      <c r="B198" s="208"/>
      <c r="C198" s="262" t="s">
        <v>285</v>
      </c>
      <c r="D198" s="263"/>
      <c r="E198" s="263"/>
      <c r="F198" s="263"/>
      <c r="G198" s="263"/>
      <c r="H198" s="108" t="s">
        <v>3</v>
      </c>
      <c r="I198" s="96">
        <f>I34-I190-I191-I192-I193-I194-I195-I196</f>
        <v>6.5620561000000048</v>
      </c>
      <c r="J198" s="96">
        <f>J34-J190-J191-J192-J193-J194-J195-J196</f>
        <v>9.5984616066666604</v>
      </c>
      <c r="K198" s="96">
        <f t="shared" ref="K198:P198" si="42">K34-K190-K191-K192-K193-K194-K195-K196</f>
        <v>5.3017072299999946</v>
      </c>
      <c r="L198" s="96">
        <f t="shared" si="42"/>
        <v>0</v>
      </c>
      <c r="M198" s="96">
        <f t="shared" si="42"/>
        <v>28.32817171357868</v>
      </c>
      <c r="N198" s="96">
        <f t="shared" si="42"/>
        <v>0</v>
      </c>
      <c r="O198" s="96">
        <f t="shared" si="42"/>
        <v>30.853292535567306</v>
      </c>
      <c r="P198" s="96">
        <f t="shared" si="42"/>
        <v>0</v>
      </c>
      <c r="Q198" s="96">
        <f t="shared" si="36"/>
        <v>59.181464249145989</v>
      </c>
      <c r="R198" s="107" t="s">
        <v>478</v>
      </c>
      <c r="S198" s="86"/>
      <c r="T198" s="87"/>
      <c r="U198" s="102"/>
      <c r="AM198" s="90"/>
      <c r="AN198" s="90"/>
      <c r="AP198" s="90"/>
      <c r="AQ198" s="90"/>
      <c r="AR198" s="90"/>
      <c r="AS198" s="90"/>
      <c r="AT198" s="90"/>
      <c r="AU198" s="90"/>
      <c r="AV198" s="90"/>
      <c r="AW198" s="90"/>
      <c r="AX198" s="90"/>
      <c r="AY198" s="90"/>
      <c r="AZ198" s="90"/>
      <c r="BA198" s="90"/>
      <c r="BB198" s="90"/>
      <c r="BC198" s="90"/>
      <c r="BD198" s="90"/>
      <c r="BE198" s="90"/>
      <c r="BF198" s="90"/>
      <c r="BG198" s="90"/>
      <c r="BH198" s="90"/>
      <c r="BI198" s="90"/>
      <c r="BJ198" s="90"/>
      <c r="BK198" s="90"/>
      <c r="BL198" s="90"/>
      <c r="BM198" s="90"/>
      <c r="BN198" s="90"/>
      <c r="BO198" s="90"/>
      <c r="BP198" s="90"/>
      <c r="BQ198" s="90"/>
    </row>
    <row r="199" spans="1:69" s="23" customFormat="1" ht="9" customHeight="1" x14ac:dyDescent="0.2">
      <c r="A199" s="198" t="s">
        <v>268</v>
      </c>
      <c r="B199" s="209"/>
      <c r="C199" s="266" t="s">
        <v>286</v>
      </c>
      <c r="D199" s="267"/>
      <c r="E199" s="267"/>
      <c r="F199" s="267"/>
      <c r="G199" s="267"/>
      <c r="H199" s="119" t="s">
        <v>3</v>
      </c>
      <c r="I199" s="131">
        <f t="shared" ref="I199:P199" si="43">I200+I201+I205</f>
        <v>0</v>
      </c>
      <c r="J199" s="131">
        <f t="shared" si="43"/>
        <v>0</v>
      </c>
      <c r="K199" s="131">
        <f t="shared" si="43"/>
        <v>0</v>
      </c>
      <c r="L199" s="131">
        <f t="shared" si="43"/>
        <v>0</v>
      </c>
      <c r="M199" s="131">
        <f t="shared" si="43"/>
        <v>0</v>
      </c>
      <c r="N199" s="131">
        <f t="shared" si="43"/>
        <v>0</v>
      </c>
      <c r="O199" s="131">
        <f t="shared" si="43"/>
        <v>0</v>
      </c>
      <c r="P199" s="131">
        <f t="shared" si="43"/>
        <v>0</v>
      </c>
      <c r="Q199" s="131">
        <f>O199+M199</f>
        <v>0</v>
      </c>
      <c r="R199" s="107" t="s">
        <v>478</v>
      </c>
      <c r="S199" s="60"/>
      <c r="T199" s="60"/>
      <c r="U199" s="60"/>
      <c r="AM199" s="48"/>
      <c r="AN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</row>
    <row r="200" spans="1:69" s="23" customFormat="1" ht="8.1" customHeight="1" x14ac:dyDescent="0.2">
      <c r="A200" s="183" t="s">
        <v>287</v>
      </c>
      <c r="B200" s="208"/>
      <c r="C200" s="262" t="s">
        <v>294</v>
      </c>
      <c r="D200" s="263"/>
      <c r="E200" s="263"/>
      <c r="F200" s="263"/>
      <c r="G200" s="263"/>
      <c r="H200" s="108" t="s">
        <v>3</v>
      </c>
      <c r="I200" s="96">
        <v>0</v>
      </c>
      <c r="J200" s="96">
        <v>0</v>
      </c>
      <c r="K200" s="96">
        <v>0</v>
      </c>
      <c r="L200" s="96">
        <v>0</v>
      </c>
      <c r="M200" s="96">
        <v>0</v>
      </c>
      <c r="N200" s="96">
        <v>0</v>
      </c>
      <c r="O200" s="96">
        <v>0</v>
      </c>
      <c r="P200" s="96">
        <v>0</v>
      </c>
      <c r="Q200" s="96">
        <f>M200+O200</f>
        <v>0</v>
      </c>
      <c r="R200" s="107" t="s">
        <v>478</v>
      </c>
      <c r="S200" s="61"/>
      <c r="T200" s="60"/>
      <c r="U200" s="60"/>
      <c r="V200" s="36"/>
      <c r="W200" s="36"/>
      <c r="AM200" s="48"/>
      <c r="AN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</row>
    <row r="201" spans="1:69" s="23" customFormat="1" ht="8.1" customHeight="1" x14ac:dyDescent="0.2">
      <c r="A201" s="183" t="s">
        <v>288</v>
      </c>
      <c r="B201" s="208"/>
      <c r="C201" s="262" t="s">
        <v>295</v>
      </c>
      <c r="D201" s="263"/>
      <c r="E201" s="263"/>
      <c r="F201" s="263"/>
      <c r="G201" s="263"/>
      <c r="H201" s="108" t="s">
        <v>3</v>
      </c>
      <c r="I201" s="96">
        <v>0</v>
      </c>
      <c r="J201" s="96">
        <v>0</v>
      </c>
      <c r="K201" s="96">
        <v>0</v>
      </c>
      <c r="L201" s="96">
        <v>0</v>
      </c>
      <c r="M201" s="96">
        <v>0</v>
      </c>
      <c r="N201" s="96">
        <v>0</v>
      </c>
      <c r="O201" s="96">
        <v>0</v>
      </c>
      <c r="P201" s="96">
        <v>0</v>
      </c>
      <c r="Q201" s="96">
        <f t="shared" ref="Q201:Q245" si="44">M201+O201</f>
        <v>0</v>
      </c>
      <c r="R201" s="107" t="s">
        <v>478</v>
      </c>
      <c r="S201" s="62"/>
      <c r="T201" s="60"/>
      <c r="U201" s="60"/>
      <c r="AM201" s="48"/>
      <c r="AN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</row>
    <row r="202" spans="1:69" s="23" customFormat="1" ht="16.5" customHeight="1" x14ac:dyDescent="0.2">
      <c r="A202" s="183" t="s">
        <v>289</v>
      </c>
      <c r="B202" s="208"/>
      <c r="C202" s="264" t="s">
        <v>296</v>
      </c>
      <c r="D202" s="265"/>
      <c r="E202" s="265"/>
      <c r="F202" s="265"/>
      <c r="G202" s="265"/>
      <c r="H202" s="108" t="s">
        <v>3</v>
      </c>
      <c r="I202" s="96">
        <v>0</v>
      </c>
      <c r="J202" s="96">
        <v>0</v>
      </c>
      <c r="K202" s="96">
        <v>0</v>
      </c>
      <c r="L202" s="96">
        <v>0</v>
      </c>
      <c r="M202" s="96">
        <v>0</v>
      </c>
      <c r="N202" s="96">
        <v>0</v>
      </c>
      <c r="O202" s="96">
        <v>0</v>
      </c>
      <c r="P202" s="96">
        <v>0</v>
      </c>
      <c r="Q202" s="96">
        <f t="shared" si="44"/>
        <v>0</v>
      </c>
      <c r="R202" s="107" t="s">
        <v>478</v>
      </c>
      <c r="S202" s="62"/>
      <c r="T202" s="60"/>
      <c r="U202" s="60"/>
      <c r="AM202" s="48"/>
      <c r="AN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</row>
    <row r="203" spans="1:69" s="23" customFormat="1" ht="8.1" customHeight="1" x14ac:dyDescent="0.2">
      <c r="A203" s="183" t="s">
        <v>290</v>
      </c>
      <c r="B203" s="208"/>
      <c r="C203" s="268" t="s">
        <v>297</v>
      </c>
      <c r="D203" s="269"/>
      <c r="E203" s="269"/>
      <c r="F203" s="269"/>
      <c r="G203" s="269"/>
      <c r="H203" s="108" t="s">
        <v>3</v>
      </c>
      <c r="I203" s="96">
        <v>0</v>
      </c>
      <c r="J203" s="96">
        <v>0</v>
      </c>
      <c r="K203" s="96">
        <v>0</v>
      </c>
      <c r="L203" s="96">
        <v>0</v>
      </c>
      <c r="M203" s="96">
        <v>0</v>
      </c>
      <c r="N203" s="96">
        <v>0</v>
      </c>
      <c r="O203" s="96">
        <v>0</v>
      </c>
      <c r="P203" s="96">
        <v>0</v>
      </c>
      <c r="Q203" s="96">
        <f t="shared" si="44"/>
        <v>0</v>
      </c>
      <c r="R203" s="107" t="s">
        <v>478</v>
      </c>
      <c r="S203" s="62"/>
      <c r="T203" s="60"/>
      <c r="U203" s="60"/>
      <c r="AM203" s="48"/>
      <c r="AN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</row>
    <row r="204" spans="1:69" s="23" customFormat="1" ht="8.1" customHeight="1" x14ac:dyDescent="0.2">
      <c r="A204" s="183" t="s">
        <v>291</v>
      </c>
      <c r="B204" s="208"/>
      <c r="C204" s="268" t="s">
        <v>298</v>
      </c>
      <c r="D204" s="269"/>
      <c r="E204" s="269"/>
      <c r="F204" s="269"/>
      <c r="G204" s="269"/>
      <c r="H204" s="108" t="s">
        <v>3</v>
      </c>
      <c r="I204" s="96">
        <v>0</v>
      </c>
      <c r="J204" s="96">
        <v>0</v>
      </c>
      <c r="K204" s="96">
        <v>0</v>
      </c>
      <c r="L204" s="96">
        <v>0</v>
      </c>
      <c r="M204" s="96">
        <v>0</v>
      </c>
      <c r="N204" s="96">
        <v>0</v>
      </c>
      <c r="O204" s="96">
        <v>0</v>
      </c>
      <c r="P204" s="96">
        <v>0</v>
      </c>
      <c r="Q204" s="96">
        <f t="shared" si="44"/>
        <v>0</v>
      </c>
      <c r="R204" s="107" t="s">
        <v>478</v>
      </c>
      <c r="S204" s="62"/>
      <c r="T204" s="60"/>
      <c r="U204" s="60"/>
      <c r="AM204" s="48"/>
      <c r="AN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</row>
    <row r="205" spans="1:69" s="23" customFormat="1" ht="8.1" customHeight="1" x14ac:dyDescent="0.2">
      <c r="A205" s="183" t="s">
        <v>292</v>
      </c>
      <c r="B205" s="208"/>
      <c r="C205" s="262" t="s">
        <v>299</v>
      </c>
      <c r="D205" s="263"/>
      <c r="E205" s="263"/>
      <c r="F205" s="263"/>
      <c r="G205" s="263"/>
      <c r="H205" s="108" t="s">
        <v>3</v>
      </c>
      <c r="I205" s="96">
        <v>0</v>
      </c>
      <c r="J205" s="96">
        <v>0</v>
      </c>
      <c r="K205" s="96">
        <v>0</v>
      </c>
      <c r="L205" s="96">
        <v>0</v>
      </c>
      <c r="M205" s="96">
        <v>0</v>
      </c>
      <c r="N205" s="96">
        <v>0</v>
      </c>
      <c r="O205" s="96">
        <v>0</v>
      </c>
      <c r="P205" s="96">
        <v>0</v>
      </c>
      <c r="Q205" s="96">
        <f t="shared" si="44"/>
        <v>0</v>
      </c>
      <c r="R205" s="107" t="s">
        <v>478</v>
      </c>
      <c r="S205" s="61"/>
      <c r="T205" s="60"/>
      <c r="U205" s="60"/>
      <c r="AM205" s="48"/>
      <c r="AN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</row>
    <row r="206" spans="1:69" s="23" customFormat="1" ht="9.75" x14ac:dyDescent="0.2">
      <c r="A206" s="198" t="s">
        <v>293</v>
      </c>
      <c r="B206" s="209"/>
      <c r="C206" s="266" t="s">
        <v>300</v>
      </c>
      <c r="D206" s="267"/>
      <c r="E206" s="267"/>
      <c r="F206" s="267"/>
      <c r="G206" s="267"/>
      <c r="H206" s="119" t="s">
        <v>3</v>
      </c>
      <c r="I206" s="131">
        <f t="shared" ref="I206:P206" si="45">I207+I214+I215+I216</f>
        <v>0</v>
      </c>
      <c r="J206" s="131">
        <f t="shared" si="45"/>
        <v>0</v>
      </c>
      <c r="K206" s="131">
        <f t="shared" si="45"/>
        <v>0</v>
      </c>
      <c r="L206" s="131">
        <f t="shared" si="45"/>
        <v>0</v>
      </c>
      <c r="M206" s="131">
        <f t="shared" si="45"/>
        <v>3.0727320000000007</v>
      </c>
      <c r="N206" s="131">
        <f t="shared" si="45"/>
        <v>0</v>
      </c>
      <c r="O206" s="131">
        <f t="shared" si="45"/>
        <v>14.769503999999998</v>
      </c>
      <c r="P206" s="131">
        <f t="shared" si="45"/>
        <v>0</v>
      </c>
      <c r="Q206" s="96">
        <f t="shared" si="44"/>
        <v>17.842236</v>
      </c>
      <c r="R206" s="107" t="s">
        <v>478</v>
      </c>
      <c r="S206" s="60"/>
      <c r="T206" s="60"/>
      <c r="U206" s="60"/>
      <c r="AM206" s="48"/>
      <c r="AN206" s="53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</row>
    <row r="207" spans="1:69" s="23" customFormat="1" ht="8.1" customHeight="1" x14ac:dyDescent="0.2">
      <c r="A207" s="183" t="s">
        <v>301</v>
      </c>
      <c r="B207" s="208"/>
      <c r="C207" s="262" t="s">
        <v>313</v>
      </c>
      <c r="D207" s="263"/>
      <c r="E207" s="263"/>
      <c r="F207" s="263"/>
      <c r="G207" s="263"/>
      <c r="H207" s="108" t="s">
        <v>3</v>
      </c>
      <c r="I207" s="96">
        <v>0</v>
      </c>
      <c r="J207" s="96">
        <v>0</v>
      </c>
      <c r="K207" s="96">
        <v>0</v>
      </c>
      <c r="L207" s="96">
        <v>0</v>
      </c>
      <c r="M207" s="96">
        <f>M208</f>
        <v>3.0727320000000007</v>
      </c>
      <c r="N207" s="96">
        <v>0</v>
      </c>
      <c r="O207" s="96">
        <f>O208</f>
        <v>14.769503999999998</v>
      </c>
      <c r="P207" s="96">
        <v>0</v>
      </c>
      <c r="Q207" s="96">
        <f t="shared" si="44"/>
        <v>17.842236</v>
      </c>
      <c r="R207" s="107" t="s">
        <v>478</v>
      </c>
      <c r="S207" s="61"/>
      <c r="T207" s="60"/>
      <c r="U207" s="72"/>
      <c r="W207" s="42"/>
      <c r="X207" s="42"/>
      <c r="AM207" s="48"/>
      <c r="AN207" s="53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36"/>
      <c r="BE207" s="36"/>
      <c r="BF207" s="36"/>
      <c r="BG207" s="36"/>
      <c r="BH207" s="36"/>
      <c r="BI207" s="36"/>
      <c r="BJ207" s="36"/>
      <c r="BK207" s="48"/>
      <c r="BL207" s="48"/>
      <c r="BM207" s="48"/>
      <c r="BN207" s="48"/>
      <c r="BO207" s="48"/>
      <c r="BP207" s="48"/>
      <c r="BQ207" s="48"/>
    </row>
    <row r="208" spans="1:69" s="23" customFormat="1" ht="8.1" customHeight="1" x14ac:dyDescent="0.2">
      <c r="A208" s="183" t="s">
        <v>302</v>
      </c>
      <c r="B208" s="208"/>
      <c r="C208" s="264" t="s">
        <v>314</v>
      </c>
      <c r="D208" s="265"/>
      <c r="E208" s="265"/>
      <c r="F208" s="265"/>
      <c r="G208" s="265"/>
      <c r="H208" s="108" t="s">
        <v>3</v>
      </c>
      <c r="I208" s="96">
        <v>0</v>
      </c>
      <c r="J208" s="96">
        <v>0</v>
      </c>
      <c r="K208" s="96">
        <v>0</v>
      </c>
      <c r="L208" s="96">
        <v>0</v>
      </c>
      <c r="M208" s="96">
        <f>M368</f>
        <v>3.0727320000000007</v>
      </c>
      <c r="N208" s="96">
        <f t="shared" ref="N208:O208" si="46">N368</f>
        <v>0</v>
      </c>
      <c r="O208" s="96">
        <f t="shared" si="46"/>
        <v>14.769503999999998</v>
      </c>
      <c r="P208" s="96">
        <v>0</v>
      </c>
      <c r="Q208" s="96">
        <f t="shared" si="44"/>
        <v>17.842236</v>
      </c>
      <c r="R208" s="107" t="s">
        <v>478</v>
      </c>
      <c r="S208" s="61"/>
      <c r="T208" s="60"/>
      <c r="U208" s="72"/>
      <c r="V208" s="37"/>
      <c r="W208" s="36"/>
      <c r="X208" s="36"/>
      <c r="Y208" s="49"/>
      <c r="Z208" s="36"/>
      <c r="AA208" s="49"/>
      <c r="AB208" s="36"/>
      <c r="AC208" s="36"/>
      <c r="AD208" s="36"/>
      <c r="AE208" s="36"/>
      <c r="AF208" s="36"/>
      <c r="AM208" s="48"/>
      <c r="AN208" s="53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</row>
    <row r="209" spans="1:69" s="23" customFormat="1" ht="8.1" customHeight="1" x14ac:dyDescent="0.2">
      <c r="A209" s="183" t="s">
        <v>303</v>
      </c>
      <c r="B209" s="208"/>
      <c r="C209" s="264" t="s">
        <v>315</v>
      </c>
      <c r="D209" s="265"/>
      <c r="E209" s="265"/>
      <c r="F209" s="265"/>
      <c r="G209" s="265"/>
      <c r="H209" s="108" t="s">
        <v>3</v>
      </c>
      <c r="I209" s="96">
        <v>0</v>
      </c>
      <c r="J209" s="96">
        <v>0</v>
      </c>
      <c r="K209" s="96">
        <v>0</v>
      </c>
      <c r="L209" s="96">
        <v>0</v>
      </c>
      <c r="M209" s="96">
        <v>0</v>
      </c>
      <c r="N209" s="96">
        <v>0</v>
      </c>
      <c r="O209" s="96">
        <v>0</v>
      </c>
      <c r="P209" s="96">
        <v>0</v>
      </c>
      <c r="Q209" s="96">
        <f t="shared" si="44"/>
        <v>0</v>
      </c>
      <c r="R209" s="107" t="s">
        <v>478</v>
      </c>
      <c r="S209" s="61"/>
      <c r="T209" s="60"/>
      <c r="U209" s="72"/>
      <c r="V209" s="37"/>
      <c r="AM209" s="48"/>
      <c r="AN209" s="53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</row>
    <row r="210" spans="1:69" s="23" customFormat="1" ht="8.1" customHeight="1" x14ac:dyDescent="0.2">
      <c r="A210" s="183" t="s">
        <v>304</v>
      </c>
      <c r="B210" s="208"/>
      <c r="C210" s="264" t="s">
        <v>316</v>
      </c>
      <c r="D210" s="265"/>
      <c r="E210" s="265"/>
      <c r="F210" s="265"/>
      <c r="G210" s="265"/>
      <c r="H210" s="108" t="s">
        <v>3</v>
      </c>
      <c r="I210" s="96">
        <v>0</v>
      </c>
      <c r="J210" s="96">
        <v>0</v>
      </c>
      <c r="K210" s="96">
        <v>0</v>
      </c>
      <c r="L210" s="96">
        <v>0</v>
      </c>
      <c r="M210" s="96">
        <v>0</v>
      </c>
      <c r="N210" s="96">
        <v>0</v>
      </c>
      <c r="O210" s="96">
        <v>0</v>
      </c>
      <c r="P210" s="96">
        <v>0</v>
      </c>
      <c r="Q210" s="96">
        <f t="shared" si="44"/>
        <v>0</v>
      </c>
      <c r="R210" s="107" t="s">
        <v>478</v>
      </c>
      <c r="S210" s="62"/>
      <c r="T210" s="60"/>
      <c r="U210" s="60"/>
      <c r="V210" s="37"/>
      <c r="W210" s="36"/>
      <c r="AM210" s="48"/>
      <c r="AN210" s="53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</row>
    <row r="211" spans="1:69" s="23" customFormat="1" ht="8.1" customHeight="1" x14ac:dyDescent="0.2">
      <c r="A211" s="183" t="s">
        <v>305</v>
      </c>
      <c r="B211" s="208"/>
      <c r="C211" s="264" t="s">
        <v>317</v>
      </c>
      <c r="D211" s="265"/>
      <c r="E211" s="265"/>
      <c r="F211" s="265"/>
      <c r="G211" s="265"/>
      <c r="H211" s="108" t="s">
        <v>3</v>
      </c>
      <c r="I211" s="96">
        <v>0</v>
      </c>
      <c r="J211" s="96">
        <v>0</v>
      </c>
      <c r="K211" s="96">
        <v>0</v>
      </c>
      <c r="L211" s="96">
        <v>0</v>
      </c>
      <c r="M211" s="96">
        <v>0</v>
      </c>
      <c r="N211" s="96">
        <v>0</v>
      </c>
      <c r="O211" s="96">
        <v>0</v>
      </c>
      <c r="P211" s="96">
        <v>0</v>
      </c>
      <c r="Q211" s="96">
        <f t="shared" si="44"/>
        <v>0</v>
      </c>
      <c r="R211" s="107" t="s">
        <v>478</v>
      </c>
      <c r="S211" s="61"/>
      <c r="T211" s="60"/>
      <c r="U211" s="72"/>
      <c r="V211" s="37"/>
      <c r="AM211" s="48"/>
      <c r="AN211" s="53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</row>
    <row r="212" spans="1:69" s="23" customFormat="1" ht="8.1" customHeight="1" x14ac:dyDescent="0.2">
      <c r="A212" s="183" t="s">
        <v>306</v>
      </c>
      <c r="B212" s="208"/>
      <c r="C212" s="264" t="s">
        <v>318</v>
      </c>
      <c r="D212" s="265"/>
      <c r="E212" s="265"/>
      <c r="F212" s="265"/>
      <c r="G212" s="265"/>
      <c r="H212" s="108" t="s">
        <v>3</v>
      </c>
      <c r="I212" s="96">
        <v>0</v>
      </c>
      <c r="J212" s="96">
        <v>0</v>
      </c>
      <c r="K212" s="96">
        <v>0</v>
      </c>
      <c r="L212" s="96">
        <v>0</v>
      </c>
      <c r="M212" s="96">
        <v>0</v>
      </c>
      <c r="N212" s="96">
        <v>0</v>
      </c>
      <c r="O212" s="96">
        <v>0</v>
      </c>
      <c r="P212" s="96">
        <v>0</v>
      </c>
      <c r="Q212" s="96">
        <f t="shared" si="44"/>
        <v>0</v>
      </c>
      <c r="R212" s="107" t="s">
        <v>478</v>
      </c>
      <c r="S212" s="62"/>
      <c r="T212" s="60"/>
      <c r="U212" s="60"/>
      <c r="AM212" s="48"/>
      <c r="AN212" s="53"/>
      <c r="AP212" s="48"/>
      <c r="AQ212" s="48"/>
      <c r="AR212" s="48"/>
      <c r="AS212" s="48"/>
      <c r="AT212" s="48"/>
      <c r="AU212" s="48"/>
      <c r="AV212" s="48"/>
      <c r="AW212" s="48"/>
      <c r="AX212" s="48"/>
      <c r="AY212" s="48"/>
      <c r="AZ212" s="48"/>
      <c r="BA212" s="48"/>
      <c r="BB212" s="48"/>
      <c r="BC212" s="48"/>
      <c r="BD212" s="48"/>
      <c r="BE212" s="48"/>
      <c r="BF212" s="48"/>
      <c r="BG212" s="48"/>
      <c r="BH212" s="48"/>
      <c r="BI212" s="48"/>
      <c r="BJ212" s="48"/>
      <c r="BK212" s="48"/>
      <c r="BL212" s="48"/>
      <c r="BM212" s="48"/>
      <c r="BN212" s="48"/>
      <c r="BO212" s="48"/>
      <c r="BP212" s="48"/>
      <c r="BQ212" s="48"/>
    </row>
    <row r="213" spans="1:69" s="23" customFormat="1" ht="8.1" customHeight="1" x14ac:dyDescent="0.2">
      <c r="A213" s="183" t="s">
        <v>307</v>
      </c>
      <c r="B213" s="208"/>
      <c r="C213" s="264" t="s">
        <v>319</v>
      </c>
      <c r="D213" s="265"/>
      <c r="E213" s="265"/>
      <c r="F213" s="265"/>
      <c r="G213" s="265"/>
      <c r="H213" s="108" t="s">
        <v>3</v>
      </c>
      <c r="I213" s="96">
        <v>0</v>
      </c>
      <c r="J213" s="96">
        <v>0</v>
      </c>
      <c r="K213" s="96">
        <v>0</v>
      </c>
      <c r="L213" s="96">
        <v>0</v>
      </c>
      <c r="M213" s="96">
        <v>0</v>
      </c>
      <c r="N213" s="96">
        <v>0</v>
      </c>
      <c r="O213" s="96">
        <v>0</v>
      </c>
      <c r="P213" s="96">
        <v>0</v>
      </c>
      <c r="Q213" s="96">
        <f t="shared" si="44"/>
        <v>0</v>
      </c>
      <c r="R213" s="107" t="s">
        <v>478</v>
      </c>
      <c r="S213" s="61"/>
      <c r="T213" s="60"/>
      <c r="U213" s="60"/>
      <c r="AM213" s="48"/>
      <c r="AN213" s="53"/>
      <c r="AP213" s="48"/>
      <c r="AQ213" s="48"/>
      <c r="AR213" s="48"/>
      <c r="AS213" s="48"/>
      <c r="AT213" s="48"/>
      <c r="AU213" s="48"/>
      <c r="AV213" s="48"/>
      <c r="AW213" s="48"/>
      <c r="AX213" s="48"/>
      <c r="AY213" s="48"/>
      <c r="AZ213" s="48"/>
      <c r="BA213" s="48"/>
      <c r="BB213" s="48"/>
      <c r="BC213" s="48"/>
      <c r="BD213" s="48"/>
      <c r="BE213" s="48"/>
      <c r="BF213" s="48"/>
      <c r="BG213" s="48"/>
      <c r="BH213" s="48"/>
      <c r="BI213" s="48"/>
      <c r="BJ213" s="48"/>
      <c r="BK213" s="48"/>
      <c r="BL213" s="48"/>
      <c r="BM213" s="48"/>
      <c r="BN213" s="48"/>
      <c r="BO213" s="48"/>
      <c r="BP213" s="48"/>
      <c r="BQ213" s="48"/>
    </row>
    <row r="214" spans="1:69" s="23" customFormat="1" ht="8.1" customHeight="1" x14ac:dyDescent="0.2">
      <c r="A214" s="183" t="s">
        <v>308</v>
      </c>
      <c r="B214" s="208"/>
      <c r="C214" s="262" t="s">
        <v>320</v>
      </c>
      <c r="D214" s="263"/>
      <c r="E214" s="263"/>
      <c r="F214" s="263"/>
      <c r="G214" s="263"/>
      <c r="H214" s="108" t="s">
        <v>3</v>
      </c>
      <c r="I214" s="96">
        <v>0</v>
      </c>
      <c r="J214" s="96">
        <v>0</v>
      </c>
      <c r="K214" s="96">
        <v>0</v>
      </c>
      <c r="L214" s="96">
        <v>0</v>
      </c>
      <c r="M214" s="96">
        <v>0</v>
      </c>
      <c r="N214" s="96">
        <v>0</v>
      </c>
      <c r="O214" s="96">
        <v>0</v>
      </c>
      <c r="P214" s="96">
        <v>0</v>
      </c>
      <c r="Q214" s="96">
        <f t="shared" si="44"/>
        <v>0</v>
      </c>
      <c r="R214" s="107" t="s">
        <v>478</v>
      </c>
      <c r="S214" s="61"/>
      <c r="T214" s="60"/>
      <c r="U214" s="60"/>
      <c r="AM214" s="48"/>
      <c r="AN214" s="53"/>
      <c r="AP214" s="48"/>
      <c r="AQ214" s="48"/>
      <c r="AR214" s="48"/>
      <c r="AS214" s="48"/>
      <c r="AT214" s="48"/>
      <c r="AU214" s="48"/>
      <c r="AV214" s="48"/>
      <c r="AW214" s="48"/>
      <c r="AX214" s="48"/>
      <c r="AY214" s="48"/>
      <c r="AZ214" s="48"/>
      <c r="BA214" s="48"/>
      <c r="BB214" s="48"/>
      <c r="BC214" s="48"/>
      <c r="BD214" s="48"/>
      <c r="BE214" s="48"/>
      <c r="BF214" s="48"/>
      <c r="BG214" s="48"/>
      <c r="BH214" s="48"/>
      <c r="BI214" s="48"/>
      <c r="BJ214" s="48"/>
      <c r="BK214" s="48"/>
      <c r="BL214" s="48"/>
      <c r="BM214" s="48"/>
      <c r="BN214" s="48"/>
      <c r="BO214" s="48"/>
      <c r="BP214" s="48"/>
      <c r="BQ214" s="48"/>
    </row>
    <row r="215" spans="1:69" s="23" customFormat="1" ht="8.1" customHeight="1" x14ac:dyDescent="0.2">
      <c r="A215" s="183" t="s">
        <v>309</v>
      </c>
      <c r="B215" s="208"/>
      <c r="C215" s="262" t="s">
        <v>321</v>
      </c>
      <c r="D215" s="263"/>
      <c r="E215" s="263"/>
      <c r="F215" s="263"/>
      <c r="G215" s="263"/>
      <c r="H215" s="108" t="s">
        <v>3</v>
      </c>
      <c r="I215" s="96">
        <v>0</v>
      </c>
      <c r="J215" s="96">
        <v>0</v>
      </c>
      <c r="K215" s="96">
        <v>0</v>
      </c>
      <c r="L215" s="96">
        <v>0</v>
      </c>
      <c r="M215" s="96">
        <v>0</v>
      </c>
      <c r="N215" s="96">
        <v>0</v>
      </c>
      <c r="O215" s="96">
        <v>0</v>
      </c>
      <c r="P215" s="96">
        <v>0</v>
      </c>
      <c r="Q215" s="96">
        <f t="shared" si="44"/>
        <v>0</v>
      </c>
      <c r="R215" s="107" t="s">
        <v>478</v>
      </c>
      <c r="S215" s="61"/>
      <c r="T215" s="60"/>
      <c r="U215" s="60"/>
      <c r="W215" s="52"/>
      <c r="AM215" s="48"/>
      <c r="AN215" s="53"/>
      <c r="AP215" s="48"/>
      <c r="AQ215" s="48"/>
      <c r="AR215" s="48"/>
      <c r="AS215" s="48"/>
      <c r="AT215" s="48"/>
      <c r="AU215" s="48"/>
      <c r="AV215" s="48"/>
      <c r="AW215" s="48"/>
      <c r="AX215" s="48"/>
      <c r="AY215" s="48"/>
      <c r="AZ215" s="48"/>
      <c r="BA215" s="48"/>
      <c r="BB215" s="48"/>
      <c r="BC215" s="48"/>
      <c r="BD215" s="48"/>
      <c r="BE215" s="48"/>
      <c r="BF215" s="48"/>
      <c r="BG215" s="48"/>
      <c r="BH215" s="48"/>
      <c r="BI215" s="48"/>
      <c r="BJ215" s="48"/>
      <c r="BK215" s="48"/>
      <c r="BL215" s="48"/>
      <c r="BM215" s="48"/>
      <c r="BN215" s="48"/>
      <c r="BO215" s="48"/>
      <c r="BP215" s="48"/>
      <c r="BQ215" s="48"/>
    </row>
    <row r="216" spans="1:69" s="23" customFormat="1" ht="8.1" customHeight="1" x14ac:dyDescent="0.2">
      <c r="A216" s="183" t="s">
        <v>310</v>
      </c>
      <c r="B216" s="208"/>
      <c r="C216" s="262" t="s">
        <v>110</v>
      </c>
      <c r="D216" s="263"/>
      <c r="E216" s="263"/>
      <c r="F216" s="263"/>
      <c r="G216" s="263"/>
      <c r="H216" s="108" t="s">
        <v>478</v>
      </c>
      <c r="I216" s="96">
        <v>0</v>
      </c>
      <c r="J216" s="96">
        <v>0</v>
      </c>
      <c r="K216" s="96">
        <v>0</v>
      </c>
      <c r="L216" s="96">
        <v>0</v>
      </c>
      <c r="M216" s="96">
        <v>0</v>
      </c>
      <c r="N216" s="96">
        <v>0</v>
      </c>
      <c r="O216" s="96">
        <v>0</v>
      </c>
      <c r="P216" s="96">
        <v>0</v>
      </c>
      <c r="Q216" s="96">
        <f t="shared" si="44"/>
        <v>0</v>
      </c>
      <c r="R216" s="107" t="s">
        <v>478</v>
      </c>
      <c r="S216" s="62"/>
      <c r="T216" s="60"/>
      <c r="U216" s="60"/>
      <c r="AM216" s="48"/>
      <c r="AN216" s="48"/>
      <c r="AP216" s="48"/>
      <c r="AQ216" s="48"/>
      <c r="AR216" s="48"/>
      <c r="AS216" s="48"/>
      <c r="AT216" s="48"/>
      <c r="AU216" s="48"/>
      <c r="AV216" s="48"/>
      <c r="AW216" s="48"/>
      <c r="AX216" s="48"/>
      <c r="AY216" s="48"/>
      <c r="AZ216" s="48"/>
      <c r="BA216" s="48"/>
      <c r="BB216" s="48"/>
      <c r="BC216" s="48"/>
      <c r="BD216" s="48"/>
      <c r="BE216" s="48"/>
      <c r="BF216" s="48"/>
      <c r="BG216" s="48"/>
      <c r="BH216" s="48"/>
      <c r="BI216" s="48"/>
      <c r="BJ216" s="48"/>
      <c r="BK216" s="48"/>
      <c r="BL216" s="48"/>
      <c r="BM216" s="48"/>
      <c r="BN216" s="48"/>
      <c r="BO216" s="48"/>
      <c r="BP216" s="48"/>
      <c r="BQ216" s="48"/>
    </row>
    <row r="217" spans="1:69" s="23" customFormat="1" ht="16.5" customHeight="1" x14ac:dyDescent="0.2">
      <c r="A217" s="183" t="s">
        <v>311</v>
      </c>
      <c r="B217" s="208"/>
      <c r="C217" s="264" t="s">
        <v>322</v>
      </c>
      <c r="D217" s="265"/>
      <c r="E217" s="265"/>
      <c r="F217" s="265"/>
      <c r="G217" s="265"/>
      <c r="H217" s="108" t="s">
        <v>3</v>
      </c>
      <c r="I217" s="96">
        <v>0</v>
      </c>
      <c r="J217" s="96">
        <v>0</v>
      </c>
      <c r="K217" s="96">
        <v>0</v>
      </c>
      <c r="L217" s="96">
        <v>0</v>
      </c>
      <c r="M217" s="96">
        <v>0</v>
      </c>
      <c r="N217" s="96">
        <v>0</v>
      </c>
      <c r="O217" s="96">
        <v>0</v>
      </c>
      <c r="P217" s="96">
        <v>0</v>
      </c>
      <c r="Q217" s="96">
        <f t="shared" si="44"/>
        <v>0</v>
      </c>
      <c r="R217" s="107" t="s">
        <v>478</v>
      </c>
      <c r="S217" s="62"/>
      <c r="T217" s="60"/>
      <c r="U217" s="60"/>
      <c r="AM217" s="48"/>
      <c r="AN217" s="48"/>
      <c r="AP217" s="48"/>
      <c r="AQ217" s="48"/>
      <c r="AR217" s="48"/>
      <c r="AS217" s="48"/>
      <c r="AT217" s="48"/>
      <c r="AU217" s="48"/>
      <c r="AV217" s="48"/>
      <c r="AW217" s="48"/>
      <c r="AX217" s="48"/>
      <c r="AY217" s="48"/>
      <c r="AZ217" s="48"/>
      <c r="BA217" s="48"/>
      <c r="BB217" s="48"/>
      <c r="BC217" s="48"/>
      <c r="BD217" s="48"/>
      <c r="BE217" s="48"/>
      <c r="BF217" s="48"/>
      <c r="BG217" s="48"/>
      <c r="BH217" s="48"/>
      <c r="BI217" s="48"/>
      <c r="BJ217" s="48"/>
      <c r="BK217" s="48"/>
      <c r="BL217" s="48"/>
      <c r="BM217" s="48"/>
      <c r="BN217" s="48"/>
      <c r="BO217" s="48"/>
      <c r="BP217" s="48"/>
      <c r="BQ217" s="48"/>
    </row>
    <row r="218" spans="1:69" s="23" customFormat="1" ht="9.75" x14ac:dyDescent="0.2">
      <c r="A218" s="198" t="s">
        <v>312</v>
      </c>
      <c r="B218" s="209"/>
      <c r="C218" s="266" t="s">
        <v>323</v>
      </c>
      <c r="D218" s="267"/>
      <c r="E218" s="267"/>
      <c r="F218" s="267"/>
      <c r="G218" s="267"/>
      <c r="H218" s="119" t="s">
        <v>3</v>
      </c>
      <c r="I218" s="131">
        <f t="shared" ref="I218:P218" si="47">I219+I220+I224+I225+I228+I229+I230</f>
        <v>0</v>
      </c>
      <c r="J218" s="131">
        <f t="shared" si="47"/>
        <v>0</v>
      </c>
      <c r="K218" s="131">
        <f t="shared" si="47"/>
        <v>0</v>
      </c>
      <c r="L218" s="131">
        <f t="shared" si="47"/>
        <v>0</v>
      </c>
      <c r="M218" s="131">
        <f t="shared" si="47"/>
        <v>0</v>
      </c>
      <c r="N218" s="131">
        <f t="shared" si="47"/>
        <v>0</v>
      </c>
      <c r="O218" s="131">
        <f t="shared" si="47"/>
        <v>0</v>
      </c>
      <c r="P218" s="131">
        <f t="shared" si="47"/>
        <v>0</v>
      </c>
      <c r="Q218" s="96">
        <f t="shared" si="44"/>
        <v>0</v>
      </c>
      <c r="R218" s="107" t="s">
        <v>478</v>
      </c>
      <c r="S218" s="60"/>
      <c r="T218" s="60"/>
      <c r="U218" s="72"/>
      <c r="W218" s="48"/>
      <c r="X218" s="48"/>
      <c r="AM218" s="48"/>
      <c r="AN218" s="48"/>
      <c r="AP218" s="48"/>
      <c r="AQ218" s="48"/>
      <c r="AR218" s="48"/>
      <c r="AS218" s="48"/>
      <c r="AT218" s="48"/>
      <c r="AU218" s="48"/>
      <c r="AV218" s="48"/>
      <c r="AW218" s="48"/>
      <c r="AX218" s="48"/>
      <c r="AY218" s="48"/>
      <c r="AZ218" s="48"/>
      <c r="BA218" s="48"/>
      <c r="BB218" s="48"/>
      <c r="BC218" s="48"/>
      <c r="BD218" s="48"/>
      <c r="BE218" s="48"/>
      <c r="BF218" s="48"/>
      <c r="BG218" s="48"/>
      <c r="BH218" s="48"/>
      <c r="BI218" s="48"/>
      <c r="BJ218" s="48"/>
      <c r="BK218" s="48"/>
      <c r="BL218" s="48"/>
      <c r="BM218" s="48"/>
      <c r="BN218" s="48"/>
      <c r="BO218" s="48"/>
      <c r="BP218" s="48"/>
      <c r="BQ218" s="48"/>
    </row>
    <row r="219" spans="1:69" s="23" customFormat="1" ht="8.1" customHeight="1" x14ac:dyDescent="0.2">
      <c r="A219" s="183" t="s">
        <v>324</v>
      </c>
      <c r="B219" s="208"/>
      <c r="C219" s="262" t="s">
        <v>337</v>
      </c>
      <c r="D219" s="263"/>
      <c r="E219" s="263"/>
      <c r="F219" s="263"/>
      <c r="G219" s="263"/>
      <c r="H219" s="108" t="s">
        <v>3</v>
      </c>
      <c r="I219" s="96">
        <v>0</v>
      </c>
      <c r="J219" s="96">
        <v>0</v>
      </c>
      <c r="K219" s="96">
        <v>0</v>
      </c>
      <c r="L219" s="96">
        <v>0</v>
      </c>
      <c r="M219" s="96">
        <v>0</v>
      </c>
      <c r="N219" s="96">
        <v>0</v>
      </c>
      <c r="O219" s="96">
        <v>0</v>
      </c>
      <c r="P219" s="96">
        <v>0</v>
      </c>
      <c r="Q219" s="96">
        <f t="shared" si="44"/>
        <v>0</v>
      </c>
      <c r="R219" s="107" t="s">
        <v>478</v>
      </c>
      <c r="S219" s="61"/>
      <c r="T219" s="60"/>
      <c r="U219" s="60"/>
      <c r="AM219" s="48"/>
      <c r="AN219" s="48"/>
      <c r="AP219" s="48"/>
      <c r="AQ219" s="48"/>
      <c r="AR219" s="48"/>
      <c r="AS219" s="48"/>
      <c r="AT219" s="48"/>
      <c r="AU219" s="48"/>
      <c r="AV219" s="48"/>
      <c r="AW219" s="48"/>
      <c r="AX219" s="48"/>
      <c r="AY219" s="48"/>
      <c r="AZ219" s="48"/>
      <c r="BA219" s="48"/>
      <c r="BB219" s="48"/>
      <c r="BC219" s="48"/>
      <c r="BD219" s="48"/>
      <c r="BE219" s="48"/>
      <c r="BF219" s="48"/>
      <c r="BG219" s="48"/>
      <c r="BH219" s="48"/>
      <c r="BI219" s="48"/>
      <c r="BJ219" s="48"/>
      <c r="BK219" s="48"/>
      <c r="BL219" s="48"/>
      <c r="BM219" s="48"/>
      <c r="BN219" s="48"/>
      <c r="BO219" s="48"/>
      <c r="BP219" s="48"/>
      <c r="BQ219" s="48"/>
    </row>
    <row r="220" spans="1:69" s="23" customFormat="1" ht="8.1" customHeight="1" x14ac:dyDescent="0.2">
      <c r="A220" s="183" t="s">
        <v>325</v>
      </c>
      <c r="B220" s="208"/>
      <c r="C220" s="262" t="s">
        <v>338</v>
      </c>
      <c r="D220" s="263"/>
      <c r="E220" s="263"/>
      <c r="F220" s="263"/>
      <c r="G220" s="263"/>
      <c r="H220" s="108" t="s">
        <v>3</v>
      </c>
      <c r="I220" s="96">
        <v>0</v>
      </c>
      <c r="J220" s="96">
        <v>0</v>
      </c>
      <c r="K220" s="96">
        <v>0</v>
      </c>
      <c r="L220" s="96">
        <v>0</v>
      </c>
      <c r="M220" s="96">
        <v>0</v>
      </c>
      <c r="N220" s="96">
        <v>0</v>
      </c>
      <c r="O220" s="96">
        <v>0</v>
      </c>
      <c r="P220" s="96">
        <v>0</v>
      </c>
      <c r="Q220" s="96">
        <f t="shared" si="44"/>
        <v>0</v>
      </c>
      <c r="R220" s="107" t="s">
        <v>478</v>
      </c>
      <c r="S220" s="62"/>
      <c r="T220" s="60"/>
      <c r="U220" s="60"/>
      <c r="AM220" s="48"/>
      <c r="AN220" s="48"/>
      <c r="AP220" s="48"/>
      <c r="AQ220" s="48"/>
      <c r="AR220" s="48"/>
      <c r="AS220" s="48"/>
      <c r="AT220" s="48"/>
      <c r="AU220" s="48"/>
      <c r="AV220" s="48"/>
      <c r="AW220" s="48"/>
      <c r="AX220" s="48"/>
      <c r="AY220" s="48"/>
      <c r="AZ220" s="48"/>
      <c r="BA220" s="48"/>
      <c r="BB220" s="48"/>
      <c r="BC220" s="48"/>
      <c r="BD220" s="48"/>
      <c r="BE220" s="48"/>
      <c r="BF220" s="48"/>
      <c r="BG220" s="48"/>
      <c r="BH220" s="48"/>
      <c r="BI220" s="48"/>
      <c r="BJ220" s="48"/>
      <c r="BK220" s="48"/>
      <c r="BL220" s="48"/>
      <c r="BM220" s="48"/>
      <c r="BN220" s="48"/>
      <c r="BO220" s="48"/>
      <c r="BP220" s="48"/>
      <c r="BQ220" s="48"/>
    </row>
    <row r="221" spans="1:69" s="23" customFormat="1" ht="8.1" customHeight="1" x14ac:dyDescent="0.2">
      <c r="A221" s="183" t="s">
        <v>326</v>
      </c>
      <c r="B221" s="208"/>
      <c r="C221" s="264" t="s">
        <v>339</v>
      </c>
      <c r="D221" s="265"/>
      <c r="E221" s="265"/>
      <c r="F221" s="265"/>
      <c r="G221" s="265"/>
      <c r="H221" s="108" t="s">
        <v>3</v>
      </c>
      <c r="I221" s="96">
        <v>0</v>
      </c>
      <c r="J221" s="96">
        <v>0</v>
      </c>
      <c r="K221" s="96">
        <v>0</v>
      </c>
      <c r="L221" s="96">
        <v>0</v>
      </c>
      <c r="M221" s="96">
        <v>0</v>
      </c>
      <c r="N221" s="96">
        <v>0</v>
      </c>
      <c r="O221" s="96">
        <v>0</v>
      </c>
      <c r="P221" s="96">
        <v>0</v>
      </c>
      <c r="Q221" s="96">
        <f t="shared" si="44"/>
        <v>0</v>
      </c>
      <c r="R221" s="107" t="s">
        <v>478</v>
      </c>
      <c r="S221" s="62"/>
      <c r="T221" s="60"/>
      <c r="U221" s="60"/>
      <c r="AM221" s="48"/>
      <c r="AN221" s="48"/>
      <c r="AP221" s="48"/>
      <c r="AQ221" s="48"/>
      <c r="AR221" s="48"/>
      <c r="AS221" s="48"/>
      <c r="AT221" s="48"/>
      <c r="AU221" s="48"/>
      <c r="AV221" s="48"/>
      <c r="AW221" s="48"/>
      <c r="AX221" s="48"/>
      <c r="AY221" s="48"/>
      <c r="AZ221" s="48"/>
      <c r="BA221" s="48"/>
      <c r="BB221" s="48"/>
      <c r="BC221" s="48"/>
      <c r="BD221" s="48"/>
      <c r="BE221" s="48"/>
      <c r="BF221" s="48"/>
      <c r="BG221" s="48"/>
      <c r="BH221" s="48"/>
      <c r="BI221" s="48"/>
      <c r="BJ221" s="48"/>
      <c r="BK221" s="48"/>
      <c r="BL221" s="48"/>
      <c r="BM221" s="48"/>
      <c r="BN221" s="48"/>
      <c r="BO221" s="48"/>
      <c r="BP221" s="48"/>
      <c r="BQ221" s="48"/>
    </row>
    <row r="222" spans="1:69" s="23" customFormat="1" ht="8.1" customHeight="1" x14ac:dyDescent="0.2">
      <c r="A222" s="183" t="s">
        <v>327</v>
      </c>
      <c r="B222" s="208"/>
      <c r="C222" s="264" t="s">
        <v>340</v>
      </c>
      <c r="D222" s="265"/>
      <c r="E222" s="265"/>
      <c r="F222" s="265"/>
      <c r="G222" s="265"/>
      <c r="H222" s="108" t="s">
        <v>3</v>
      </c>
      <c r="I222" s="96">
        <v>0</v>
      </c>
      <c r="J222" s="96">
        <v>0</v>
      </c>
      <c r="K222" s="96">
        <v>0</v>
      </c>
      <c r="L222" s="96">
        <v>0</v>
      </c>
      <c r="M222" s="96">
        <v>0</v>
      </c>
      <c r="N222" s="96">
        <v>0</v>
      </c>
      <c r="O222" s="96">
        <v>0</v>
      </c>
      <c r="P222" s="96">
        <v>0</v>
      </c>
      <c r="Q222" s="96">
        <f t="shared" si="44"/>
        <v>0</v>
      </c>
      <c r="R222" s="107" t="s">
        <v>478</v>
      </c>
      <c r="S222" s="62"/>
      <c r="T222" s="60"/>
      <c r="U222" s="60"/>
      <c r="AM222" s="48"/>
      <c r="AN222" s="48"/>
      <c r="AP222" s="48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  <c r="BI222" s="48"/>
      <c r="BJ222" s="48"/>
      <c r="BK222" s="48"/>
      <c r="BL222" s="48"/>
      <c r="BM222" s="48"/>
      <c r="BN222" s="48"/>
      <c r="BO222" s="48"/>
      <c r="BP222" s="48"/>
      <c r="BQ222" s="48"/>
    </row>
    <row r="223" spans="1:69" s="23" customFormat="1" ht="8.1" customHeight="1" x14ac:dyDescent="0.2">
      <c r="A223" s="183" t="s">
        <v>328</v>
      </c>
      <c r="B223" s="208"/>
      <c r="C223" s="264" t="s">
        <v>341</v>
      </c>
      <c r="D223" s="265"/>
      <c r="E223" s="265"/>
      <c r="F223" s="265"/>
      <c r="G223" s="265"/>
      <c r="H223" s="108" t="s">
        <v>3</v>
      </c>
      <c r="I223" s="96">
        <v>0</v>
      </c>
      <c r="J223" s="96">
        <v>0</v>
      </c>
      <c r="K223" s="96">
        <v>0</v>
      </c>
      <c r="L223" s="96">
        <v>0</v>
      </c>
      <c r="M223" s="96">
        <v>0</v>
      </c>
      <c r="N223" s="96">
        <v>0</v>
      </c>
      <c r="O223" s="96">
        <v>0</v>
      </c>
      <c r="P223" s="96">
        <v>0</v>
      </c>
      <c r="Q223" s="96">
        <f t="shared" si="44"/>
        <v>0</v>
      </c>
      <c r="R223" s="107" t="s">
        <v>478</v>
      </c>
      <c r="S223" s="62"/>
      <c r="T223" s="60"/>
      <c r="U223" s="60"/>
      <c r="V223" s="56"/>
      <c r="AM223" s="48"/>
      <c r="AN223" s="48"/>
      <c r="AP223" s="48"/>
      <c r="AQ223" s="48"/>
      <c r="AR223" s="48"/>
      <c r="AS223" s="48"/>
      <c r="AT223" s="48"/>
      <c r="AU223" s="48"/>
      <c r="AV223" s="48"/>
      <c r="AW223" s="48"/>
      <c r="AX223" s="48"/>
      <c r="AY223" s="48"/>
      <c r="AZ223" s="48"/>
      <c r="BA223" s="48"/>
      <c r="BB223" s="48"/>
      <c r="BC223" s="48"/>
      <c r="BD223" s="48"/>
      <c r="BE223" s="48"/>
      <c r="BF223" s="48"/>
      <c r="BG223" s="48"/>
      <c r="BH223" s="48"/>
      <c r="BI223" s="48"/>
      <c r="BJ223" s="48"/>
      <c r="BK223" s="48"/>
      <c r="BL223" s="48"/>
      <c r="BM223" s="48"/>
      <c r="BN223" s="48"/>
      <c r="BO223" s="48"/>
      <c r="BP223" s="48"/>
      <c r="BQ223" s="48"/>
    </row>
    <row r="224" spans="1:69" s="23" customFormat="1" ht="8.1" customHeight="1" x14ac:dyDescent="0.2">
      <c r="A224" s="183" t="s">
        <v>329</v>
      </c>
      <c r="B224" s="208"/>
      <c r="C224" s="262" t="s">
        <v>342</v>
      </c>
      <c r="D224" s="263"/>
      <c r="E224" s="263"/>
      <c r="F224" s="263"/>
      <c r="G224" s="263"/>
      <c r="H224" s="108" t="s">
        <v>3</v>
      </c>
      <c r="I224" s="96">
        <v>0</v>
      </c>
      <c r="J224" s="96">
        <v>0</v>
      </c>
      <c r="K224" s="96">
        <v>0</v>
      </c>
      <c r="L224" s="96">
        <v>0</v>
      </c>
      <c r="M224" s="96">
        <v>0</v>
      </c>
      <c r="N224" s="96">
        <v>0</v>
      </c>
      <c r="O224" s="96">
        <v>0</v>
      </c>
      <c r="P224" s="96">
        <v>0</v>
      </c>
      <c r="Q224" s="96">
        <f t="shared" si="44"/>
        <v>0</v>
      </c>
      <c r="R224" s="107" t="s">
        <v>478</v>
      </c>
      <c r="S224" s="62"/>
      <c r="T224" s="60"/>
      <c r="U224" s="60"/>
      <c r="AM224" s="48"/>
      <c r="AN224" s="48"/>
      <c r="AP224" s="48"/>
      <c r="AQ224" s="48"/>
      <c r="AR224" s="48"/>
      <c r="AS224" s="48"/>
      <c r="AT224" s="48"/>
      <c r="AU224" s="48"/>
      <c r="AV224" s="48"/>
      <c r="AW224" s="48"/>
      <c r="AX224" s="48"/>
      <c r="AY224" s="48"/>
      <c r="AZ224" s="48"/>
      <c r="BA224" s="48"/>
      <c r="BB224" s="48"/>
      <c r="BC224" s="48"/>
      <c r="BD224" s="48"/>
      <c r="BE224" s="48"/>
      <c r="BF224" s="48"/>
      <c r="BG224" s="48"/>
      <c r="BH224" s="48"/>
      <c r="BI224" s="48"/>
      <c r="BJ224" s="48"/>
      <c r="BK224" s="48"/>
      <c r="BL224" s="48"/>
      <c r="BM224" s="48"/>
      <c r="BN224" s="48"/>
      <c r="BO224" s="48"/>
      <c r="BP224" s="48"/>
      <c r="BQ224" s="48"/>
    </row>
    <row r="225" spans="1:69" s="23" customFormat="1" ht="8.1" customHeight="1" x14ac:dyDescent="0.2">
      <c r="A225" s="183" t="s">
        <v>330</v>
      </c>
      <c r="B225" s="208"/>
      <c r="C225" s="262" t="s">
        <v>343</v>
      </c>
      <c r="D225" s="263"/>
      <c r="E225" s="263"/>
      <c r="F225" s="263"/>
      <c r="G225" s="263"/>
      <c r="H225" s="108" t="s">
        <v>3</v>
      </c>
      <c r="I225" s="96">
        <v>0</v>
      </c>
      <c r="J225" s="96">
        <v>0</v>
      </c>
      <c r="K225" s="96">
        <v>0</v>
      </c>
      <c r="L225" s="96">
        <v>0</v>
      </c>
      <c r="M225" s="96">
        <v>0</v>
      </c>
      <c r="N225" s="96">
        <v>0</v>
      </c>
      <c r="O225" s="96">
        <v>0</v>
      </c>
      <c r="P225" s="96">
        <v>0</v>
      </c>
      <c r="Q225" s="96">
        <f t="shared" si="44"/>
        <v>0</v>
      </c>
      <c r="R225" s="107" t="s">
        <v>478</v>
      </c>
      <c r="S225" s="62"/>
      <c r="T225" s="60"/>
      <c r="U225" s="60"/>
      <c r="AM225" s="48"/>
      <c r="AN225" s="48"/>
      <c r="AP225" s="48"/>
      <c r="AQ225" s="48"/>
      <c r="AR225" s="48"/>
      <c r="AS225" s="48"/>
      <c r="AT225" s="48"/>
      <c r="AU225" s="48"/>
      <c r="AV225" s="48"/>
      <c r="AW225" s="48"/>
      <c r="AX225" s="48"/>
      <c r="AY225" s="48"/>
      <c r="AZ225" s="48"/>
      <c r="BA225" s="48"/>
      <c r="BB225" s="48"/>
      <c r="BC225" s="48"/>
      <c r="BD225" s="48"/>
      <c r="BE225" s="48"/>
      <c r="BF225" s="48"/>
      <c r="BG225" s="48"/>
      <c r="BH225" s="48"/>
      <c r="BI225" s="48"/>
      <c r="BJ225" s="48"/>
      <c r="BK225" s="48"/>
      <c r="BL225" s="48"/>
      <c r="BM225" s="48"/>
      <c r="BN225" s="48"/>
      <c r="BO225" s="48"/>
      <c r="BP225" s="48"/>
      <c r="BQ225" s="48"/>
    </row>
    <row r="226" spans="1:69" s="23" customFormat="1" ht="8.1" customHeight="1" x14ac:dyDescent="0.2">
      <c r="A226" s="183" t="s">
        <v>331</v>
      </c>
      <c r="B226" s="208"/>
      <c r="C226" s="264" t="s">
        <v>344</v>
      </c>
      <c r="D226" s="265"/>
      <c r="E226" s="265"/>
      <c r="F226" s="265"/>
      <c r="G226" s="265"/>
      <c r="H226" s="108" t="s">
        <v>3</v>
      </c>
      <c r="I226" s="96">
        <v>0</v>
      </c>
      <c r="J226" s="96">
        <v>0</v>
      </c>
      <c r="K226" s="96">
        <v>0</v>
      </c>
      <c r="L226" s="96">
        <v>0</v>
      </c>
      <c r="M226" s="96">
        <v>0</v>
      </c>
      <c r="N226" s="96">
        <v>0</v>
      </c>
      <c r="O226" s="96">
        <v>0</v>
      </c>
      <c r="P226" s="96">
        <v>0</v>
      </c>
      <c r="Q226" s="96">
        <f t="shared" si="44"/>
        <v>0</v>
      </c>
      <c r="R226" s="107" t="s">
        <v>478</v>
      </c>
      <c r="S226" s="62"/>
      <c r="T226" s="60"/>
      <c r="U226" s="60"/>
      <c r="AM226" s="48"/>
      <c r="AN226" s="48"/>
      <c r="AP226" s="48"/>
      <c r="AQ226" s="48"/>
      <c r="AR226" s="48"/>
      <c r="AS226" s="48"/>
      <c r="AT226" s="48"/>
      <c r="AU226" s="48"/>
      <c r="AV226" s="48"/>
      <c r="AW226" s="48"/>
      <c r="AX226" s="48"/>
      <c r="AY226" s="48"/>
      <c r="AZ226" s="48"/>
      <c r="BA226" s="48"/>
      <c r="BB226" s="48"/>
      <c r="BC226" s="48"/>
      <c r="BD226" s="48"/>
      <c r="BE226" s="48"/>
      <c r="BF226" s="48"/>
      <c r="BG226" s="48"/>
      <c r="BH226" s="48"/>
      <c r="BI226" s="48"/>
      <c r="BJ226" s="48"/>
      <c r="BK226" s="48"/>
      <c r="BL226" s="48"/>
      <c r="BM226" s="48"/>
      <c r="BN226" s="48"/>
      <c r="BO226" s="48"/>
      <c r="BP226" s="48"/>
      <c r="BQ226" s="48"/>
    </row>
    <row r="227" spans="1:69" s="23" customFormat="1" ht="8.1" customHeight="1" x14ac:dyDescent="0.2">
      <c r="A227" s="183" t="s">
        <v>332</v>
      </c>
      <c r="B227" s="208"/>
      <c r="C227" s="264" t="s">
        <v>672</v>
      </c>
      <c r="D227" s="265"/>
      <c r="E227" s="265"/>
      <c r="F227" s="265"/>
      <c r="G227" s="265"/>
      <c r="H227" s="108" t="s">
        <v>3</v>
      </c>
      <c r="I227" s="96">
        <v>0</v>
      </c>
      <c r="J227" s="96">
        <v>0</v>
      </c>
      <c r="K227" s="96">
        <v>0</v>
      </c>
      <c r="L227" s="96">
        <v>0</v>
      </c>
      <c r="M227" s="96">
        <v>0</v>
      </c>
      <c r="N227" s="96">
        <v>0</v>
      </c>
      <c r="O227" s="96">
        <v>0</v>
      </c>
      <c r="P227" s="96">
        <v>0</v>
      </c>
      <c r="Q227" s="96">
        <f t="shared" si="44"/>
        <v>0</v>
      </c>
      <c r="R227" s="107" t="s">
        <v>478</v>
      </c>
      <c r="S227" s="62"/>
      <c r="T227" s="60"/>
      <c r="U227" s="60"/>
      <c r="AM227" s="48"/>
      <c r="AN227" s="48"/>
      <c r="AP227" s="48"/>
      <c r="AQ227" s="48"/>
      <c r="AR227" s="48"/>
      <c r="AS227" s="48"/>
      <c r="AT227" s="48"/>
      <c r="AU227" s="48"/>
      <c r="AV227" s="48"/>
      <c r="AW227" s="48"/>
      <c r="AX227" s="48"/>
      <c r="AY227" s="48"/>
      <c r="AZ227" s="48"/>
      <c r="BA227" s="48"/>
      <c r="BB227" s="48"/>
      <c r="BC227" s="48"/>
      <c r="BD227" s="48"/>
      <c r="BE227" s="48"/>
      <c r="BF227" s="48"/>
      <c r="BG227" s="48"/>
      <c r="BH227" s="48"/>
      <c r="BI227" s="48"/>
      <c r="BJ227" s="48"/>
      <c r="BK227" s="48"/>
      <c r="BL227" s="48"/>
      <c r="BM227" s="48"/>
      <c r="BN227" s="48"/>
      <c r="BO227" s="48"/>
      <c r="BP227" s="48"/>
      <c r="BQ227" s="48"/>
    </row>
    <row r="228" spans="1:69" s="23" customFormat="1" ht="8.1" customHeight="1" x14ac:dyDescent="0.2">
      <c r="A228" s="183" t="s">
        <v>333</v>
      </c>
      <c r="B228" s="208"/>
      <c r="C228" s="262" t="s">
        <v>345</v>
      </c>
      <c r="D228" s="263"/>
      <c r="E228" s="263"/>
      <c r="F228" s="263"/>
      <c r="G228" s="263"/>
      <c r="H228" s="108" t="s">
        <v>3</v>
      </c>
      <c r="I228" s="96">
        <v>0</v>
      </c>
      <c r="J228" s="96">
        <v>0</v>
      </c>
      <c r="K228" s="96">
        <v>0</v>
      </c>
      <c r="L228" s="96">
        <v>0</v>
      </c>
      <c r="M228" s="96">
        <v>0</v>
      </c>
      <c r="N228" s="96">
        <v>0</v>
      </c>
      <c r="O228" s="96">
        <v>0</v>
      </c>
      <c r="P228" s="96">
        <v>0</v>
      </c>
      <c r="Q228" s="96">
        <f t="shared" si="44"/>
        <v>0</v>
      </c>
      <c r="R228" s="107" t="s">
        <v>478</v>
      </c>
      <c r="S228" s="62"/>
      <c r="T228" s="60"/>
      <c r="U228" s="60"/>
      <c r="AM228" s="48"/>
      <c r="AN228" s="48"/>
      <c r="AP228" s="48"/>
      <c r="AQ228" s="48"/>
      <c r="AR228" s="48"/>
      <c r="AS228" s="48"/>
      <c r="AT228" s="48"/>
      <c r="AU228" s="48"/>
      <c r="AV228" s="48"/>
      <c r="AW228" s="48"/>
      <c r="AX228" s="48"/>
      <c r="AY228" s="48"/>
      <c r="AZ228" s="48"/>
      <c r="BA228" s="48"/>
      <c r="BB228" s="48"/>
      <c r="BC228" s="48"/>
      <c r="BD228" s="48"/>
      <c r="BE228" s="48"/>
      <c r="BF228" s="48"/>
      <c r="BG228" s="48"/>
      <c r="BH228" s="48"/>
      <c r="BI228" s="48"/>
      <c r="BJ228" s="48"/>
      <c r="BK228" s="48"/>
      <c r="BL228" s="48"/>
      <c r="BM228" s="48"/>
      <c r="BN228" s="48"/>
      <c r="BO228" s="48"/>
      <c r="BP228" s="48"/>
      <c r="BQ228" s="48"/>
    </row>
    <row r="229" spans="1:69" s="23" customFormat="1" ht="8.1" customHeight="1" x14ac:dyDescent="0.2">
      <c r="A229" s="183" t="s">
        <v>334</v>
      </c>
      <c r="B229" s="208"/>
      <c r="C229" s="262" t="s">
        <v>346</v>
      </c>
      <c r="D229" s="263"/>
      <c r="E229" s="263"/>
      <c r="F229" s="263"/>
      <c r="G229" s="263"/>
      <c r="H229" s="108" t="s">
        <v>3</v>
      </c>
      <c r="I229" s="96">
        <v>0</v>
      </c>
      <c r="J229" s="96">
        <v>0</v>
      </c>
      <c r="K229" s="96">
        <v>0</v>
      </c>
      <c r="L229" s="96">
        <v>0</v>
      </c>
      <c r="M229" s="96">
        <v>0</v>
      </c>
      <c r="N229" s="96">
        <v>0</v>
      </c>
      <c r="O229" s="96">
        <v>0</v>
      </c>
      <c r="P229" s="96">
        <v>0</v>
      </c>
      <c r="Q229" s="96">
        <f t="shared" si="44"/>
        <v>0</v>
      </c>
      <c r="R229" s="107" t="s">
        <v>478</v>
      </c>
      <c r="S229" s="62"/>
      <c r="T229" s="60"/>
      <c r="U229" s="60"/>
      <c r="AM229" s="48"/>
      <c r="AN229" s="48"/>
      <c r="AP229" s="48"/>
      <c r="AQ229" s="48"/>
      <c r="AR229" s="48"/>
      <c r="AS229" s="48"/>
      <c r="AT229" s="48"/>
      <c r="AU229" s="48"/>
      <c r="AV229" s="48"/>
      <c r="AW229" s="48"/>
      <c r="AX229" s="48"/>
      <c r="AY229" s="48"/>
      <c r="AZ229" s="48"/>
      <c r="BA229" s="48"/>
      <c r="BB229" s="48"/>
      <c r="BC229" s="48"/>
      <c r="BD229" s="48"/>
      <c r="BE229" s="48"/>
      <c r="BF229" s="48"/>
      <c r="BG229" s="48"/>
      <c r="BH229" s="48"/>
      <c r="BI229" s="48"/>
      <c r="BJ229" s="48"/>
      <c r="BK229" s="48"/>
      <c r="BL229" s="48"/>
      <c r="BM229" s="48"/>
      <c r="BN229" s="48"/>
      <c r="BO229" s="48"/>
      <c r="BP229" s="48"/>
      <c r="BQ229" s="48"/>
    </row>
    <row r="230" spans="1:69" s="23" customFormat="1" ht="8.1" customHeight="1" x14ac:dyDescent="0.2">
      <c r="A230" s="183" t="s">
        <v>335</v>
      </c>
      <c r="B230" s="208"/>
      <c r="C230" s="262" t="s">
        <v>347</v>
      </c>
      <c r="D230" s="263"/>
      <c r="E230" s="263"/>
      <c r="F230" s="263"/>
      <c r="G230" s="263"/>
      <c r="H230" s="108" t="s">
        <v>3</v>
      </c>
      <c r="I230" s="96">
        <v>0</v>
      </c>
      <c r="J230" s="96">
        <v>0</v>
      </c>
      <c r="K230" s="96">
        <v>0</v>
      </c>
      <c r="L230" s="96">
        <v>0</v>
      </c>
      <c r="M230" s="96">
        <v>0</v>
      </c>
      <c r="N230" s="96">
        <v>0</v>
      </c>
      <c r="O230" s="96">
        <v>0</v>
      </c>
      <c r="P230" s="96">
        <v>0</v>
      </c>
      <c r="Q230" s="96">
        <f t="shared" si="44"/>
        <v>0</v>
      </c>
      <c r="R230" s="107" t="s">
        <v>478</v>
      </c>
      <c r="S230" s="61"/>
      <c r="T230" s="60"/>
      <c r="U230" s="72"/>
      <c r="V230" s="38"/>
      <c r="AM230" s="48"/>
      <c r="AN230" s="48"/>
      <c r="AP230" s="48"/>
      <c r="AQ230" s="48"/>
      <c r="AR230" s="48"/>
      <c r="AS230" s="48"/>
      <c r="AT230" s="48"/>
      <c r="AU230" s="48"/>
      <c r="AV230" s="48"/>
      <c r="AW230" s="48"/>
      <c r="AX230" s="48"/>
      <c r="AY230" s="48"/>
      <c r="AZ230" s="48"/>
      <c r="BA230" s="48"/>
      <c r="BB230" s="48"/>
      <c r="BC230" s="48"/>
      <c r="BD230" s="48"/>
      <c r="BE230" s="48"/>
      <c r="BF230" s="48"/>
      <c r="BG230" s="48"/>
      <c r="BH230" s="48"/>
      <c r="BI230" s="48"/>
      <c r="BJ230" s="48"/>
      <c r="BK230" s="48"/>
      <c r="BL230" s="48"/>
      <c r="BM230" s="48"/>
      <c r="BN230" s="48"/>
      <c r="BO230" s="48"/>
      <c r="BP230" s="48"/>
      <c r="BQ230" s="48"/>
    </row>
    <row r="231" spans="1:69" s="35" customFormat="1" ht="8.1" customHeight="1" x14ac:dyDescent="0.2">
      <c r="A231" s="198" t="s">
        <v>336</v>
      </c>
      <c r="B231" s="209"/>
      <c r="C231" s="266" t="s">
        <v>348</v>
      </c>
      <c r="D231" s="267"/>
      <c r="E231" s="267"/>
      <c r="F231" s="267"/>
      <c r="G231" s="267"/>
      <c r="H231" s="119" t="s">
        <v>3</v>
      </c>
      <c r="I231" s="131">
        <f t="shared" ref="I231:P231" si="48">I232+I236+I237</f>
        <v>0</v>
      </c>
      <c r="J231" s="131">
        <f t="shared" si="48"/>
        <v>0</v>
      </c>
      <c r="K231" s="131">
        <f t="shared" si="48"/>
        <v>0</v>
      </c>
      <c r="L231" s="131">
        <f t="shared" si="48"/>
        <v>0</v>
      </c>
      <c r="M231" s="131">
        <f t="shared" si="48"/>
        <v>0</v>
      </c>
      <c r="N231" s="131">
        <f t="shared" si="48"/>
        <v>0</v>
      </c>
      <c r="O231" s="131">
        <f t="shared" si="48"/>
        <v>0</v>
      </c>
      <c r="P231" s="131">
        <f t="shared" si="48"/>
        <v>0</v>
      </c>
      <c r="Q231" s="96">
        <f t="shared" si="44"/>
        <v>0</v>
      </c>
      <c r="R231" s="107" t="s">
        <v>478</v>
      </c>
      <c r="S231" s="60"/>
      <c r="T231" s="60"/>
      <c r="U231" s="72"/>
      <c r="V231" s="39"/>
      <c r="W231" s="43"/>
      <c r="AM231" s="48"/>
      <c r="AN231" s="48"/>
      <c r="AP231" s="48"/>
      <c r="AQ231" s="48"/>
      <c r="AR231" s="48"/>
      <c r="AS231" s="48"/>
      <c r="AT231" s="48"/>
      <c r="AU231" s="48"/>
      <c r="AV231" s="48"/>
      <c r="AW231" s="48"/>
      <c r="AX231" s="48"/>
      <c r="AY231" s="48"/>
      <c r="AZ231" s="48"/>
      <c r="BA231" s="48"/>
      <c r="BB231" s="48"/>
      <c r="BC231" s="48"/>
      <c r="BD231" s="48"/>
      <c r="BE231" s="48"/>
      <c r="BF231" s="48"/>
      <c r="BG231" s="48"/>
      <c r="BH231" s="48"/>
      <c r="BI231" s="48"/>
      <c r="BJ231" s="48"/>
      <c r="BK231" s="48"/>
      <c r="BL231" s="48"/>
      <c r="BM231" s="48"/>
      <c r="BN231" s="48"/>
      <c r="BO231" s="48"/>
      <c r="BP231" s="48"/>
      <c r="BQ231" s="48"/>
    </row>
    <row r="232" spans="1:69" s="23" customFormat="1" ht="8.1" customHeight="1" x14ac:dyDescent="0.2">
      <c r="A232" s="183" t="s">
        <v>352</v>
      </c>
      <c r="B232" s="208"/>
      <c r="C232" s="262" t="s">
        <v>691</v>
      </c>
      <c r="D232" s="263"/>
      <c r="E232" s="263"/>
      <c r="F232" s="263"/>
      <c r="G232" s="263"/>
      <c r="H232" s="108" t="s">
        <v>3</v>
      </c>
      <c r="I232" s="96">
        <f t="shared" ref="I232:P232" si="49">I233+I234+I235</f>
        <v>0</v>
      </c>
      <c r="J232" s="96">
        <f t="shared" si="49"/>
        <v>0</v>
      </c>
      <c r="K232" s="96">
        <f t="shared" si="49"/>
        <v>0</v>
      </c>
      <c r="L232" s="96">
        <f t="shared" si="49"/>
        <v>0</v>
      </c>
      <c r="M232" s="96">
        <f t="shared" si="49"/>
        <v>0</v>
      </c>
      <c r="N232" s="96">
        <f t="shared" si="49"/>
        <v>0</v>
      </c>
      <c r="O232" s="96">
        <f t="shared" si="49"/>
        <v>0</v>
      </c>
      <c r="P232" s="96">
        <f t="shared" si="49"/>
        <v>0</v>
      </c>
      <c r="Q232" s="96">
        <f t="shared" si="44"/>
        <v>0</v>
      </c>
      <c r="R232" s="107" t="s">
        <v>478</v>
      </c>
      <c r="S232" s="62"/>
      <c r="T232" s="60"/>
      <c r="U232" s="60"/>
      <c r="V232" s="41"/>
      <c r="AM232" s="48"/>
      <c r="AN232" s="48"/>
      <c r="AP232" s="48"/>
      <c r="AQ232" s="48"/>
      <c r="AR232" s="48"/>
      <c r="AS232" s="48"/>
      <c r="AT232" s="48"/>
      <c r="AU232" s="48"/>
      <c r="AV232" s="48"/>
      <c r="AW232" s="48"/>
      <c r="AX232" s="48"/>
      <c r="AY232" s="48"/>
      <c r="AZ232" s="48"/>
      <c r="BA232" s="48"/>
      <c r="BB232" s="48"/>
      <c r="BC232" s="48"/>
      <c r="BD232" s="48"/>
      <c r="BE232" s="48"/>
      <c r="BF232" s="48"/>
      <c r="BG232" s="48"/>
      <c r="BH232" s="48"/>
      <c r="BI232" s="48"/>
      <c r="BJ232" s="48"/>
      <c r="BK232" s="48"/>
      <c r="BL232" s="48"/>
      <c r="BM232" s="48"/>
      <c r="BN232" s="48"/>
      <c r="BO232" s="48"/>
      <c r="BP232" s="48"/>
      <c r="BQ232" s="48"/>
    </row>
    <row r="233" spans="1:69" s="23" customFormat="1" ht="8.1" customHeight="1" x14ac:dyDescent="0.2">
      <c r="A233" s="183" t="s">
        <v>353</v>
      </c>
      <c r="B233" s="208"/>
      <c r="C233" s="264" t="s">
        <v>339</v>
      </c>
      <c r="D233" s="265"/>
      <c r="E233" s="265"/>
      <c r="F233" s="265"/>
      <c r="G233" s="265"/>
      <c r="H233" s="108" t="s">
        <v>3</v>
      </c>
      <c r="I233" s="96">
        <v>0</v>
      </c>
      <c r="J233" s="96">
        <v>0</v>
      </c>
      <c r="K233" s="96">
        <v>0</v>
      </c>
      <c r="L233" s="96">
        <v>0</v>
      </c>
      <c r="M233" s="96">
        <v>0</v>
      </c>
      <c r="N233" s="96">
        <v>0</v>
      </c>
      <c r="O233" s="96">
        <v>0</v>
      </c>
      <c r="P233" s="96">
        <v>0</v>
      </c>
      <c r="Q233" s="96">
        <f t="shared" si="44"/>
        <v>0</v>
      </c>
      <c r="R233" s="107" t="s">
        <v>478</v>
      </c>
      <c r="S233" s="62"/>
      <c r="T233" s="60"/>
      <c r="U233" s="60"/>
      <c r="AM233" s="48"/>
      <c r="AN233" s="48"/>
      <c r="AP233" s="48"/>
      <c r="AQ233" s="48"/>
      <c r="AR233" s="48"/>
      <c r="AS233" s="48"/>
      <c r="AT233" s="48"/>
      <c r="AU233" s="48"/>
      <c r="AV233" s="48"/>
      <c r="AW233" s="48"/>
      <c r="AX233" s="48"/>
      <c r="AY233" s="48"/>
      <c r="AZ233" s="48"/>
      <c r="BA233" s="48"/>
      <c r="BB233" s="48"/>
      <c r="BC233" s="48"/>
      <c r="BD233" s="48"/>
      <c r="BE233" s="48"/>
      <c r="BF233" s="48"/>
      <c r="BG233" s="48"/>
      <c r="BH233" s="48"/>
      <c r="BI233" s="48"/>
      <c r="BJ233" s="48"/>
      <c r="BK233" s="48"/>
      <c r="BL233" s="48"/>
      <c r="BM233" s="48"/>
      <c r="BN233" s="48"/>
      <c r="BO233" s="48"/>
      <c r="BP233" s="48"/>
      <c r="BQ233" s="48"/>
    </row>
    <row r="234" spans="1:69" s="23" customFormat="1" ht="8.1" customHeight="1" x14ac:dyDescent="0.2">
      <c r="A234" s="183" t="s">
        <v>354</v>
      </c>
      <c r="B234" s="208"/>
      <c r="C234" s="264" t="s">
        <v>340</v>
      </c>
      <c r="D234" s="265"/>
      <c r="E234" s="265"/>
      <c r="F234" s="265"/>
      <c r="G234" s="265"/>
      <c r="H234" s="108" t="s">
        <v>3</v>
      </c>
      <c r="I234" s="96">
        <v>0</v>
      </c>
      <c r="J234" s="96">
        <v>0</v>
      </c>
      <c r="K234" s="96">
        <v>0</v>
      </c>
      <c r="L234" s="96">
        <v>0</v>
      </c>
      <c r="M234" s="96">
        <v>0</v>
      </c>
      <c r="N234" s="96">
        <v>0</v>
      </c>
      <c r="O234" s="96">
        <v>0</v>
      </c>
      <c r="P234" s="96">
        <v>0</v>
      </c>
      <c r="Q234" s="96">
        <f t="shared" si="44"/>
        <v>0</v>
      </c>
      <c r="R234" s="107" t="s">
        <v>478</v>
      </c>
      <c r="S234" s="62"/>
      <c r="T234" s="60"/>
      <c r="U234" s="60"/>
      <c r="AM234" s="48"/>
      <c r="AN234" s="48"/>
      <c r="AP234" s="48"/>
      <c r="AQ234" s="48"/>
      <c r="AR234" s="48"/>
      <c r="AS234" s="48"/>
      <c r="AT234" s="48"/>
      <c r="AU234" s="48"/>
      <c r="AV234" s="48"/>
      <c r="AW234" s="48"/>
      <c r="AX234" s="48"/>
      <c r="AY234" s="48"/>
      <c r="AZ234" s="48"/>
      <c r="BA234" s="48"/>
      <c r="BB234" s="48"/>
      <c r="BC234" s="48"/>
      <c r="BD234" s="48"/>
      <c r="BE234" s="48"/>
      <c r="BF234" s="48"/>
      <c r="BG234" s="48"/>
      <c r="BH234" s="48"/>
      <c r="BI234" s="48"/>
      <c r="BJ234" s="48"/>
      <c r="BK234" s="48"/>
      <c r="BL234" s="48"/>
      <c r="BM234" s="48"/>
      <c r="BN234" s="48"/>
      <c r="BO234" s="48"/>
      <c r="BP234" s="48"/>
      <c r="BQ234" s="48"/>
    </row>
    <row r="235" spans="1:69" s="23" customFormat="1" ht="8.1" customHeight="1" x14ac:dyDescent="0.2">
      <c r="A235" s="183" t="s">
        <v>355</v>
      </c>
      <c r="B235" s="208"/>
      <c r="C235" s="264" t="s">
        <v>341</v>
      </c>
      <c r="D235" s="265"/>
      <c r="E235" s="265"/>
      <c r="F235" s="265"/>
      <c r="G235" s="265"/>
      <c r="H235" s="108" t="s">
        <v>3</v>
      </c>
      <c r="I235" s="96">
        <v>0</v>
      </c>
      <c r="J235" s="96">
        <v>0</v>
      </c>
      <c r="K235" s="96">
        <v>0</v>
      </c>
      <c r="L235" s="96">
        <v>0</v>
      </c>
      <c r="M235" s="96">
        <v>0</v>
      </c>
      <c r="N235" s="96">
        <v>0</v>
      </c>
      <c r="O235" s="96">
        <v>0</v>
      </c>
      <c r="P235" s="96">
        <v>0</v>
      </c>
      <c r="Q235" s="96">
        <f t="shared" si="44"/>
        <v>0</v>
      </c>
      <c r="R235" s="107" t="s">
        <v>478</v>
      </c>
      <c r="S235" s="62"/>
      <c r="T235" s="60"/>
      <c r="U235" s="60"/>
      <c r="W235" s="48"/>
      <c r="AM235" s="48"/>
      <c r="AN235" s="48"/>
      <c r="AP235" s="48"/>
      <c r="AQ235" s="48"/>
      <c r="AR235" s="48"/>
      <c r="AS235" s="48"/>
      <c r="AT235" s="48"/>
      <c r="AU235" s="48"/>
      <c r="AV235" s="48"/>
      <c r="AW235" s="48"/>
      <c r="AX235" s="48"/>
      <c r="AY235" s="48"/>
      <c r="AZ235" s="48"/>
      <c r="BA235" s="48"/>
      <c r="BB235" s="48"/>
      <c r="BC235" s="48"/>
      <c r="BD235" s="48"/>
      <c r="BE235" s="48"/>
      <c r="BF235" s="48"/>
      <c r="BG235" s="48"/>
      <c r="BH235" s="48"/>
      <c r="BI235" s="48"/>
      <c r="BJ235" s="48"/>
      <c r="BK235" s="48"/>
      <c r="BL235" s="48"/>
      <c r="BM235" s="48"/>
      <c r="BN235" s="48"/>
      <c r="BO235" s="48"/>
      <c r="BP235" s="48"/>
      <c r="BQ235" s="48"/>
    </row>
    <row r="236" spans="1:69" s="23" customFormat="1" ht="8.1" customHeight="1" x14ac:dyDescent="0.2">
      <c r="A236" s="183" t="s">
        <v>356</v>
      </c>
      <c r="B236" s="208"/>
      <c r="C236" s="262" t="s">
        <v>211</v>
      </c>
      <c r="D236" s="263"/>
      <c r="E236" s="263"/>
      <c r="F236" s="263"/>
      <c r="G236" s="263"/>
      <c r="H236" s="108" t="s">
        <v>3</v>
      </c>
      <c r="I236" s="96">
        <v>0</v>
      </c>
      <c r="J236" s="96">
        <v>0</v>
      </c>
      <c r="K236" s="96">
        <v>0</v>
      </c>
      <c r="L236" s="96">
        <v>0</v>
      </c>
      <c r="M236" s="96">
        <v>0</v>
      </c>
      <c r="N236" s="96">
        <v>0</v>
      </c>
      <c r="O236" s="96">
        <v>0</v>
      </c>
      <c r="P236" s="96">
        <v>0</v>
      </c>
      <c r="Q236" s="96">
        <f t="shared" si="44"/>
        <v>0</v>
      </c>
      <c r="R236" s="107" t="s">
        <v>478</v>
      </c>
      <c r="S236" s="63"/>
      <c r="T236" s="60"/>
      <c r="U236" s="60"/>
      <c r="AM236" s="48"/>
      <c r="AN236" s="48"/>
      <c r="AP236" s="48"/>
      <c r="AQ236" s="48"/>
      <c r="AR236" s="48"/>
      <c r="AS236" s="48"/>
      <c r="AT236" s="48"/>
      <c r="AU236" s="48"/>
      <c r="AV236" s="48"/>
      <c r="AW236" s="48"/>
      <c r="AX236" s="48"/>
      <c r="AY236" s="48"/>
      <c r="AZ236" s="48"/>
      <c r="BA236" s="48"/>
      <c r="BB236" s="48"/>
      <c r="BC236" s="48"/>
      <c r="BD236" s="48"/>
      <c r="BE236" s="48"/>
      <c r="BF236" s="48"/>
      <c r="BG236" s="48"/>
      <c r="BH236" s="48"/>
      <c r="BI236" s="48"/>
      <c r="BJ236" s="48"/>
      <c r="BK236" s="48"/>
      <c r="BL236" s="48"/>
      <c r="BM236" s="48"/>
      <c r="BN236" s="48"/>
      <c r="BO236" s="48"/>
      <c r="BP236" s="48"/>
      <c r="BQ236" s="48"/>
    </row>
    <row r="237" spans="1:69" s="23" customFormat="1" ht="8.1" customHeight="1" x14ac:dyDescent="0.2">
      <c r="A237" s="183" t="s">
        <v>357</v>
      </c>
      <c r="B237" s="208"/>
      <c r="C237" s="262" t="s">
        <v>359</v>
      </c>
      <c r="D237" s="263"/>
      <c r="E237" s="263"/>
      <c r="F237" s="263"/>
      <c r="G237" s="263"/>
      <c r="H237" s="108" t="s">
        <v>3</v>
      </c>
      <c r="I237" s="96">
        <v>0</v>
      </c>
      <c r="J237" s="96">
        <v>0</v>
      </c>
      <c r="K237" s="96">
        <v>0</v>
      </c>
      <c r="L237" s="96">
        <v>0</v>
      </c>
      <c r="M237" s="96">
        <v>0</v>
      </c>
      <c r="N237" s="96">
        <v>0</v>
      </c>
      <c r="O237" s="96">
        <v>0</v>
      </c>
      <c r="P237" s="96">
        <v>0</v>
      </c>
      <c r="Q237" s="96">
        <f t="shared" si="44"/>
        <v>0</v>
      </c>
      <c r="R237" s="107" t="s">
        <v>478</v>
      </c>
      <c r="S237" s="61"/>
      <c r="T237" s="60"/>
      <c r="U237" s="60"/>
      <c r="W237" s="52"/>
      <c r="AM237" s="48"/>
      <c r="AN237" s="48"/>
      <c r="AP237" s="48"/>
      <c r="AQ237" s="48"/>
      <c r="AR237" s="48"/>
      <c r="AS237" s="48"/>
      <c r="AT237" s="48"/>
      <c r="AU237" s="48"/>
      <c r="AV237" s="48"/>
      <c r="AW237" s="48"/>
      <c r="AX237" s="48"/>
      <c r="AY237" s="48"/>
      <c r="AZ237" s="48"/>
      <c r="BA237" s="48"/>
      <c r="BB237" s="48"/>
      <c r="BC237" s="48"/>
      <c r="BD237" s="48"/>
      <c r="BE237" s="48"/>
      <c r="BF237" s="48"/>
      <c r="BK237" s="48"/>
      <c r="BL237" s="48"/>
      <c r="BM237" s="48"/>
      <c r="BN237" s="48"/>
      <c r="BO237" s="48"/>
      <c r="BP237" s="48"/>
      <c r="BQ237" s="48"/>
    </row>
    <row r="238" spans="1:69" s="23" customFormat="1" ht="16.5" customHeight="1" x14ac:dyDescent="0.2">
      <c r="A238" s="198" t="s">
        <v>358</v>
      </c>
      <c r="B238" s="209"/>
      <c r="C238" s="266" t="s">
        <v>360</v>
      </c>
      <c r="D238" s="267"/>
      <c r="E238" s="267"/>
      <c r="F238" s="267"/>
      <c r="G238" s="267"/>
      <c r="H238" s="119" t="s">
        <v>3</v>
      </c>
      <c r="I238" s="137">
        <f t="shared" ref="I238:P238" si="50">I163-I181</f>
        <v>-6.2318194900000066</v>
      </c>
      <c r="J238" s="137">
        <f t="shared" si="50"/>
        <v>-17.055958816821267</v>
      </c>
      <c r="K238" s="137">
        <f t="shared" si="50"/>
        <v>0.91717329166667838</v>
      </c>
      <c r="L238" s="137">
        <f t="shared" si="50"/>
        <v>0</v>
      </c>
      <c r="M238" s="137">
        <f t="shared" si="50"/>
        <v>0</v>
      </c>
      <c r="N238" s="137">
        <f t="shared" si="50"/>
        <v>0</v>
      </c>
      <c r="O238" s="137">
        <f t="shared" si="50"/>
        <v>0</v>
      </c>
      <c r="P238" s="137">
        <f t="shared" si="50"/>
        <v>0</v>
      </c>
      <c r="Q238" s="96">
        <f t="shared" si="44"/>
        <v>0</v>
      </c>
      <c r="R238" s="107" t="s">
        <v>478</v>
      </c>
      <c r="S238" s="64"/>
      <c r="T238" s="60"/>
      <c r="U238" s="72"/>
      <c r="AM238" s="48"/>
      <c r="AN238" s="48"/>
      <c r="AP238" s="48"/>
      <c r="AQ238" s="48"/>
      <c r="AR238" s="48"/>
      <c r="AS238" s="48"/>
      <c r="AT238" s="48"/>
      <c r="AU238" s="48"/>
      <c r="AV238" s="48"/>
      <c r="AW238" s="48"/>
      <c r="AX238" s="48"/>
      <c r="AY238" s="48"/>
      <c r="AZ238" s="48"/>
      <c r="BA238" s="48"/>
      <c r="BB238" s="48"/>
      <c r="BC238" s="48"/>
      <c r="BD238" s="48"/>
      <c r="BE238" s="48"/>
      <c r="BF238" s="48"/>
      <c r="BG238" s="48"/>
      <c r="BH238" s="48"/>
      <c r="BI238" s="48"/>
      <c r="BJ238" s="48"/>
      <c r="BK238" s="48"/>
      <c r="BL238" s="48"/>
      <c r="BM238" s="48"/>
      <c r="BN238" s="48"/>
      <c r="BO238" s="48"/>
      <c r="BP238" s="48"/>
      <c r="BQ238" s="48"/>
    </row>
    <row r="239" spans="1:69" s="23" customFormat="1" ht="17.25" customHeight="1" x14ac:dyDescent="0.2">
      <c r="A239" s="198" t="s">
        <v>361</v>
      </c>
      <c r="B239" s="209"/>
      <c r="C239" s="266" t="s">
        <v>692</v>
      </c>
      <c r="D239" s="267"/>
      <c r="E239" s="267"/>
      <c r="F239" s="267"/>
      <c r="G239" s="267"/>
      <c r="H239" s="119" t="s">
        <v>3</v>
      </c>
      <c r="I239" s="137">
        <f t="shared" ref="I239:P239" si="51">I199-I206</f>
        <v>0</v>
      </c>
      <c r="J239" s="137">
        <f t="shared" si="51"/>
        <v>0</v>
      </c>
      <c r="K239" s="137">
        <f t="shared" si="51"/>
        <v>0</v>
      </c>
      <c r="L239" s="137">
        <f t="shared" si="51"/>
        <v>0</v>
      </c>
      <c r="M239" s="137">
        <f t="shared" si="51"/>
        <v>-3.0727320000000007</v>
      </c>
      <c r="N239" s="137">
        <f t="shared" si="51"/>
        <v>0</v>
      </c>
      <c r="O239" s="137">
        <f t="shared" si="51"/>
        <v>-14.769503999999998</v>
      </c>
      <c r="P239" s="137">
        <f t="shared" si="51"/>
        <v>0</v>
      </c>
      <c r="Q239" s="96">
        <f t="shared" si="44"/>
        <v>-17.842236</v>
      </c>
      <c r="R239" s="107" t="s">
        <v>478</v>
      </c>
      <c r="S239" s="64"/>
      <c r="T239" s="60"/>
      <c r="U239" s="72"/>
      <c r="AM239" s="48"/>
      <c r="AN239" s="48"/>
      <c r="AP239" s="48"/>
      <c r="AQ239" s="48"/>
      <c r="AR239" s="48"/>
      <c r="AS239" s="48"/>
      <c r="AT239" s="48"/>
      <c r="AU239" s="48"/>
      <c r="AV239" s="48"/>
      <c r="AW239" s="48"/>
      <c r="AX239" s="48"/>
      <c r="AY239" s="48"/>
      <c r="AZ239" s="48"/>
      <c r="BA239" s="48"/>
      <c r="BB239" s="48"/>
      <c r="BC239" s="48"/>
      <c r="BD239" s="36"/>
      <c r="BE239" s="36"/>
      <c r="BF239" s="36"/>
      <c r="BG239" s="36"/>
      <c r="BH239" s="36"/>
      <c r="BI239" s="36"/>
      <c r="BJ239" s="36"/>
      <c r="BK239" s="36"/>
      <c r="BL239" s="48"/>
      <c r="BM239" s="48"/>
      <c r="BN239" s="48"/>
      <c r="BO239" s="48"/>
      <c r="BP239" s="48"/>
      <c r="BQ239" s="48"/>
    </row>
    <row r="240" spans="1:69" s="23" customFormat="1" ht="8.4499999999999993" customHeight="1" x14ac:dyDescent="0.2">
      <c r="A240" s="183" t="s">
        <v>362</v>
      </c>
      <c r="B240" s="208"/>
      <c r="C240" s="262" t="s">
        <v>409</v>
      </c>
      <c r="D240" s="263"/>
      <c r="E240" s="263"/>
      <c r="F240" s="263"/>
      <c r="G240" s="263"/>
      <c r="H240" s="108" t="s">
        <v>3</v>
      </c>
      <c r="I240" s="150">
        <v>0</v>
      </c>
      <c r="J240" s="150">
        <v>0</v>
      </c>
      <c r="K240" s="150">
        <v>0</v>
      </c>
      <c r="L240" s="150">
        <v>0</v>
      </c>
      <c r="M240" s="150">
        <v>0</v>
      </c>
      <c r="N240" s="150">
        <v>0</v>
      </c>
      <c r="O240" s="150">
        <v>0</v>
      </c>
      <c r="P240" s="150">
        <v>0</v>
      </c>
      <c r="Q240" s="96">
        <f t="shared" si="44"/>
        <v>0</v>
      </c>
      <c r="R240" s="107" t="s">
        <v>478</v>
      </c>
      <c r="S240" s="62"/>
      <c r="T240" s="60"/>
      <c r="U240" s="60"/>
      <c r="AM240" s="48"/>
      <c r="AN240" s="48"/>
      <c r="AP240" s="48"/>
      <c r="AQ240" s="48"/>
      <c r="AR240" s="48"/>
      <c r="AS240" s="48"/>
      <c r="AT240" s="48"/>
      <c r="AU240" s="48"/>
      <c r="AV240" s="48"/>
      <c r="AW240" s="48"/>
      <c r="AX240" s="48"/>
      <c r="AY240" s="48"/>
      <c r="AZ240" s="48"/>
      <c r="BA240" s="48"/>
      <c r="BB240" s="48"/>
      <c r="BC240" s="48"/>
      <c r="BD240" s="48"/>
      <c r="BE240" s="48"/>
      <c r="BF240" s="48"/>
      <c r="BG240" s="48"/>
      <c r="BH240" s="48"/>
      <c r="BI240" s="48"/>
      <c r="BJ240" s="48"/>
      <c r="BK240" s="48"/>
      <c r="BL240" s="48"/>
      <c r="BM240" s="48"/>
      <c r="BN240" s="48"/>
      <c r="BO240" s="48"/>
      <c r="BP240" s="48"/>
      <c r="BQ240" s="48"/>
    </row>
    <row r="241" spans="1:69" s="23" customFormat="1" ht="8.4499999999999993" customHeight="1" x14ac:dyDescent="0.2">
      <c r="A241" s="183" t="s">
        <v>363</v>
      </c>
      <c r="B241" s="208"/>
      <c r="C241" s="262" t="s">
        <v>410</v>
      </c>
      <c r="D241" s="263"/>
      <c r="E241" s="263"/>
      <c r="F241" s="263"/>
      <c r="G241" s="263"/>
      <c r="H241" s="108" t="s">
        <v>3</v>
      </c>
      <c r="I241" s="150">
        <v>0</v>
      </c>
      <c r="J241" s="150">
        <v>0</v>
      </c>
      <c r="K241" s="150">
        <v>0</v>
      </c>
      <c r="L241" s="150">
        <v>0</v>
      </c>
      <c r="M241" s="150">
        <v>0</v>
      </c>
      <c r="N241" s="150">
        <v>0</v>
      </c>
      <c r="O241" s="150">
        <v>0</v>
      </c>
      <c r="P241" s="150">
        <v>0</v>
      </c>
      <c r="Q241" s="96">
        <f t="shared" si="44"/>
        <v>0</v>
      </c>
      <c r="R241" s="107" t="s">
        <v>478</v>
      </c>
      <c r="S241" s="62"/>
      <c r="T241" s="60"/>
      <c r="U241" s="60"/>
      <c r="AM241" s="48"/>
      <c r="AN241" s="48"/>
      <c r="AP241" s="48"/>
      <c r="AQ241" s="48"/>
      <c r="AR241" s="48"/>
      <c r="AS241" s="48"/>
      <c r="AT241" s="48"/>
      <c r="AU241" s="48"/>
      <c r="AV241" s="48"/>
      <c r="AW241" s="48"/>
      <c r="AX241" s="48"/>
      <c r="AY241" s="48"/>
      <c r="AZ241" s="48"/>
      <c r="BA241" s="48"/>
      <c r="BB241" s="48"/>
      <c r="BC241" s="48"/>
      <c r="BD241" s="36"/>
      <c r="BE241" s="36"/>
      <c r="BF241" s="36"/>
      <c r="BG241" s="36"/>
      <c r="BH241" s="36"/>
      <c r="BI241" s="36"/>
      <c r="BJ241" s="36"/>
      <c r="BK241" s="48"/>
      <c r="BL241" s="48"/>
      <c r="BM241" s="48"/>
      <c r="BN241" s="48"/>
      <c r="BO241" s="48"/>
      <c r="BP241" s="48"/>
      <c r="BQ241" s="48"/>
    </row>
    <row r="242" spans="1:69" s="23" customFormat="1" ht="16.5" customHeight="1" x14ac:dyDescent="0.2">
      <c r="A242" s="198" t="s">
        <v>364</v>
      </c>
      <c r="B242" s="209"/>
      <c r="C242" s="266" t="s">
        <v>411</v>
      </c>
      <c r="D242" s="267"/>
      <c r="E242" s="267"/>
      <c r="F242" s="267"/>
      <c r="G242" s="267"/>
      <c r="H242" s="119" t="s">
        <v>3</v>
      </c>
      <c r="I242" s="137">
        <f t="shared" ref="I242:P242" si="52">I218-I231</f>
        <v>0</v>
      </c>
      <c r="J242" s="137">
        <f t="shared" si="52"/>
        <v>0</v>
      </c>
      <c r="K242" s="137">
        <f t="shared" si="52"/>
        <v>0</v>
      </c>
      <c r="L242" s="137">
        <f t="shared" si="52"/>
        <v>0</v>
      </c>
      <c r="M242" s="137">
        <f t="shared" si="52"/>
        <v>0</v>
      </c>
      <c r="N242" s="137">
        <f t="shared" si="52"/>
        <v>0</v>
      </c>
      <c r="O242" s="137">
        <f t="shared" si="52"/>
        <v>0</v>
      </c>
      <c r="P242" s="137">
        <f t="shared" si="52"/>
        <v>0</v>
      </c>
      <c r="Q242" s="96">
        <f t="shared" si="44"/>
        <v>0</v>
      </c>
      <c r="R242" s="107" t="s">
        <v>478</v>
      </c>
      <c r="S242" s="64"/>
      <c r="T242" s="60"/>
      <c r="U242" s="73"/>
      <c r="AM242" s="48"/>
      <c r="AN242" s="48"/>
      <c r="AP242" s="48"/>
      <c r="AQ242" s="48"/>
      <c r="AR242" s="48"/>
      <c r="AS242" s="48"/>
      <c r="AT242" s="48"/>
      <c r="AU242" s="48"/>
      <c r="AV242" s="48"/>
      <c r="AW242" s="48"/>
      <c r="AX242" s="48"/>
      <c r="AY242" s="48"/>
      <c r="AZ242" s="48"/>
      <c r="BA242" s="48"/>
      <c r="BB242" s="48"/>
      <c r="BC242" s="48"/>
      <c r="BD242" s="48"/>
      <c r="BE242" s="48"/>
      <c r="BF242" s="48"/>
      <c r="BG242" s="48"/>
      <c r="BH242" s="48"/>
      <c r="BI242" s="48"/>
      <c r="BJ242" s="48"/>
      <c r="BK242" s="48"/>
      <c r="BL242" s="48"/>
      <c r="BM242" s="48"/>
      <c r="BN242" s="48"/>
      <c r="BO242" s="48"/>
      <c r="BP242" s="48"/>
      <c r="BQ242" s="48"/>
    </row>
    <row r="243" spans="1:69" s="23" customFormat="1" ht="8.4499999999999993" customHeight="1" x14ac:dyDescent="0.2">
      <c r="A243" s="183" t="s">
        <v>365</v>
      </c>
      <c r="B243" s="208"/>
      <c r="C243" s="262" t="s">
        <v>412</v>
      </c>
      <c r="D243" s="263"/>
      <c r="E243" s="263"/>
      <c r="F243" s="263"/>
      <c r="G243" s="263"/>
      <c r="H243" s="108" t="s">
        <v>3</v>
      </c>
      <c r="I243" s="96">
        <v>0</v>
      </c>
      <c r="J243" s="96">
        <v>0</v>
      </c>
      <c r="K243" s="96">
        <v>0</v>
      </c>
      <c r="L243" s="96">
        <v>0</v>
      </c>
      <c r="M243" s="96">
        <v>0</v>
      </c>
      <c r="N243" s="96">
        <v>0</v>
      </c>
      <c r="O243" s="96">
        <v>0</v>
      </c>
      <c r="P243" s="96">
        <v>0</v>
      </c>
      <c r="Q243" s="96">
        <f t="shared" si="44"/>
        <v>0</v>
      </c>
      <c r="R243" s="107" t="s">
        <v>478</v>
      </c>
      <c r="S243" s="62"/>
      <c r="T243" s="60"/>
      <c r="U243" s="60"/>
      <c r="AM243" s="48"/>
      <c r="AN243" s="48"/>
      <c r="AP243" s="48"/>
      <c r="AQ243" s="48"/>
      <c r="AR243" s="48"/>
      <c r="AS243" s="48"/>
      <c r="AT243" s="48"/>
      <c r="AU243" s="48"/>
      <c r="AV243" s="48"/>
      <c r="AW243" s="48"/>
      <c r="AX243" s="48"/>
      <c r="AY243" s="48"/>
      <c r="AZ243" s="48"/>
      <c r="BA243" s="48"/>
      <c r="BB243" s="48"/>
      <c r="BC243" s="48"/>
      <c r="BD243" s="36"/>
      <c r="BE243" s="36"/>
      <c r="BF243" s="36"/>
      <c r="BG243" s="36"/>
      <c r="BH243" s="36"/>
      <c r="BI243" s="36"/>
      <c r="BJ243" s="36"/>
      <c r="BK243" s="48"/>
      <c r="BL243" s="48"/>
      <c r="BM243" s="48"/>
      <c r="BN243" s="48"/>
      <c r="BO243" s="48"/>
      <c r="BP243" s="48"/>
      <c r="BQ243" s="48"/>
    </row>
    <row r="244" spans="1:69" s="23" customFormat="1" ht="8.4499999999999993" customHeight="1" x14ac:dyDescent="0.2">
      <c r="A244" s="183" t="s">
        <v>366</v>
      </c>
      <c r="B244" s="208"/>
      <c r="C244" s="262" t="s">
        <v>413</v>
      </c>
      <c r="D244" s="263"/>
      <c r="E244" s="263"/>
      <c r="F244" s="263"/>
      <c r="G244" s="263"/>
      <c r="H244" s="108" t="s">
        <v>3</v>
      </c>
      <c r="I244" s="96">
        <v>0</v>
      </c>
      <c r="J244" s="96">
        <v>0</v>
      </c>
      <c r="K244" s="96">
        <v>0</v>
      </c>
      <c r="L244" s="96">
        <v>0</v>
      </c>
      <c r="M244" s="96">
        <v>0</v>
      </c>
      <c r="N244" s="96">
        <v>0</v>
      </c>
      <c r="O244" s="96">
        <v>0</v>
      </c>
      <c r="P244" s="96">
        <v>0</v>
      </c>
      <c r="Q244" s="96">
        <f t="shared" si="44"/>
        <v>0</v>
      </c>
      <c r="R244" s="107" t="s">
        <v>478</v>
      </c>
      <c r="S244" s="62"/>
      <c r="T244" s="60"/>
      <c r="U244" s="60"/>
      <c r="AM244" s="48"/>
      <c r="AN244" s="48"/>
      <c r="AP244" s="48"/>
      <c r="AQ244" s="48"/>
      <c r="AR244" s="48"/>
      <c r="AS244" s="48"/>
      <c r="AT244" s="48"/>
      <c r="AU244" s="48"/>
      <c r="AV244" s="48"/>
      <c r="AW244" s="48"/>
      <c r="AX244" s="48"/>
      <c r="AY244" s="48"/>
      <c r="AZ244" s="48"/>
      <c r="BA244" s="48"/>
      <c r="BB244" s="48"/>
      <c r="BC244" s="48"/>
      <c r="BD244" s="48"/>
      <c r="BE244" s="48"/>
      <c r="BF244" s="48"/>
      <c r="BG244" s="48"/>
      <c r="BH244" s="48"/>
      <c r="BI244" s="48"/>
      <c r="BJ244" s="48"/>
      <c r="BK244" s="48"/>
      <c r="BL244" s="48"/>
      <c r="BM244" s="48"/>
      <c r="BN244" s="48"/>
      <c r="BO244" s="48"/>
      <c r="BP244" s="48"/>
      <c r="BQ244" s="48"/>
    </row>
    <row r="245" spans="1:69" s="23" customFormat="1" ht="9" customHeight="1" thickBot="1" x14ac:dyDescent="0.25">
      <c r="A245" s="308" t="s">
        <v>367</v>
      </c>
      <c r="B245" s="314"/>
      <c r="C245" s="276" t="s">
        <v>414</v>
      </c>
      <c r="D245" s="277"/>
      <c r="E245" s="277"/>
      <c r="F245" s="277"/>
      <c r="G245" s="277"/>
      <c r="H245" s="111" t="s">
        <v>3</v>
      </c>
      <c r="I245" s="114">
        <v>0</v>
      </c>
      <c r="J245" s="114">
        <v>0</v>
      </c>
      <c r="K245" s="114">
        <v>0</v>
      </c>
      <c r="L245" s="114">
        <v>0</v>
      </c>
      <c r="M245" s="114">
        <v>0</v>
      </c>
      <c r="N245" s="114">
        <v>0</v>
      </c>
      <c r="O245" s="114">
        <v>0</v>
      </c>
      <c r="P245" s="114">
        <v>0</v>
      </c>
      <c r="Q245" s="96">
        <f t="shared" si="44"/>
        <v>0</v>
      </c>
      <c r="R245" s="151" t="s">
        <v>478</v>
      </c>
      <c r="S245" s="64"/>
      <c r="T245" s="60"/>
      <c r="U245" s="60"/>
      <c r="AM245" s="48"/>
      <c r="AN245" s="48"/>
      <c r="AP245" s="48"/>
      <c r="AQ245" s="48"/>
      <c r="AR245" s="48"/>
      <c r="AS245" s="48"/>
      <c r="AT245" s="48"/>
      <c r="AU245" s="48"/>
      <c r="AV245" s="48"/>
      <c r="AW245" s="48"/>
      <c r="AX245" s="48"/>
      <c r="AY245" s="48"/>
      <c r="AZ245" s="48"/>
      <c r="BA245" s="48"/>
      <c r="BB245" s="48"/>
      <c r="BC245" s="48"/>
      <c r="BD245" s="48"/>
      <c r="BE245" s="48"/>
      <c r="BF245" s="48"/>
      <c r="BG245" s="48"/>
      <c r="BH245" s="48"/>
      <c r="BI245" s="48"/>
      <c r="BJ245" s="48"/>
      <c r="BK245" s="48"/>
      <c r="BL245" s="48"/>
      <c r="BM245" s="48"/>
      <c r="BN245" s="48"/>
      <c r="BO245" s="48"/>
      <c r="BP245" s="48"/>
      <c r="BQ245" s="48"/>
    </row>
    <row r="246" spans="1:69" s="23" customFormat="1" ht="16.899999999999999" customHeight="1" thickBot="1" x14ac:dyDescent="0.25">
      <c r="A246" s="204" t="s">
        <v>368</v>
      </c>
      <c r="B246" s="205"/>
      <c r="C246" s="278" t="s">
        <v>415</v>
      </c>
      <c r="D246" s="279"/>
      <c r="E246" s="279"/>
      <c r="F246" s="279"/>
      <c r="G246" s="279"/>
      <c r="H246" s="152" t="s">
        <v>3</v>
      </c>
      <c r="I246" s="153">
        <f t="shared" ref="I246:P246" si="53">I238+I239+I242+I245</f>
        <v>-6.2318194900000066</v>
      </c>
      <c r="J246" s="153">
        <f t="shared" si="53"/>
        <v>-17.055958816821267</v>
      </c>
      <c r="K246" s="153">
        <f t="shared" si="53"/>
        <v>0.91717329166667838</v>
      </c>
      <c r="L246" s="153">
        <f t="shared" si="53"/>
        <v>0</v>
      </c>
      <c r="M246" s="153">
        <f t="shared" si="53"/>
        <v>-3.0727320000000007</v>
      </c>
      <c r="N246" s="153">
        <f t="shared" si="53"/>
        <v>0</v>
      </c>
      <c r="O246" s="153">
        <f t="shared" si="53"/>
        <v>-14.769503999999998</v>
      </c>
      <c r="P246" s="153">
        <f t="shared" si="53"/>
        <v>0</v>
      </c>
      <c r="Q246" s="153">
        <f>M246+O246</f>
        <v>-17.842236</v>
      </c>
      <c r="R246" s="154" t="s">
        <v>478</v>
      </c>
      <c r="S246" s="64"/>
      <c r="T246" s="60"/>
      <c r="U246" s="60"/>
      <c r="AM246" s="48"/>
      <c r="AN246" s="48"/>
      <c r="AP246" s="48"/>
      <c r="AQ246" s="48"/>
      <c r="AR246" s="48"/>
      <c r="AS246" s="48"/>
      <c r="AT246" s="48"/>
      <c r="AU246" s="48"/>
      <c r="AV246" s="48"/>
      <c r="AW246" s="48"/>
      <c r="AX246" s="48"/>
      <c r="AY246" s="48"/>
      <c r="AZ246" s="48"/>
      <c r="BA246" s="48"/>
      <c r="BB246" s="48"/>
      <c r="BC246" s="48"/>
      <c r="BD246" s="48"/>
      <c r="BE246" s="48"/>
      <c r="BF246" s="48"/>
      <c r="BG246" s="48"/>
      <c r="BH246" s="48"/>
      <c r="BI246" s="48"/>
      <c r="BJ246" s="48"/>
      <c r="BK246" s="48"/>
      <c r="BL246" s="48"/>
      <c r="BM246" s="48"/>
      <c r="BN246" s="48"/>
      <c r="BO246" s="48"/>
      <c r="BP246" s="48"/>
      <c r="BQ246" s="48"/>
    </row>
    <row r="247" spans="1:69" s="23" customFormat="1" ht="9" customHeight="1" thickBot="1" x14ac:dyDescent="0.25">
      <c r="A247" s="215" t="s">
        <v>369</v>
      </c>
      <c r="B247" s="216"/>
      <c r="C247" s="256" t="s">
        <v>416</v>
      </c>
      <c r="D247" s="257"/>
      <c r="E247" s="257"/>
      <c r="F247" s="257"/>
      <c r="G247" s="257"/>
      <c r="H247" s="127" t="s">
        <v>3</v>
      </c>
      <c r="I247" s="114">
        <v>0</v>
      </c>
      <c r="J247" s="146">
        <f>I248</f>
        <v>0</v>
      </c>
      <c r="K247" s="146">
        <v>0</v>
      </c>
      <c r="L247" s="146">
        <v>0</v>
      </c>
      <c r="M247" s="146">
        <v>0</v>
      </c>
      <c r="N247" s="146">
        <v>0</v>
      </c>
      <c r="O247" s="146">
        <v>0</v>
      </c>
      <c r="P247" s="146">
        <v>0</v>
      </c>
      <c r="Q247" s="146">
        <f>M247+O247</f>
        <v>0</v>
      </c>
      <c r="R247" s="129">
        <f>K247</f>
        <v>0</v>
      </c>
      <c r="S247" s="60"/>
      <c r="T247" s="60"/>
      <c r="U247" s="60"/>
      <c r="V247" s="38"/>
      <c r="AM247" s="48"/>
      <c r="AN247" s="48"/>
      <c r="AP247" s="48"/>
      <c r="AQ247" s="48"/>
      <c r="AR247" s="48"/>
      <c r="AS247" s="48"/>
      <c r="AT247" s="48"/>
      <c r="AU247" s="48"/>
      <c r="AV247" s="48"/>
      <c r="AW247" s="48"/>
      <c r="AX247" s="48"/>
      <c r="AY247" s="48"/>
      <c r="AZ247" s="48"/>
      <c r="BA247" s="48"/>
      <c r="BB247" s="48"/>
      <c r="BC247" s="48"/>
      <c r="BD247" s="36"/>
      <c r="BE247" s="36"/>
      <c r="BF247" s="36"/>
      <c r="BG247" s="36"/>
      <c r="BH247" s="36"/>
      <c r="BI247" s="36"/>
      <c r="BJ247" s="36"/>
      <c r="BK247" s="48"/>
      <c r="BL247" s="48"/>
      <c r="BM247" s="48"/>
      <c r="BN247" s="48"/>
      <c r="BO247" s="48"/>
      <c r="BP247" s="48"/>
      <c r="BQ247" s="48"/>
    </row>
    <row r="248" spans="1:69" s="23" customFormat="1" ht="9" customHeight="1" thickBot="1" x14ac:dyDescent="0.25">
      <c r="A248" s="217" t="s">
        <v>370</v>
      </c>
      <c r="B248" s="218"/>
      <c r="C248" s="276" t="s">
        <v>417</v>
      </c>
      <c r="D248" s="277"/>
      <c r="E248" s="277"/>
      <c r="F248" s="277"/>
      <c r="G248" s="277"/>
      <c r="H248" s="111" t="s">
        <v>3</v>
      </c>
      <c r="I248" s="114">
        <v>0</v>
      </c>
      <c r="J248" s="114">
        <v>0</v>
      </c>
      <c r="K248" s="114">
        <v>0</v>
      </c>
      <c r="L248" s="114">
        <v>0</v>
      </c>
      <c r="M248" s="114">
        <v>0</v>
      </c>
      <c r="N248" s="114">
        <v>0</v>
      </c>
      <c r="O248" s="114">
        <v>0</v>
      </c>
      <c r="P248" s="114">
        <v>0</v>
      </c>
      <c r="Q248" s="146">
        <f t="shared" ref="Q248:Q249" si="54">M248+O248</f>
        <v>0</v>
      </c>
      <c r="R248" s="155"/>
      <c r="S248" s="60"/>
      <c r="T248" s="60"/>
      <c r="U248" s="60"/>
      <c r="V248" s="38"/>
      <c r="AM248" s="48"/>
      <c r="AN248" s="48"/>
      <c r="AP248" s="48"/>
      <c r="AQ248" s="48"/>
      <c r="AR248" s="48"/>
      <c r="AS248" s="48"/>
      <c r="AT248" s="48"/>
      <c r="AU248" s="48"/>
      <c r="AV248" s="48"/>
      <c r="AW248" s="48"/>
      <c r="AX248" s="48"/>
      <c r="AY248" s="48"/>
      <c r="AZ248" s="48"/>
      <c r="BA248" s="48"/>
      <c r="BB248" s="48"/>
      <c r="BC248" s="48"/>
      <c r="BD248" s="48"/>
      <c r="BE248" s="48"/>
      <c r="BF248" s="48"/>
      <c r="BG248" s="48"/>
      <c r="BH248" s="48"/>
      <c r="BI248" s="48"/>
      <c r="BJ248" s="48"/>
      <c r="BK248" s="48"/>
      <c r="BL248" s="48"/>
      <c r="BM248" s="48"/>
      <c r="BN248" s="48"/>
      <c r="BO248" s="48"/>
      <c r="BP248" s="48"/>
      <c r="BQ248" s="48"/>
    </row>
    <row r="249" spans="1:69" s="23" customFormat="1" ht="9" customHeight="1" x14ac:dyDescent="0.15">
      <c r="A249" s="215" t="s">
        <v>371</v>
      </c>
      <c r="B249" s="216"/>
      <c r="C249" s="256" t="s">
        <v>110</v>
      </c>
      <c r="D249" s="257"/>
      <c r="E249" s="257"/>
      <c r="F249" s="257"/>
      <c r="G249" s="257"/>
      <c r="H249" s="127" t="s">
        <v>478</v>
      </c>
      <c r="I249" s="146"/>
      <c r="J249" s="146"/>
      <c r="K249" s="146"/>
      <c r="L249" s="146"/>
      <c r="M249" s="146"/>
      <c r="N249" s="146"/>
      <c r="O249" s="146"/>
      <c r="P249" s="146"/>
      <c r="Q249" s="146">
        <f t="shared" si="54"/>
        <v>0</v>
      </c>
      <c r="R249" s="149" t="s">
        <v>478</v>
      </c>
      <c r="S249" s="64"/>
      <c r="T249" s="60"/>
      <c r="U249" s="60"/>
      <c r="W249" s="126"/>
      <c r="X249" s="39"/>
      <c r="Y249" s="39"/>
      <c r="Z249" s="43"/>
      <c r="AA249" s="43"/>
      <c r="AB249" s="43"/>
      <c r="AC249" s="48"/>
      <c r="AM249" s="48"/>
      <c r="AN249" s="48"/>
      <c r="AP249" s="48"/>
      <c r="AQ249" s="48"/>
      <c r="AR249" s="48"/>
      <c r="AS249" s="48"/>
      <c r="AT249" s="48"/>
      <c r="AU249" s="48"/>
      <c r="AV249" s="48"/>
      <c r="AW249" s="48"/>
      <c r="AX249" s="48"/>
      <c r="AY249" s="48"/>
      <c r="AZ249" s="48"/>
      <c r="BA249" s="48"/>
      <c r="BB249" s="48"/>
      <c r="BC249" s="48"/>
      <c r="BD249" s="36"/>
      <c r="BE249" s="36"/>
      <c r="BF249" s="36"/>
      <c r="BG249" s="36"/>
      <c r="BH249" s="36"/>
      <c r="BI249" s="36"/>
      <c r="BJ249" s="36"/>
      <c r="BK249" s="48"/>
      <c r="BL249" s="48"/>
      <c r="BM249" s="48"/>
      <c r="BN249" s="48"/>
      <c r="BO249" s="48"/>
      <c r="BP249" s="48"/>
      <c r="BQ249" s="48"/>
    </row>
    <row r="250" spans="1:69" s="89" customFormat="1" ht="8.4499999999999993" customHeight="1" x14ac:dyDescent="0.2">
      <c r="A250" s="198" t="s">
        <v>372</v>
      </c>
      <c r="B250" s="209"/>
      <c r="C250" s="282" t="s">
        <v>418</v>
      </c>
      <c r="D250" s="283"/>
      <c r="E250" s="283"/>
      <c r="F250" s="283"/>
      <c r="G250" s="283"/>
      <c r="H250" s="119" t="s">
        <v>3</v>
      </c>
      <c r="I250" s="96">
        <v>0</v>
      </c>
      <c r="J250" s="96">
        <v>0</v>
      </c>
      <c r="K250" s="96">
        <v>0</v>
      </c>
      <c r="L250" s="96">
        <v>0</v>
      </c>
      <c r="M250" s="96">
        <v>0</v>
      </c>
      <c r="N250" s="96">
        <v>0</v>
      </c>
      <c r="O250" s="96">
        <v>0</v>
      </c>
      <c r="P250" s="96">
        <v>0</v>
      </c>
      <c r="Q250" s="96">
        <f>M250+O250</f>
        <v>0</v>
      </c>
      <c r="R250" s="107" t="s">
        <v>478</v>
      </c>
      <c r="S250" s="87"/>
      <c r="T250" s="87"/>
      <c r="U250" s="87"/>
      <c r="W250" s="92"/>
      <c r="X250" s="103"/>
      <c r="Y250" s="103"/>
      <c r="Z250" s="92"/>
      <c r="AA250" s="92"/>
      <c r="AB250" s="92"/>
      <c r="AM250" s="90"/>
      <c r="AN250" s="90"/>
      <c r="AP250" s="90"/>
      <c r="AQ250" s="90"/>
      <c r="AR250" s="90"/>
      <c r="AS250" s="90"/>
      <c r="AT250" s="90"/>
      <c r="AU250" s="90"/>
      <c r="AV250" s="90"/>
      <c r="AW250" s="90"/>
      <c r="AX250" s="90"/>
      <c r="AY250" s="90"/>
      <c r="AZ250" s="90"/>
      <c r="BA250" s="90"/>
      <c r="BB250" s="90"/>
      <c r="BC250" s="90"/>
      <c r="BD250" s="90"/>
      <c r="BE250" s="90"/>
      <c r="BF250" s="90"/>
      <c r="BG250" s="90"/>
      <c r="BH250" s="90"/>
      <c r="BI250" s="90"/>
      <c r="BJ250" s="90"/>
      <c r="BK250" s="90"/>
      <c r="BL250" s="90"/>
      <c r="BM250" s="90"/>
      <c r="BN250" s="90"/>
      <c r="BO250" s="90"/>
      <c r="BP250" s="90"/>
      <c r="BQ250" s="90"/>
    </row>
    <row r="251" spans="1:69" s="23" customFormat="1" ht="8.1" customHeight="1" x14ac:dyDescent="0.2">
      <c r="A251" s="183" t="s">
        <v>373</v>
      </c>
      <c r="B251" s="208"/>
      <c r="C251" s="264" t="s">
        <v>419</v>
      </c>
      <c r="D251" s="265"/>
      <c r="E251" s="265"/>
      <c r="F251" s="265"/>
      <c r="G251" s="265"/>
      <c r="H251" s="108" t="s">
        <v>3</v>
      </c>
      <c r="I251" s="96">
        <v>0</v>
      </c>
      <c r="J251" s="96">
        <v>0</v>
      </c>
      <c r="K251" s="96">
        <v>0</v>
      </c>
      <c r="L251" s="96">
        <v>0</v>
      </c>
      <c r="M251" s="96">
        <v>0</v>
      </c>
      <c r="N251" s="96">
        <v>0</v>
      </c>
      <c r="O251" s="96">
        <v>0</v>
      </c>
      <c r="P251" s="96">
        <v>0</v>
      </c>
      <c r="Q251" s="96">
        <f t="shared" ref="Q251:Q313" si="55">M251+O251</f>
        <v>0</v>
      </c>
      <c r="R251" s="107" t="s">
        <v>478</v>
      </c>
      <c r="S251" s="62"/>
      <c r="T251" s="60"/>
      <c r="U251" s="60"/>
      <c r="AM251" s="48"/>
      <c r="AN251" s="48"/>
      <c r="AP251" s="48"/>
      <c r="AQ251" s="48"/>
      <c r="AR251" s="48"/>
      <c r="AS251" s="48"/>
      <c r="AT251" s="48"/>
      <c r="AU251" s="48"/>
      <c r="AV251" s="48"/>
      <c r="AW251" s="48"/>
      <c r="AX251" s="48"/>
      <c r="AY251" s="48"/>
      <c r="AZ251" s="48"/>
      <c r="BA251" s="48"/>
      <c r="BB251" s="48"/>
      <c r="BC251" s="48"/>
      <c r="BD251" s="48"/>
      <c r="BE251" s="48"/>
      <c r="BF251" s="48"/>
      <c r="BG251" s="48"/>
      <c r="BH251" s="48"/>
      <c r="BI251" s="48"/>
      <c r="BJ251" s="48"/>
      <c r="BK251" s="48"/>
      <c r="BL251" s="48"/>
      <c r="BM251" s="48"/>
      <c r="BN251" s="48"/>
      <c r="BO251" s="48"/>
      <c r="BP251" s="48"/>
      <c r="BQ251" s="48"/>
    </row>
    <row r="252" spans="1:69" s="23" customFormat="1" ht="8.1" customHeight="1" x14ac:dyDescent="0.2">
      <c r="A252" s="183" t="s">
        <v>374</v>
      </c>
      <c r="B252" s="208"/>
      <c r="C252" s="268" t="s">
        <v>420</v>
      </c>
      <c r="D252" s="269"/>
      <c r="E252" s="269"/>
      <c r="F252" s="269"/>
      <c r="G252" s="269"/>
      <c r="H252" s="108" t="s">
        <v>3</v>
      </c>
      <c r="I252" s="96">
        <v>0</v>
      </c>
      <c r="J252" s="96">
        <v>0</v>
      </c>
      <c r="K252" s="96">
        <v>0</v>
      </c>
      <c r="L252" s="96">
        <v>0</v>
      </c>
      <c r="M252" s="96">
        <v>0</v>
      </c>
      <c r="N252" s="96">
        <v>0</v>
      </c>
      <c r="O252" s="96">
        <v>0</v>
      </c>
      <c r="P252" s="96">
        <v>0</v>
      </c>
      <c r="Q252" s="96">
        <f t="shared" si="55"/>
        <v>0</v>
      </c>
      <c r="R252" s="107" t="s">
        <v>478</v>
      </c>
      <c r="S252" s="62"/>
      <c r="T252" s="60"/>
      <c r="U252" s="60"/>
      <c r="AM252" s="48"/>
      <c r="AN252" s="48"/>
      <c r="AP252" s="48"/>
      <c r="AQ252" s="48"/>
      <c r="AR252" s="48"/>
      <c r="AS252" s="48"/>
      <c r="AT252" s="48"/>
      <c r="AU252" s="48"/>
      <c r="AV252" s="48"/>
      <c r="AW252" s="48"/>
      <c r="AX252" s="48"/>
      <c r="AY252" s="48"/>
      <c r="AZ252" s="48"/>
      <c r="BA252" s="48"/>
      <c r="BB252" s="48"/>
      <c r="BC252" s="48"/>
      <c r="BD252" s="36"/>
      <c r="BE252" s="36"/>
      <c r="BF252" s="36"/>
      <c r="BG252" s="36"/>
      <c r="BH252" s="36"/>
      <c r="BI252" s="36"/>
      <c r="BJ252" s="36"/>
      <c r="BK252" s="48"/>
      <c r="BL252" s="48"/>
      <c r="BM252" s="48"/>
      <c r="BN252" s="48"/>
      <c r="BO252" s="48"/>
      <c r="BP252" s="48"/>
      <c r="BQ252" s="48"/>
    </row>
    <row r="253" spans="1:69" s="23" customFormat="1" ht="16.5" customHeight="1" x14ac:dyDescent="0.2">
      <c r="A253" s="183" t="s">
        <v>375</v>
      </c>
      <c r="B253" s="208"/>
      <c r="C253" s="268" t="s">
        <v>44</v>
      </c>
      <c r="D253" s="269"/>
      <c r="E253" s="269"/>
      <c r="F253" s="269"/>
      <c r="G253" s="269"/>
      <c r="H253" s="108" t="s">
        <v>3</v>
      </c>
      <c r="I253" s="96">
        <v>0</v>
      </c>
      <c r="J253" s="96">
        <v>0</v>
      </c>
      <c r="K253" s="96">
        <v>0</v>
      </c>
      <c r="L253" s="96">
        <v>0</v>
      </c>
      <c r="M253" s="96">
        <v>0</v>
      </c>
      <c r="N253" s="96">
        <v>0</v>
      </c>
      <c r="O253" s="96">
        <v>0</v>
      </c>
      <c r="P253" s="96">
        <v>0</v>
      </c>
      <c r="Q253" s="96">
        <f t="shared" si="55"/>
        <v>0</v>
      </c>
      <c r="R253" s="107" t="s">
        <v>478</v>
      </c>
      <c r="S253" s="62"/>
      <c r="T253" s="60"/>
      <c r="U253" s="60"/>
      <c r="AM253" s="48"/>
      <c r="AN253" s="48"/>
      <c r="AP253" s="48"/>
      <c r="AQ253" s="48"/>
      <c r="AR253" s="48"/>
      <c r="AS253" s="48"/>
      <c r="AT253" s="48"/>
      <c r="AU253" s="48"/>
      <c r="AV253" s="48"/>
      <c r="AW253" s="48"/>
      <c r="AX253" s="48"/>
      <c r="AY253" s="48"/>
      <c r="AZ253" s="48"/>
      <c r="BA253" s="48"/>
      <c r="BB253" s="48"/>
      <c r="BC253" s="48"/>
      <c r="BD253" s="48"/>
      <c r="BE253" s="48"/>
      <c r="BF253" s="48"/>
      <c r="BG253" s="48"/>
      <c r="BH253" s="48"/>
      <c r="BI253" s="48"/>
      <c r="BJ253" s="48"/>
      <c r="BK253" s="48"/>
      <c r="BL253" s="48"/>
      <c r="BM253" s="48"/>
      <c r="BN253" s="48"/>
      <c r="BO253" s="48"/>
      <c r="BP253" s="48"/>
      <c r="BQ253" s="48"/>
    </row>
    <row r="254" spans="1:69" s="23" customFormat="1" ht="8.1" customHeight="1" x14ac:dyDescent="0.2">
      <c r="A254" s="183" t="s">
        <v>376</v>
      </c>
      <c r="B254" s="208"/>
      <c r="C254" s="280" t="s">
        <v>420</v>
      </c>
      <c r="D254" s="281"/>
      <c r="E254" s="281"/>
      <c r="F254" s="281"/>
      <c r="G254" s="281"/>
      <c r="H254" s="108" t="s">
        <v>3</v>
      </c>
      <c r="I254" s="96">
        <v>0</v>
      </c>
      <c r="J254" s="96">
        <v>0</v>
      </c>
      <c r="K254" s="96">
        <v>0</v>
      </c>
      <c r="L254" s="96">
        <v>0</v>
      </c>
      <c r="M254" s="96">
        <v>0</v>
      </c>
      <c r="N254" s="96">
        <v>0</v>
      </c>
      <c r="O254" s="96">
        <v>0</v>
      </c>
      <c r="P254" s="96">
        <v>0</v>
      </c>
      <c r="Q254" s="96">
        <f t="shared" si="55"/>
        <v>0</v>
      </c>
      <c r="R254" s="107" t="s">
        <v>478</v>
      </c>
      <c r="S254" s="62"/>
      <c r="T254" s="60"/>
      <c r="U254" s="60"/>
      <c r="AM254" s="48"/>
      <c r="AN254" s="48"/>
      <c r="AP254" s="48"/>
      <c r="AQ254" s="48"/>
      <c r="AR254" s="48"/>
      <c r="AS254" s="48"/>
      <c r="AT254" s="48"/>
      <c r="AU254" s="48"/>
      <c r="AV254" s="48"/>
      <c r="AW254" s="48"/>
      <c r="AX254" s="48"/>
      <c r="AY254" s="48"/>
      <c r="AZ254" s="48"/>
      <c r="BA254" s="48"/>
      <c r="BB254" s="48"/>
      <c r="BC254" s="48"/>
      <c r="BD254" s="48"/>
      <c r="BE254" s="48"/>
      <c r="BF254" s="48"/>
      <c r="BG254" s="48"/>
      <c r="BH254" s="48"/>
      <c r="BI254" s="48"/>
      <c r="BJ254" s="48"/>
      <c r="BK254" s="48"/>
      <c r="BL254" s="48"/>
      <c r="BM254" s="48"/>
      <c r="BN254" s="48"/>
      <c r="BO254" s="48"/>
      <c r="BP254" s="48"/>
      <c r="BQ254" s="48"/>
    </row>
    <row r="255" spans="1:69" s="23" customFormat="1" ht="16.5" customHeight="1" x14ac:dyDescent="0.2">
      <c r="A255" s="183" t="s">
        <v>377</v>
      </c>
      <c r="B255" s="208"/>
      <c r="C255" s="268" t="s">
        <v>52</v>
      </c>
      <c r="D255" s="269"/>
      <c r="E255" s="269"/>
      <c r="F255" s="269"/>
      <c r="G255" s="269"/>
      <c r="H255" s="108" t="s">
        <v>3</v>
      </c>
      <c r="I255" s="96">
        <v>0</v>
      </c>
      <c r="J255" s="96">
        <v>0</v>
      </c>
      <c r="K255" s="96">
        <v>0</v>
      </c>
      <c r="L255" s="96">
        <v>0</v>
      </c>
      <c r="M255" s="96">
        <v>0</v>
      </c>
      <c r="N255" s="96">
        <v>0</v>
      </c>
      <c r="O255" s="96">
        <v>0</v>
      </c>
      <c r="P255" s="96">
        <v>0</v>
      </c>
      <c r="Q255" s="96">
        <f t="shared" si="55"/>
        <v>0</v>
      </c>
      <c r="R255" s="107" t="s">
        <v>478</v>
      </c>
      <c r="S255" s="62"/>
      <c r="T255" s="60"/>
      <c r="U255" s="60"/>
      <c r="AM255" s="48"/>
      <c r="AN255" s="48"/>
      <c r="AP255" s="48"/>
      <c r="AQ255" s="48"/>
      <c r="AR255" s="48"/>
      <c r="AS255" s="48"/>
      <c r="AT255" s="48"/>
      <c r="AU255" s="48"/>
      <c r="AV255" s="48"/>
      <c r="AW255" s="48"/>
      <c r="AX255" s="48"/>
      <c r="AY255" s="48"/>
      <c r="AZ255" s="48"/>
      <c r="BA255" s="48"/>
      <c r="BB255" s="48"/>
      <c r="BC255" s="48"/>
      <c r="BD255" s="48"/>
      <c r="BE255" s="48"/>
      <c r="BF255" s="48"/>
      <c r="BG255" s="48"/>
      <c r="BH255" s="48"/>
      <c r="BI255" s="48"/>
      <c r="BJ255" s="48"/>
      <c r="BK255" s="48"/>
      <c r="BL255" s="48"/>
      <c r="BM255" s="48"/>
      <c r="BN255" s="48"/>
      <c r="BO255" s="48"/>
      <c r="BP255" s="48"/>
      <c r="BQ255" s="48"/>
    </row>
    <row r="256" spans="1:69" s="23" customFormat="1" ht="8.1" customHeight="1" x14ac:dyDescent="0.2">
      <c r="A256" s="183" t="s">
        <v>378</v>
      </c>
      <c r="B256" s="208"/>
      <c r="C256" s="280" t="s">
        <v>420</v>
      </c>
      <c r="D256" s="281"/>
      <c r="E256" s="281"/>
      <c r="F256" s="281"/>
      <c r="G256" s="281"/>
      <c r="H256" s="108" t="s">
        <v>3</v>
      </c>
      <c r="I256" s="96">
        <v>0</v>
      </c>
      <c r="J256" s="96">
        <v>0</v>
      </c>
      <c r="K256" s="96">
        <v>0</v>
      </c>
      <c r="L256" s="96">
        <v>0</v>
      </c>
      <c r="M256" s="96">
        <v>0</v>
      </c>
      <c r="N256" s="96">
        <v>0</v>
      </c>
      <c r="O256" s="96">
        <v>0</v>
      </c>
      <c r="P256" s="96">
        <v>0</v>
      </c>
      <c r="Q256" s="96">
        <f t="shared" si="55"/>
        <v>0</v>
      </c>
      <c r="R256" s="107" t="s">
        <v>478</v>
      </c>
      <c r="S256" s="62"/>
      <c r="T256" s="60"/>
      <c r="U256" s="60"/>
      <c r="AM256" s="48"/>
      <c r="AN256" s="48"/>
      <c r="AP256" s="48"/>
      <c r="AQ256" s="48"/>
      <c r="AR256" s="48"/>
      <c r="AS256" s="48"/>
      <c r="AT256" s="48"/>
      <c r="AU256" s="48"/>
      <c r="AV256" s="48"/>
      <c r="AW256" s="48"/>
      <c r="AX256" s="48"/>
      <c r="AY256" s="48"/>
      <c r="AZ256" s="48"/>
      <c r="BA256" s="48"/>
      <c r="BB256" s="48"/>
      <c r="BC256" s="48"/>
      <c r="BD256" s="48"/>
      <c r="BE256" s="48"/>
      <c r="BF256" s="48"/>
      <c r="BG256" s="48"/>
      <c r="BH256" s="48"/>
      <c r="BI256" s="48"/>
      <c r="BJ256" s="48"/>
      <c r="BK256" s="48"/>
      <c r="BL256" s="48"/>
      <c r="BM256" s="48"/>
      <c r="BN256" s="48"/>
      <c r="BO256" s="48"/>
      <c r="BP256" s="48"/>
      <c r="BQ256" s="48"/>
    </row>
    <row r="257" spans="1:69" s="23" customFormat="1" ht="16.5" customHeight="1" x14ac:dyDescent="0.2">
      <c r="A257" s="183" t="s">
        <v>379</v>
      </c>
      <c r="B257" s="208"/>
      <c r="C257" s="268" t="s">
        <v>53</v>
      </c>
      <c r="D257" s="269"/>
      <c r="E257" s="269"/>
      <c r="F257" s="269"/>
      <c r="G257" s="269"/>
      <c r="H257" s="108" t="s">
        <v>3</v>
      </c>
      <c r="I257" s="96">
        <v>0</v>
      </c>
      <c r="J257" s="96">
        <v>0</v>
      </c>
      <c r="K257" s="96">
        <v>0</v>
      </c>
      <c r="L257" s="96">
        <v>0</v>
      </c>
      <c r="M257" s="96">
        <v>0</v>
      </c>
      <c r="N257" s="96">
        <v>0</v>
      </c>
      <c r="O257" s="96">
        <v>0</v>
      </c>
      <c r="P257" s="96">
        <v>0</v>
      </c>
      <c r="Q257" s="96">
        <f t="shared" si="55"/>
        <v>0</v>
      </c>
      <c r="R257" s="107" t="s">
        <v>478</v>
      </c>
      <c r="S257" s="62"/>
      <c r="T257" s="60"/>
      <c r="U257" s="60"/>
      <c r="AM257" s="48"/>
      <c r="AN257" s="48"/>
      <c r="AP257" s="48"/>
      <c r="AQ257" s="48"/>
      <c r="AR257" s="48"/>
      <c r="AS257" s="48"/>
      <c r="AT257" s="48"/>
      <c r="AU257" s="48"/>
      <c r="AV257" s="48"/>
      <c r="AW257" s="48"/>
      <c r="AX257" s="48"/>
      <c r="AY257" s="48"/>
      <c r="AZ257" s="48"/>
      <c r="BA257" s="48"/>
      <c r="BB257" s="48"/>
      <c r="BC257" s="48"/>
      <c r="BD257" s="48"/>
      <c r="BE257" s="48"/>
      <c r="BF257" s="48"/>
      <c r="BG257" s="48"/>
      <c r="BH257" s="48"/>
      <c r="BI257" s="48"/>
      <c r="BJ257" s="48"/>
      <c r="BK257" s="48"/>
      <c r="BL257" s="48"/>
      <c r="BM257" s="48"/>
      <c r="BN257" s="48"/>
      <c r="BO257" s="48"/>
      <c r="BP257" s="48"/>
      <c r="BQ257" s="48"/>
    </row>
    <row r="258" spans="1:69" s="23" customFormat="1" ht="8.1" customHeight="1" x14ac:dyDescent="0.2">
      <c r="A258" s="183" t="s">
        <v>380</v>
      </c>
      <c r="B258" s="208"/>
      <c r="C258" s="280" t="s">
        <v>420</v>
      </c>
      <c r="D258" s="281"/>
      <c r="E258" s="281"/>
      <c r="F258" s="281"/>
      <c r="G258" s="281"/>
      <c r="H258" s="108" t="s">
        <v>3</v>
      </c>
      <c r="I258" s="96">
        <v>0</v>
      </c>
      <c r="J258" s="96">
        <v>0</v>
      </c>
      <c r="K258" s="96">
        <v>0</v>
      </c>
      <c r="L258" s="96">
        <v>0</v>
      </c>
      <c r="M258" s="96">
        <v>0</v>
      </c>
      <c r="N258" s="96">
        <v>0</v>
      </c>
      <c r="O258" s="96">
        <v>0</v>
      </c>
      <c r="P258" s="96">
        <v>0</v>
      </c>
      <c r="Q258" s="96">
        <f t="shared" si="55"/>
        <v>0</v>
      </c>
      <c r="R258" s="107" t="s">
        <v>478</v>
      </c>
      <c r="S258" s="62"/>
      <c r="T258" s="60"/>
      <c r="U258" s="60"/>
      <c r="AM258" s="48"/>
      <c r="AN258" s="48"/>
      <c r="AP258" s="48"/>
      <c r="AQ258" s="48"/>
      <c r="AR258" s="48"/>
      <c r="AS258" s="48"/>
      <c r="AT258" s="48"/>
      <c r="AU258" s="48"/>
      <c r="AV258" s="48"/>
      <c r="AW258" s="48"/>
      <c r="AX258" s="48"/>
      <c r="AY258" s="48"/>
      <c r="AZ258" s="48"/>
      <c r="BA258" s="48"/>
      <c r="BB258" s="48"/>
      <c r="BC258" s="48"/>
      <c r="BD258" s="48"/>
      <c r="BE258" s="48"/>
      <c r="BF258" s="48"/>
      <c r="BG258" s="48"/>
      <c r="BH258" s="48"/>
      <c r="BI258" s="48"/>
      <c r="BJ258" s="48"/>
      <c r="BK258" s="48"/>
      <c r="BL258" s="48"/>
      <c r="BM258" s="48"/>
      <c r="BN258" s="48"/>
      <c r="BO258" s="48"/>
      <c r="BP258" s="48"/>
      <c r="BQ258" s="48"/>
    </row>
    <row r="259" spans="1:69" s="23" customFormat="1" ht="8.1" customHeight="1" x14ac:dyDescent="0.2">
      <c r="A259" s="183" t="s">
        <v>381</v>
      </c>
      <c r="B259" s="208"/>
      <c r="C259" s="264" t="s">
        <v>421</v>
      </c>
      <c r="D259" s="265"/>
      <c r="E259" s="265"/>
      <c r="F259" s="265"/>
      <c r="G259" s="265"/>
      <c r="H259" s="108" t="s">
        <v>3</v>
      </c>
      <c r="I259" s="96">
        <v>0</v>
      </c>
      <c r="J259" s="96">
        <v>0</v>
      </c>
      <c r="K259" s="96">
        <v>0</v>
      </c>
      <c r="L259" s="96">
        <v>0</v>
      </c>
      <c r="M259" s="96">
        <v>0</v>
      </c>
      <c r="N259" s="96">
        <v>0</v>
      </c>
      <c r="O259" s="96">
        <v>0</v>
      </c>
      <c r="P259" s="96">
        <v>0</v>
      </c>
      <c r="Q259" s="96">
        <f t="shared" si="55"/>
        <v>0</v>
      </c>
      <c r="R259" s="107" t="s">
        <v>478</v>
      </c>
      <c r="S259" s="62"/>
      <c r="T259" s="60"/>
      <c r="U259" s="60"/>
      <c r="AM259" s="48"/>
      <c r="AN259" s="48"/>
      <c r="AP259" s="48"/>
      <c r="AQ259" s="48"/>
      <c r="AR259" s="48"/>
      <c r="AS259" s="48"/>
      <c r="AT259" s="48"/>
      <c r="AU259" s="48"/>
      <c r="AV259" s="48"/>
      <c r="AW259" s="48"/>
      <c r="AX259" s="48"/>
      <c r="AY259" s="48"/>
      <c r="AZ259" s="48"/>
      <c r="BA259" s="48"/>
      <c r="BB259" s="48"/>
      <c r="BC259" s="48"/>
      <c r="BD259" s="48"/>
      <c r="BE259" s="48"/>
      <c r="BF259" s="48"/>
      <c r="BG259" s="48"/>
      <c r="BH259" s="48"/>
      <c r="BI259" s="48"/>
      <c r="BJ259" s="48"/>
      <c r="BK259" s="48"/>
      <c r="BL259" s="48"/>
      <c r="BM259" s="48"/>
      <c r="BN259" s="48"/>
      <c r="BO259" s="48"/>
      <c r="BP259" s="48"/>
      <c r="BQ259" s="48"/>
    </row>
    <row r="260" spans="1:69" s="23" customFormat="1" ht="8.1" customHeight="1" x14ac:dyDescent="0.2">
      <c r="A260" s="183" t="s">
        <v>382</v>
      </c>
      <c r="B260" s="208"/>
      <c r="C260" s="268" t="s">
        <v>420</v>
      </c>
      <c r="D260" s="269"/>
      <c r="E260" s="269"/>
      <c r="F260" s="269"/>
      <c r="G260" s="269"/>
      <c r="H260" s="108" t="s">
        <v>3</v>
      </c>
      <c r="I260" s="96">
        <v>0</v>
      </c>
      <c r="J260" s="96">
        <v>0</v>
      </c>
      <c r="K260" s="96">
        <v>0</v>
      </c>
      <c r="L260" s="96">
        <v>0</v>
      </c>
      <c r="M260" s="96">
        <v>0</v>
      </c>
      <c r="N260" s="96">
        <v>0</v>
      </c>
      <c r="O260" s="96">
        <v>0</v>
      </c>
      <c r="P260" s="96">
        <v>0</v>
      </c>
      <c r="Q260" s="96">
        <f t="shared" si="55"/>
        <v>0</v>
      </c>
      <c r="R260" s="107" t="s">
        <v>478</v>
      </c>
      <c r="S260" s="62"/>
      <c r="T260" s="60"/>
      <c r="U260" s="60"/>
      <c r="AM260" s="48"/>
      <c r="AN260" s="48"/>
      <c r="AP260" s="48"/>
      <c r="AQ260" s="48"/>
      <c r="AR260" s="48"/>
      <c r="AS260" s="48"/>
      <c r="AT260" s="48"/>
      <c r="AU260" s="48"/>
      <c r="AV260" s="48"/>
      <c r="AW260" s="48"/>
      <c r="AX260" s="48"/>
      <c r="AY260" s="48"/>
      <c r="AZ260" s="48"/>
      <c r="BA260" s="48"/>
      <c r="BB260" s="48"/>
      <c r="BC260" s="48"/>
      <c r="BD260" s="48"/>
      <c r="BE260" s="48"/>
      <c r="BF260" s="48"/>
      <c r="BG260" s="48"/>
      <c r="BH260" s="48"/>
      <c r="BI260" s="48"/>
      <c r="BJ260" s="48"/>
      <c r="BK260" s="48"/>
      <c r="BL260" s="48"/>
      <c r="BM260" s="48"/>
      <c r="BN260" s="48"/>
      <c r="BO260" s="48"/>
      <c r="BP260" s="48"/>
      <c r="BQ260" s="48"/>
    </row>
    <row r="261" spans="1:69" s="95" customFormat="1" ht="8.1" customHeight="1" x14ac:dyDescent="0.2">
      <c r="A261" s="183" t="s">
        <v>383</v>
      </c>
      <c r="B261" s="208"/>
      <c r="C261" s="264" t="s">
        <v>422</v>
      </c>
      <c r="D261" s="265"/>
      <c r="E261" s="265"/>
      <c r="F261" s="265"/>
      <c r="G261" s="265"/>
      <c r="H261" s="108" t="s">
        <v>3</v>
      </c>
      <c r="I261" s="115">
        <v>0</v>
      </c>
      <c r="J261" s="115">
        <v>0</v>
      </c>
      <c r="K261" s="115">
        <v>0</v>
      </c>
      <c r="L261" s="115">
        <v>0</v>
      </c>
      <c r="M261" s="115">
        <v>0</v>
      </c>
      <c r="N261" s="115">
        <v>0</v>
      </c>
      <c r="O261" s="115">
        <v>0</v>
      </c>
      <c r="P261" s="115">
        <v>0</v>
      </c>
      <c r="Q261" s="96">
        <f t="shared" si="55"/>
        <v>0</v>
      </c>
      <c r="R261" s="107" t="s">
        <v>478</v>
      </c>
      <c r="S261" s="94"/>
      <c r="T261" s="88"/>
      <c r="U261" s="88"/>
      <c r="AM261" s="92"/>
      <c r="AN261" s="92"/>
      <c r="AP261" s="92"/>
      <c r="AQ261" s="92"/>
      <c r="AR261" s="92"/>
      <c r="AS261" s="92"/>
      <c r="AT261" s="92"/>
      <c r="AU261" s="92"/>
      <c r="AV261" s="92"/>
      <c r="AW261" s="92"/>
      <c r="AX261" s="92"/>
      <c r="AY261" s="92"/>
      <c r="AZ261" s="92"/>
      <c r="BA261" s="92"/>
      <c r="BB261" s="92"/>
      <c r="BC261" s="92"/>
      <c r="BD261" s="92"/>
      <c r="BE261" s="92"/>
      <c r="BF261" s="92"/>
      <c r="BG261" s="92"/>
      <c r="BH261" s="92"/>
      <c r="BI261" s="92"/>
      <c r="BJ261" s="92"/>
      <c r="BK261" s="92"/>
      <c r="BL261" s="92"/>
      <c r="BM261" s="92"/>
      <c r="BN261" s="92"/>
      <c r="BO261" s="92"/>
      <c r="BP261" s="92"/>
      <c r="BQ261" s="92"/>
    </row>
    <row r="262" spans="1:69" s="23" customFormat="1" ht="8.1" customHeight="1" x14ac:dyDescent="0.2">
      <c r="A262" s="183" t="s">
        <v>384</v>
      </c>
      <c r="B262" s="208"/>
      <c r="C262" s="268" t="s">
        <v>420</v>
      </c>
      <c r="D262" s="269"/>
      <c r="E262" s="269"/>
      <c r="F262" s="269"/>
      <c r="G262" s="269"/>
      <c r="H262" s="108" t="s">
        <v>3</v>
      </c>
      <c r="I262" s="96">
        <v>0</v>
      </c>
      <c r="J262" s="96">
        <v>0</v>
      </c>
      <c r="K262" s="96">
        <v>0</v>
      </c>
      <c r="L262" s="96">
        <v>0</v>
      </c>
      <c r="M262" s="96">
        <v>0</v>
      </c>
      <c r="N262" s="96">
        <v>0</v>
      </c>
      <c r="O262" s="96">
        <v>0</v>
      </c>
      <c r="P262" s="96">
        <v>0</v>
      </c>
      <c r="Q262" s="96">
        <f t="shared" si="55"/>
        <v>0</v>
      </c>
      <c r="R262" s="107" t="s">
        <v>478</v>
      </c>
      <c r="S262" s="62"/>
      <c r="T262" s="60"/>
      <c r="U262" s="60"/>
      <c r="AM262" s="48"/>
      <c r="AN262" s="48"/>
      <c r="AP262" s="48"/>
      <c r="AQ262" s="48"/>
      <c r="AR262" s="48"/>
      <c r="AS262" s="48"/>
      <c r="AT262" s="48"/>
      <c r="AU262" s="48"/>
      <c r="AV262" s="48"/>
      <c r="AW262" s="48"/>
      <c r="AX262" s="48"/>
      <c r="AY262" s="48"/>
      <c r="AZ262" s="48"/>
      <c r="BA262" s="48"/>
      <c r="BB262" s="48"/>
      <c r="BC262" s="48"/>
      <c r="BD262" s="48"/>
      <c r="BE262" s="48"/>
      <c r="BF262" s="48"/>
      <c r="BG262" s="48"/>
      <c r="BH262" s="48"/>
      <c r="BI262" s="48"/>
      <c r="BJ262" s="48"/>
      <c r="BK262" s="48"/>
      <c r="BL262" s="48"/>
      <c r="BM262" s="48"/>
      <c r="BN262" s="48"/>
      <c r="BO262" s="48"/>
      <c r="BP262" s="48"/>
      <c r="BQ262" s="48"/>
    </row>
    <row r="263" spans="1:69" s="23" customFormat="1" ht="8.1" customHeight="1" x14ac:dyDescent="0.2">
      <c r="A263" s="183" t="s">
        <v>385</v>
      </c>
      <c r="B263" s="208"/>
      <c r="C263" s="264" t="s">
        <v>423</v>
      </c>
      <c r="D263" s="265"/>
      <c r="E263" s="265"/>
      <c r="F263" s="265"/>
      <c r="G263" s="265"/>
      <c r="H263" s="108" t="s">
        <v>3</v>
      </c>
      <c r="I263" s="96">
        <v>0</v>
      </c>
      <c r="J263" s="96">
        <v>0</v>
      </c>
      <c r="K263" s="96">
        <v>0</v>
      </c>
      <c r="L263" s="96">
        <v>0</v>
      </c>
      <c r="M263" s="96">
        <v>0</v>
      </c>
      <c r="N263" s="96">
        <v>0</v>
      </c>
      <c r="O263" s="96">
        <v>0</v>
      </c>
      <c r="P263" s="96">
        <v>0</v>
      </c>
      <c r="Q263" s="96">
        <f t="shared" si="55"/>
        <v>0</v>
      </c>
      <c r="R263" s="107" t="s">
        <v>478</v>
      </c>
      <c r="S263" s="62"/>
      <c r="T263" s="60"/>
      <c r="U263" s="60"/>
      <c r="AM263" s="48"/>
      <c r="AN263" s="48"/>
      <c r="AP263" s="48"/>
      <c r="AQ263" s="48"/>
      <c r="AR263" s="48"/>
      <c r="AS263" s="48"/>
      <c r="AT263" s="48"/>
      <c r="AU263" s="48"/>
      <c r="AV263" s="48"/>
      <c r="AW263" s="48"/>
      <c r="AX263" s="48"/>
      <c r="AY263" s="48"/>
      <c r="AZ263" s="48"/>
      <c r="BA263" s="48"/>
      <c r="BB263" s="48"/>
      <c r="BC263" s="48"/>
      <c r="BD263" s="48"/>
      <c r="BE263" s="48"/>
      <c r="BF263" s="48"/>
      <c r="BG263" s="48"/>
      <c r="BH263" s="48"/>
      <c r="BI263" s="48"/>
      <c r="BJ263" s="48"/>
      <c r="BK263" s="48"/>
      <c r="BL263" s="48"/>
      <c r="BM263" s="48"/>
      <c r="BN263" s="48"/>
      <c r="BO263" s="48"/>
      <c r="BP263" s="48"/>
      <c r="BQ263" s="48"/>
    </row>
    <row r="264" spans="1:69" s="23" customFormat="1" ht="8.1" customHeight="1" x14ac:dyDescent="0.2">
      <c r="A264" s="183" t="s">
        <v>386</v>
      </c>
      <c r="B264" s="208"/>
      <c r="C264" s="268" t="s">
        <v>420</v>
      </c>
      <c r="D264" s="269"/>
      <c r="E264" s="269"/>
      <c r="F264" s="269"/>
      <c r="G264" s="269"/>
      <c r="H264" s="108" t="s">
        <v>3</v>
      </c>
      <c r="I264" s="96">
        <v>0</v>
      </c>
      <c r="J264" s="96">
        <v>0</v>
      </c>
      <c r="K264" s="96">
        <v>0</v>
      </c>
      <c r="L264" s="96">
        <v>0</v>
      </c>
      <c r="M264" s="96">
        <v>0</v>
      </c>
      <c r="N264" s="96">
        <v>0</v>
      </c>
      <c r="O264" s="96">
        <v>0</v>
      </c>
      <c r="P264" s="96">
        <v>0</v>
      </c>
      <c r="Q264" s="96">
        <f t="shared" si="55"/>
        <v>0</v>
      </c>
      <c r="R264" s="107" t="s">
        <v>478</v>
      </c>
      <c r="S264" s="62"/>
      <c r="T264" s="60"/>
      <c r="U264" s="60"/>
      <c r="AM264" s="48"/>
      <c r="AN264" s="48"/>
      <c r="AP264" s="48"/>
      <c r="AQ264" s="48"/>
      <c r="AR264" s="48"/>
      <c r="AS264" s="48"/>
      <c r="AT264" s="48"/>
      <c r="AU264" s="48"/>
      <c r="AV264" s="48"/>
      <c r="AW264" s="48"/>
      <c r="AX264" s="48"/>
      <c r="AY264" s="48"/>
      <c r="AZ264" s="48"/>
      <c r="BA264" s="48"/>
      <c r="BB264" s="48"/>
      <c r="BC264" s="48"/>
      <c r="BD264" s="48"/>
      <c r="BE264" s="48"/>
      <c r="BF264" s="48"/>
      <c r="BG264" s="48"/>
      <c r="BH264" s="48"/>
      <c r="BI264" s="48"/>
      <c r="BJ264" s="48"/>
      <c r="BK264" s="48"/>
      <c r="BL264" s="48"/>
      <c r="BM264" s="48"/>
      <c r="BN264" s="48"/>
      <c r="BO264" s="48"/>
      <c r="BP264" s="48"/>
      <c r="BQ264" s="48"/>
    </row>
    <row r="265" spans="1:69" s="23" customFormat="1" ht="8.1" customHeight="1" x14ac:dyDescent="0.2">
      <c r="A265" s="183" t="s">
        <v>387</v>
      </c>
      <c r="B265" s="208"/>
      <c r="C265" s="264" t="s">
        <v>424</v>
      </c>
      <c r="D265" s="265"/>
      <c r="E265" s="265"/>
      <c r="F265" s="265"/>
      <c r="G265" s="265"/>
      <c r="H265" s="108" t="s">
        <v>3</v>
      </c>
      <c r="I265" s="115">
        <v>0</v>
      </c>
      <c r="J265" s="115">
        <v>0</v>
      </c>
      <c r="K265" s="115">
        <v>0</v>
      </c>
      <c r="L265" s="115">
        <v>0</v>
      </c>
      <c r="M265" s="115">
        <v>0</v>
      </c>
      <c r="N265" s="115">
        <v>0</v>
      </c>
      <c r="O265" s="115">
        <v>0</v>
      </c>
      <c r="P265" s="115">
        <v>0</v>
      </c>
      <c r="Q265" s="96">
        <f t="shared" si="55"/>
        <v>0</v>
      </c>
      <c r="R265" s="107" t="s">
        <v>478</v>
      </c>
      <c r="S265" s="61"/>
      <c r="T265" s="60"/>
      <c r="U265" s="60"/>
      <c r="AM265" s="48"/>
      <c r="AN265" s="48"/>
      <c r="AP265" s="48"/>
      <c r="AQ265" s="48"/>
      <c r="AR265" s="48"/>
      <c r="AS265" s="48"/>
      <c r="AT265" s="48"/>
      <c r="AU265" s="48"/>
      <c r="AV265" s="48"/>
      <c r="AW265" s="48"/>
      <c r="AX265" s="48"/>
      <c r="AY265" s="48"/>
      <c r="AZ265" s="48"/>
      <c r="BA265" s="48"/>
      <c r="BB265" s="48"/>
      <c r="BC265" s="48"/>
      <c r="BD265" s="48"/>
      <c r="BE265" s="48"/>
      <c r="BF265" s="48"/>
      <c r="BG265" s="48"/>
      <c r="BH265" s="48"/>
      <c r="BI265" s="48"/>
      <c r="BJ265" s="48"/>
      <c r="BK265" s="48"/>
      <c r="BL265" s="48"/>
      <c r="BM265" s="48"/>
      <c r="BN265" s="48"/>
      <c r="BO265" s="48"/>
      <c r="BP265" s="48"/>
      <c r="BQ265" s="48"/>
    </row>
    <row r="266" spans="1:69" s="23" customFormat="1" ht="8.1" customHeight="1" x14ac:dyDescent="0.2">
      <c r="A266" s="183" t="s">
        <v>388</v>
      </c>
      <c r="B266" s="208"/>
      <c r="C266" s="268" t="s">
        <v>420</v>
      </c>
      <c r="D266" s="269"/>
      <c r="E266" s="269"/>
      <c r="F266" s="269"/>
      <c r="G266" s="269"/>
      <c r="H266" s="108" t="s">
        <v>3</v>
      </c>
      <c r="I266" s="96">
        <v>0</v>
      </c>
      <c r="J266" s="96">
        <v>0</v>
      </c>
      <c r="K266" s="96">
        <v>0</v>
      </c>
      <c r="L266" s="96">
        <v>0</v>
      </c>
      <c r="M266" s="96">
        <v>0</v>
      </c>
      <c r="N266" s="96">
        <v>0</v>
      </c>
      <c r="O266" s="96">
        <v>0</v>
      </c>
      <c r="P266" s="96">
        <v>0</v>
      </c>
      <c r="Q266" s="96">
        <f t="shared" si="55"/>
        <v>0</v>
      </c>
      <c r="R266" s="107" t="s">
        <v>478</v>
      </c>
      <c r="S266" s="62"/>
      <c r="T266" s="60"/>
      <c r="U266" s="60"/>
      <c r="AM266" s="48"/>
      <c r="AN266" s="48"/>
      <c r="AP266" s="48"/>
      <c r="AQ266" s="48"/>
      <c r="AR266" s="48"/>
      <c r="AS266" s="48"/>
      <c r="AT266" s="48"/>
      <c r="AU266" s="48"/>
      <c r="AV266" s="48"/>
      <c r="AW266" s="48"/>
      <c r="AX266" s="48"/>
      <c r="AY266" s="48"/>
      <c r="AZ266" s="48"/>
      <c r="BA266" s="48"/>
      <c r="BB266" s="48"/>
      <c r="BC266" s="48"/>
      <c r="BD266" s="48"/>
      <c r="BE266" s="48"/>
      <c r="BF266" s="48"/>
      <c r="BG266" s="48"/>
      <c r="BH266" s="48"/>
      <c r="BI266" s="48"/>
      <c r="BJ266" s="48"/>
      <c r="BK266" s="48"/>
      <c r="BL266" s="48"/>
      <c r="BM266" s="48"/>
      <c r="BN266" s="48"/>
      <c r="BO266" s="48"/>
      <c r="BP266" s="48"/>
      <c r="BQ266" s="48"/>
    </row>
    <row r="267" spans="1:69" s="23" customFormat="1" ht="8.1" customHeight="1" x14ac:dyDescent="0.2">
      <c r="A267" s="183" t="s">
        <v>389</v>
      </c>
      <c r="B267" s="208"/>
      <c r="C267" s="264" t="s">
        <v>425</v>
      </c>
      <c r="D267" s="265"/>
      <c r="E267" s="265"/>
      <c r="F267" s="265"/>
      <c r="G267" s="265"/>
      <c r="H267" s="108" t="s">
        <v>3</v>
      </c>
      <c r="I267" s="96">
        <v>0</v>
      </c>
      <c r="J267" s="96">
        <v>0</v>
      </c>
      <c r="K267" s="96">
        <v>0</v>
      </c>
      <c r="L267" s="96">
        <v>0</v>
      </c>
      <c r="M267" s="96">
        <v>0</v>
      </c>
      <c r="N267" s="96">
        <v>0</v>
      </c>
      <c r="O267" s="96">
        <v>0</v>
      </c>
      <c r="P267" s="96">
        <v>0</v>
      </c>
      <c r="Q267" s="96">
        <f t="shared" si="55"/>
        <v>0</v>
      </c>
      <c r="R267" s="107" t="s">
        <v>478</v>
      </c>
      <c r="S267" s="62"/>
      <c r="T267" s="60"/>
      <c r="U267" s="60"/>
      <c r="AM267" s="48"/>
      <c r="AN267" s="48"/>
      <c r="AP267" s="48"/>
      <c r="AQ267" s="48"/>
      <c r="AR267" s="48"/>
      <c r="AS267" s="48"/>
      <c r="AT267" s="48"/>
      <c r="AU267" s="48"/>
      <c r="AV267" s="48"/>
      <c r="AW267" s="48"/>
      <c r="AX267" s="48"/>
      <c r="AY267" s="48"/>
      <c r="AZ267" s="48"/>
      <c r="BA267" s="48"/>
      <c r="BB267" s="48"/>
      <c r="BC267" s="48"/>
      <c r="BD267" s="48"/>
      <c r="BE267" s="48"/>
      <c r="BF267" s="48"/>
      <c r="BG267" s="48"/>
      <c r="BH267" s="48"/>
      <c r="BI267" s="48"/>
      <c r="BJ267" s="48"/>
      <c r="BK267" s="48"/>
      <c r="BL267" s="48"/>
      <c r="BM267" s="48"/>
      <c r="BN267" s="48"/>
      <c r="BO267" s="48"/>
      <c r="BP267" s="48"/>
      <c r="BQ267" s="48"/>
    </row>
    <row r="268" spans="1:69" s="23" customFormat="1" ht="8.1" customHeight="1" x14ac:dyDescent="0.2">
      <c r="A268" s="183" t="s">
        <v>390</v>
      </c>
      <c r="B268" s="208"/>
      <c r="C268" s="268" t="s">
        <v>420</v>
      </c>
      <c r="D268" s="269"/>
      <c r="E268" s="269"/>
      <c r="F268" s="269"/>
      <c r="G268" s="269"/>
      <c r="H268" s="108" t="s">
        <v>3</v>
      </c>
      <c r="I268" s="96">
        <v>0</v>
      </c>
      <c r="J268" s="96">
        <v>0</v>
      </c>
      <c r="K268" s="96">
        <v>0</v>
      </c>
      <c r="L268" s="96">
        <v>0</v>
      </c>
      <c r="M268" s="96">
        <v>0</v>
      </c>
      <c r="N268" s="96">
        <v>0</v>
      </c>
      <c r="O268" s="96">
        <v>0</v>
      </c>
      <c r="P268" s="96">
        <v>0</v>
      </c>
      <c r="Q268" s="96">
        <f t="shared" si="55"/>
        <v>0</v>
      </c>
      <c r="R268" s="107" t="s">
        <v>478</v>
      </c>
      <c r="S268" s="62"/>
      <c r="T268" s="60"/>
      <c r="U268" s="60"/>
      <c r="AM268" s="48"/>
      <c r="AN268" s="48"/>
      <c r="AP268" s="48"/>
      <c r="AQ268" s="48"/>
      <c r="AR268" s="48"/>
      <c r="AS268" s="48"/>
      <c r="AT268" s="48"/>
      <c r="AU268" s="48"/>
      <c r="AV268" s="48"/>
      <c r="AW268" s="48"/>
      <c r="AX268" s="48"/>
      <c r="AY268" s="48"/>
      <c r="AZ268" s="48"/>
      <c r="BA268" s="48"/>
      <c r="BB268" s="48"/>
      <c r="BC268" s="48"/>
      <c r="BD268" s="48"/>
      <c r="BE268" s="48"/>
      <c r="BF268" s="48"/>
      <c r="BG268" s="48"/>
      <c r="BH268" s="48"/>
      <c r="BI268" s="48"/>
      <c r="BJ268" s="48"/>
      <c r="BK268" s="48"/>
      <c r="BL268" s="48"/>
      <c r="BM268" s="48"/>
      <c r="BN268" s="48"/>
      <c r="BO268" s="48"/>
      <c r="BP268" s="48"/>
      <c r="BQ268" s="48"/>
    </row>
    <row r="269" spans="1:69" s="23" customFormat="1" ht="8.1" customHeight="1" x14ac:dyDescent="0.2">
      <c r="A269" s="183" t="s">
        <v>389</v>
      </c>
      <c r="B269" s="208"/>
      <c r="C269" s="264" t="s">
        <v>426</v>
      </c>
      <c r="D269" s="265"/>
      <c r="E269" s="265"/>
      <c r="F269" s="265"/>
      <c r="G269" s="265"/>
      <c r="H269" s="108" t="s">
        <v>3</v>
      </c>
      <c r="I269" s="96">
        <v>0</v>
      </c>
      <c r="J269" s="96">
        <v>0</v>
      </c>
      <c r="K269" s="96">
        <v>0</v>
      </c>
      <c r="L269" s="96">
        <v>0</v>
      </c>
      <c r="M269" s="96">
        <v>0</v>
      </c>
      <c r="N269" s="96">
        <v>0</v>
      </c>
      <c r="O269" s="96">
        <v>0</v>
      </c>
      <c r="P269" s="96">
        <v>0</v>
      </c>
      <c r="Q269" s="96">
        <f t="shared" si="55"/>
        <v>0</v>
      </c>
      <c r="R269" s="107" t="s">
        <v>478</v>
      </c>
      <c r="S269" s="62"/>
      <c r="T269" s="60"/>
      <c r="U269" s="60"/>
      <c r="AM269" s="48"/>
      <c r="AN269" s="48"/>
      <c r="AP269" s="48"/>
      <c r="AQ269" s="48"/>
      <c r="AR269" s="48"/>
      <c r="AS269" s="48"/>
      <c r="AT269" s="48"/>
      <c r="AU269" s="48"/>
      <c r="AV269" s="48"/>
      <c r="AW269" s="48"/>
      <c r="AX269" s="48"/>
      <c r="AY269" s="48"/>
      <c r="AZ269" s="48"/>
      <c r="BA269" s="48"/>
      <c r="BB269" s="48"/>
      <c r="BC269" s="48"/>
      <c r="BD269" s="48"/>
      <c r="BE269" s="48"/>
      <c r="BF269" s="48"/>
      <c r="BG269" s="48"/>
      <c r="BH269" s="48"/>
      <c r="BI269" s="48"/>
      <c r="BJ269" s="48"/>
      <c r="BK269" s="48"/>
      <c r="BL269" s="48"/>
      <c r="BM269" s="48"/>
      <c r="BN269" s="48"/>
      <c r="BO269" s="48"/>
      <c r="BP269" s="48"/>
      <c r="BQ269" s="48"/>
    </row>
    <row r="270" spans="1:69" s="23" customFormat="1" ht="8.1" customHeight="1" x14ac:dyDescent="0.2">
      <c r="A270" s="183" t="s">
        <v>391</v>
      </c>
      <c r="B270" s="208"/>
      <c r="C270" s="268" t="s">
        <v>420</v>
      </c>
      <c r="D270" s="269"/>
      <c r="E270" s="269"/>
      <c r="F270" s="269"/>
      <c r="G270" s="269"/>
      <c r="H270" s="108" t="s">
        <v>3</v>
      </c>
      <c r="I270" s="96">
        <v>0</v>
      </c>
      <c r="J270" s="96">
        <v>0</v>
      </c>
      <c r="K270" s="96">
        <v>0</v>
      </c>
      <c r="L270" s="96">
        <v>0</v>
      </c>
      <c r="M270" s="96">
        <v>0</v>
      </c>
      <c r="N270" s="96">
        <v>0</v>
      </c>
      <c r="O270" s="96">
        <v>0</v>
      </c>
      <c r="P270" s="96">
        <v>0</v>
      </c>
      <c r="Q270" s="96">
        <f t="shared" si="55"/>
        <v>0</v>
      </c>
      <c r="R270" s="107" t="s">
        <v>478</v>
      </c>
      <c r="S270" s="62"/>
      <c r="T270" s="60"/>
      <c r="U270" s="60"/>
      <c r="AM270" s="48"/>
      <c r="AN270" s="48"/>
      <c r="AP270" s="48"/>
      <c r="AQ270" s="48"/>
      <c r="AR270" s="48"/>
      <c r="AS270" s="48"/>
      <c r="AT270" s="48"/>
      <c r="AU270" s="48"/>
      <c r="AV270" s="48"/>
      <c r="AW270" s="48"/>
      <c r="AX270" s="48"/>
      <c r="AY270" s="48"/>
      <c r="AZ270" s="48"/>
      <c r="BA270" s="48"/>
      <c r="BB270" s="48"/>
      <c r="BC270" s="48"/>
      <c r="BD270" s="48"/>
      <c r="BE270" s="48"/>
      <c r="BF270" s="48"/>
      <c r="BG270" s="48"/>
      <c r="BH270" s="48"/>
      <c r="BI270" s="48"/>
      <c r="BJ270" s="48"/>
      <c r="BK270" s="48"/>
      <c r="BL270" s="48"/>
      <c r="BM270" s="48"/>
      <c r="BN270" s="48"/>
      <c r="BO270" s="48"/>
      <c r="BP270" s="48"/>
      <c r="BQ270" s="48"/>
    </row>
    <row r="271" spans="1:69" s="23" customFormat="1" ht="16.5" customHeight="1" x14ac:dyDescent="0.2">
      <c r="A271" s="183" t="s">
        <v>392</v>
      </c>
      <c r="B271" s="208"/>
      <c r="C271" s="264" t="s">
        <v>673</v>
      </c>
      <c r="D271" s="265"/>
      <c r="E271" s="265"/>
      <c r="F271" s="265"/>
      <c r="G271" s="265"/>
      <c r="H271" s="108" t="s">
        <v>3</v>
      </c>
      <c r="I271" s="96">
        <v>0</v>
      </c>
      <c r="J271" s="96">
        <v>0</v>
      </c>
      <c r="K271" s="96">
        <v>0</v>
      </c>
      <c r="L271" s="96">
        <v>0</v>
      </c>
      <c r="M271" s="96">
        <v>0</v>
      </c>
      <c r="N271" s="96">
        <v>0</v>
      </c>
      <c r="O271" s="96">
        <v>0</v>
      </c>
      <c r="P271" s="96">
        <v>0</v>
      </c>
      <c r="Q271" s="96">
        <f t="shared" si="55"/>
        <v>0</v>
      </c>
      <c r="R271" s="107" t="s">
        <v>478</v>
      </c>
      <c r="S271" s="62"/>
      <c r="T271" s="60"/>
      <c r="U271" s="60"/>
      <c r="AM271" s="48"/>
      <c r="AN271" s="48"/>
      <c r="AP271" s="48"/>
      <c r="AQ271" s="48"/>
      <c r="AR271" s="48"/>
      <c r="AS271" s="48"/>
      <c r="AT271" s="48"/>
      <c r="AU271" s="48"/>
      <c r="AV271" s="48"/>
      <c r="AW271" s="48"/>
      <c r="AX271" s="48"/>
      <c r="AY271" s="48"/>
      <c r="AZ271" s="48"/>
      <c r="BA271" s="48"/>
      <c r="BB271" s="48"/>
      <c r="BC271" s="48"/>
      <c r="BD271" s="48"/>
      <c r="BE271" s="48"/>
      <c r="BF271" s="48"/>
      <c r="BG271" s="48"/>
      <c r="BH271" s="48"/>
      <c r="BI271" s="48"/>
      <c r="BJ271" s="48"/>
      <c r="BK271" s="48"/>
      <c r="BL271" s="48"/>
      <c r="BM271" s="48"/>
      <c r="BN271" s="48"/>
      <c r="BO271" s="48"/>
      <c r="BP271" s="48"/>
      <c r="BQ271" s="48"/>
    </row>
    <row r="272" spans="1:69" s="23" customFormat="1" ht="8.1" customHeight="1" x14ac:dyDescent="0.2">
      <c r="A272" s="183" t="s">
        <v>393</v>
      </c>
      <c r="B272" s="208"/>
      <c r="C272" s="268" t="s">
        <v>420</v>
      </c>
      <c r="D272" s="269"/>
      <c r="E272" s="269"/>
      <c r="F272" s="269"/>
      <c r="G272" s="269"/>
      <c r="H272" s="108" t="s">
        <v>3</v>
      </c>
      <c r="I272" s="96">
        <v>0</v>
      </c>
      <c r="J272" s="96">
        <v>0</v>
      </c>
      <c r="K272" s="96">
        <v>0</v>
      </c>
      <c r="L272" s="96">
        <v>0</v>
      </c>
      <c r="M272" s="96">
        <v>0</v>
      </c>
      <c r="N272" s="96">
        <v>0</v>
      </c>
      <c r="O272" s="96">
        <v>0</v>
      </c>
      <c r="P272" s="96">
        <v>0</v>
      </c>
      <c r="Q272" s="96">
        <f t="shared" si="55"/>
        <v>0</v>
      </c>
      <c r="R272" s="107" t="s">
        <v>478</v>
      </c>
      <c r="S272" s="62"/>
      <c r="T272" s="60"/>
      <c r="U272" s="60"/>
      <c r="AM272" s="48"/>
      <c r="AN272" s="48"/>
      <c r="AP272" s="48"/>
      <c r="AQ272" s="48"/>
      <c r="AR272" s="48"/>
      <c r="AS272" s="48"/>
      <c r="AT272" s="48"/>
      <c r="AU272" s="48"/>
      <c r="AV272" s="48"/>
      <c r="AW272" s="48"/>
      <c r="AX272" s="48"/>
      <c r="AY272" s="48"/>
      <c r="AZ272" s="48"/>
      <c r="BA272" s="48"/>
      <c r="BB272" s="48"/>
      <c r="BC272" s="48"/>
      <c r="BD272" s="48"/>
      <c r="BE272" s="48"/>
      <c r="BF272" s="48"/>
      <c r="BG272" s="48"/>
      <c r="BH272" s="48"/>
      <c r="BI272" s="48"/>
      <c r="BJ272" s="48"/>
      <c r="BK272" s="48"/>
      <c r="BL272" s="48"/>
      <c r="BM272" s="48"/>
      <c r="BN272" s="48"/>
      <c r="BO272" s="48"/>
      <c r="BP272" s="48"/>
      <c r="BQ272" s="48"/>
    </row>
    <row r="273" spans="1:69" s="23" customFormat="1" ht="8.1" customHeight="1" x14ac:dyDescent="0.2">
      <c r="A273" s="183" t="s">
        <v>394</v>
      </c>
      <c r="B273" s="208"/>
      <c r="C273" s="268" t="s">
        <v>82</v>
      </c>
      <c r="D273" s="269"/>
      <c r="E273" s="269"/>
      <c r="F273" s="269"/>
      <c r="G273" s="269"/>
      <c r="H273" s="108" t="s">
        <v>3</v>
      </c>
      <c r="I273" s="96">
        <v>0</v>
      </c>
      <c r="J273" s="96">
        <v>0</v>
      </c>
      <c r="K273" s="96">
        <v>0</v>
      </c>
      <c r="L273" s="96">
        <v>0</v>
      </c>
      <c r="M273" s="96">
        <v>0</v>
      </c>
      <c r="N273" s="96">
        <v>0</v>
      </c>
      <c r="O273" s="96">
        <v>0</v>
      </c>
      <c r="P273" s="96">
        <v>0</v>
      </c>
      <c r="Q273" s="96">
        <f t="shared" si="55"/>
        <v>0</v>
      </c>
      <c r="R273" s="107" t="s">
        <v>478</v>
      </c>
      <c r="S273" s="62"/>
      <c r="T273" s="60"/>
      <c r="U273" s="60"/>
      <c r="AM273" s="48"/>
      <c r="AN273" s="48"/>
      <c r="AP273" s="48"/>
      <c r="AQ273" s="48"/>
      <c r="AR273" s="48"/>
      <c r="AS273" s="48"/>
      <c r="AT273" s="48"/>
      <c r="AU273" s="48"/>
      <c r="AV273" s="48"/>
      <c r="AW273" s="48"/>
      <c r="AX273" s="48"/>
      <c r="AY273" s="48"/>
      <c r="AZ273" s="48"/>
      <c r="BA273" s="48"/>
      <c r="BB273" s="48"/>
      <c r="BC273" s="48"/>
      <c r="BD273" s="48"/>
      <c r="BE273" s="48"/>
      <c r="BF273" s="48"/>
      <c r="BG273" s="48"/>
      <c r="BH273" s="48"/>
      <c r="BI273" s="48"/>
      <c r="BJ273" s="48"/>
      <c r="BK273" s="48"/>
      <c r="BL273" s="48"/>
      <c r="BM273" s="48"/>
      <c r="BN273" s="48"/>
      <c r="BO273" s="48"/>
      <c r="BP273" s="48"/>
      <c r="BQ273" s="48"/>
    </row>
    <row r="274" spans="1:69" s="23" customFormat="1" ht="8.1" customHeight="1" x14ac:dyDescent="0.2">
      <c r="A274" s="183" t="s">
        <v>395</v>
      </c>
      <c r="B274" s="208"/>
      <c r="C274" s="280" t="s">
        <v>420</v>
      </c>
      <c r="D274" s="281"/>
      <c r="E274" s="281"/>
      <c r="F274" s="281"/>
      <c r="G274" s="281"/>
      <c r="H274" s="108" t="s">
        <v>3</v>
      </c>
      <c r="I274" s="96">
        <v>0</v>
      </c>
      <c r="J274" s="96">
        <v>0</v>
      </c>
      <c r="K274" s="96">
        <v>0</v>
      </c>
      <c r="L274" s="96">
        <v>0</v>
      </c>
      <c r="M274" s="96">
        <v>0</v>
      </c>
      <c r="N274" s="96">
        <v>0</v>
      </c>
      <c r="O274" s="96">
        <v>0</v>
      </c>
      <c r="P274" s="96">
        <v>0</v>
      </c>
      <c r="Q274" s="96">
        <f t="shared" si="55"/>
        <v>0</v>
      </c>
      <c r="R274" s="107" t="s">
        <v>478</v>
      </c>
      <c r="S274" s="62"/>
      <c r="T274" s="60"/>
      <c r="U274" s="60"/>
      <c r="AM274" s="48"/>
      <c r="AN274" s="48"/>
      <c r="AP274" s="48"/>
      <c r="AQ274" s="48"/>
      <c r="AR274" s="48"/>
      <c r="AS274" s="48"/>
      <c r="AT274" s="48"/>
      <c r="AU274" s="48"/>
      <c r="AV274" s="48"/>
      <c r="AW274" s="48"/>
      <c r="AX274" s="48"/>
      <c r="AY274" s="48"/>
      <c r="AZ274" s="48"/>
      <c r="BA274" s="48"/>
      <c r="BB274" s="48"/>
      <c r="BC274" s="48"/>
      <c r="BD274" s="48"/>
      <c r="BE274" s="48"/>
      <c r="BF274" s="48"/>
      <c r="BG274" s="48"/>
      <c r="BH274" s="48"/>
      <c r="BI274" s="48"/>
      <c r="BJ274" s="48"/>
      <c r="BK274" s="48"/>
      <c r="BL274" s="48"/>
      <c r="BM274" s="48"/>
      <c r="BN274" s="48"/>
      <c r="BO274" s="48"/>
      <c r="BP274" s="48"/>
      <c r="BQ274" s="48"/>
    </row>
    <row r="275" spans="1:69" s="23" customFormat="1" ht="8.1" customHeight="1" x14ac:dyDescent="0.2">
      <c r="A275" s="183" t="s">
        <v>396</v>
      </c>
      <c r="B275" s="208"/>
      <c r="C275" s="268" t="s">
        <v>83</v>
      </c>
      <c r="D275" s="269"/>
      <c r="E275" s="269"/>
      <c r="F275" s="269"/>
      <c r="G275" s="269"/>
      <c r="H275" s="108" t="s">
        <v>3</v>
      </c>
      <c r="I275" s="96">
        <v>0</v>
      </c>
      <c r="J275" s="96">
        <v>0</v>
      </c>
      <c r="K275" s="96">
        <v>0</v>
      </c>
      <c r="L275" s="96">
        <v>0</v>
      </c>
      <c r="M275" s="96">
        <v>0</v>
      </c>
      <c r="N275" s="96">
        <v>0</v>
      </c>
      <c r="O275" s="96">
        <v>0</v>
      </c>
      <c r="P275" s="96">
        <v>0</v>
      </c>
      <c r="Q275" s="96">
        <f t="shared" si="55"/>
        <v>0</v>
      </c>
      <c r="R275" s="107" t="s">
        <v>478</v>
      </c>
      <c r="S275" s="62"/>
      <c r="T275" s="60"/>
      <c r="U275" s="60"/>
      <c r="AM275" s="48"/>
      <c r="AN275" s="48"/>
      <c r="AP275" s="48"/>
      <c r="AQ275" s="48"/>
      <c r="AR275" s="48"/>
      <c r="AS275" s="48"/>
      <c r="AT275" s="48"/>
      <c r="AU275" s="48"/>
      <c r="AV275" s="48"/>
      <c r="AW275" s="48"/>
      <c r="AX275" s="48"/>
      <c r="AY275" s="48"/>
      <c r="AZ275" s="48"/>
      <c r="BA275" s="48"/>
      <c r="BB275" s="48"/>
      <c r="BC275" s="48"/>
      <c r="BD275" s="48"/>
      <c r="BE275" s="48"/>
      <c r="BF275" s="48"/>
      <c r="BG275" s="48"/>
      <c r="BH275" s="48"/>
      <c r="BI275" s="48"/>
      <c r="BJ275" s="48"/>
      <c r="BK275" s="48"/>
      <c r="BL275" s="48"/>
      <c r="BM275" s="48"/>
      <c r="BN275" s="48"/>
      <c r="BO275" s="48"/>
      <c r="BP275" s="48"/>
      <c r="BQ275" s="48"/>
    </row>
    <row r="276" spans="1:69" s="23" customFormat="1" ht="8.1" customHeight="1" x14ac:dyDescent="0.2">
      <c r="A276" s="183" t="s">
        <v>397</v>
      </c>
      <c r="B276" s="208"/>
      <c r="C276" s="280" t="s">
        <v>420</v>
      </c>
      <c r="D276" s="281"/>
      <c r="E276" s="281"/>
      <c r="F276" s="281"/>
      <c r="G276" s="281"/>
      <c r="H276" s="108" t="s">
        <v>3</v>
      </c>
      <c r="I276" s="96">
        <v>0</v>
      </c>
      <c r="J276" s="96">
        <v>0</v>
      </c>
      <c r="K276" s="96">
        <v>0</v>
      </c>
      <c r="L276" s="96">
        <v>0</v>
      </c>
      <c r="M276" s="96">
        <v>0</v>
      </c>
      <c r="N276" s="96">
        <v>0</v>
      </c>
      <c r="O276" s="96">
        <v>0</v>
      </c>
      <c r="P276" s="96">
        <v>0</v>
      </c>
      <c r="Q276" s="96">
        <f t="shared" si="55"/>
        <v>0</v>
      </c>
      <c r="R276" s="107" t="s">
        <v>478</v>
      </c>
      <c r="S276" s="62"/>
      <c r="T276" s="60"/>
      <c r="U276" s="60"/>
      <c r="AM276" s="48"/>
      <c r="AN276" s="48"/>
      <c r="AP276" s="48"/>
      <c r="AQ276" s="48"/>
      <c r="AR276" s="48"/>
      <c r="AS276" s="48"/>
      <c r="AT276" s="48"/>
      <c r="AU276" s="48"/>
      <c r="AV276" s="48"/>
      <c r="AW276" s="48"/>
      <c r="AX276" s="48"/>
      <c r="AY276" s="48"/>
      <c r="AZ276" s="48"/>
      <c r="BA276" s="48"/>
      <c r="BB276" s="48"/>
      <c r="BC276" s="48"/>
      <c r="BD276" s="48"/>
      <c r="BE276" s="48"/>
      <c r="BF276" s="48"/>
      <c r="BG276" s="48"/>
      <c r="BH276" s="48"/>
      <c r="BI276" s="48"/>
      <c r="BJ276" s="48"/>
      <c r="BK276" s="48"/>
      <c r="BL276" s="48"/>
      <c r="BM276" s="48"/>
      <c r="BN276" s="48"/>
      <c r="BO276" s="48"/>
      <c r="BP276" s="48"/>
      <c r="BQ276" s="48"/>
    </row>
    <row r="277" spans="1:69" s="23" customFormat="1" ht="8.1" customHeight="1" x14ac:dyDescent="0.2">
      <c r="A277" s="183" t="s">
        <v>398</v>
      </c>
      <c r="B277" s="208"/>
      <c r="C277" s="264" t="s">
        <v>428</v>
      </c>
      <c r="D277" s="265"/>
      <c r="E277" s="265"/>
      <c r="F277" s="265"/>
      <c r="G277" s="265"/>
      <c r="H277" s="108" t="s">
        <v>3</v>
      </c>
      <c r="I277" s="115">
        <v>0</v>
      </c>
      <c r="J277" s="115">
        <v>0</v>
      </c>
      <c r="K277" s="115">
        <v>0</v>
      </c>
      <c r="L277" s="115">
        <v>0</v>
      </c>
      <c r="M277" s="115">
        <v>0</v>
      </c>
      <c r="N277" s="115">
        <v>0</v>
      </c>
      <c r="O277" s="115">
        <v>0</v>
      </c>
      <c r="P277" s="115">
        <v>0</v>
      </c>
      <c r="Q277" s="96">
        <f t="shared" si="55"/>
        <v>0</v>
      </c>
      <c r="R277" s="107" t="s">
        <v>478</v>
      </c>
      <c r="S277" s="61"/>
      <c r="T277" s="60"/>
      <c r="U277" s="60"/>
      <c r="AM277" s="48"/>
      <c r="AN277" s="48"/>
      <c r="AP277" s="48"/>
      <c r="AQ277" s="48"/>
      <c r="AR277" s="48"/>
      <c r="AS277" s="48"/>
      <c r="AT277" s="48"/>
      <c r="AU277" s="48"/>
      <c r="AV277" s="48"/>
      <c r="AW277" s="48"/>
      <c r="AX277" s="48"/>
      <c r="AY277" s="48"/>
      <c r="AZ277" s="48"/>
      <c r="BA277" s="48"/>
      <c r="BB277" s="48"/>
      <c r="BC277" s="48"/>
      <c r="BD277" s="48"/>
      <c r="BE277" s="48"/>
      <c r="BF277" s="48"/>
      <c r="BG277" s="48"/>
      <c r="BH277" s="48"/>
      <c r="BI277" s="48"/>
      <c r="BJ277" s="48"/>
      <c r="BK277" s="48"/>
      <c r="BL277" s="48"/>
      <c r="BM277" s="48"/>
      <c r="BN277" s="48"/>
      <c r="BO277" s="48"/>
      <c r="BP277" s="48"/>
      <c r="BQ277" s="48"/>
    </row>
    <row r="278" spans="1:69" s="23" customFormat="1" ht="8.1" customHeight="1" x14ac:dyDescent="0.2">
      <c r="A278" s="183" t="s">
        <v>399</v>
      </c>
      <c r="B278" s="208"/>
      <c r="C278" s="268" t="s">
        <v>420</v>
      </c>
      <c r="D278" s="269"/>
      <c r="E278" s="269"/>
      <c r="F278" s="269"/>
      <c r="G278" s="269"/>
      <c r="H278" s="108" t="s">
        <v>3</v>
      </c>
      <c r="I278" s="96">
        <v>0</v>
      </c>
      <c r="J278" s="96">
        <v>0</v>
      </c>
      <c r="K278" s="96">
        <v>0</v>
      </c>
      <c r="L278" s="96">
        <v>0</v>
      </c>
      <c r="M278" s="96">
        <v>0</v>
      </c>
      <c r="N278" s="96">
        <v>0</v>
      </c>
      <c r="O278" s="96">
        <v>0</v>
      </c>
      <c r="P278" s="96">
        <v>0</v>
      </c>
      <c r="Q278" s="96">
        <f t="shared" si="55"/>
        <v>0</v>
      </c>
      <c r="R278" s="107" t="s">
        <v>478</v>
      </c>
      <c r="S278" s="62"/>
      <c r="T278" s="60"/>
      <c r="U278" s="60"/>
      <c r="AM278" s="48"/>
      <c r="AN278" s="48"/>
      <c r="AP278" s="48"/>
      <c r="AQ278" s="48"/>
      <c r="AR278" s="48"/>
      <c r="AS278" s="48"/>
      <c r="AT278" s="48"/>
      <c r="AU278" s="48"/>
      <c r="AV278" s="48"/>
      <c r="AW278" s="48"/>
      <c r="AX278" s="48"/>
      <c r="AY278" s="48"/>
      <c r="AZ278" s="48"/>
      <c r="BA278" s="48"/>
      <c r="BB278" s="48"/>
      <c r="BC278" s="48"/>
      <c r="BD278" s="48"/>
      <c r="BE278" s="48"/>
      <c r="BF278" s="48"/>
      <c r="BG278" s="48"/>
      <c r="BH278" s="48"/>
      <c r="BI278" s="48"/>
      <c r="BJ278" s="48"/>
      <c r="BK278" s="48"/>
      <c r="BL278" s="48"/>
      <c r="BM278" s="48"/>
      <c r="BN278" s="48"/>
      <c r="BO278" s="48"/>
      <c r="BP278" s="48"/>
      <c r="BQ278" s="48"/>
    </row>
    <row r="279" spans="1:69" s="105" customFormat="1" ht="8.1" customHeight="1" x14ac:dyDescent="0.2">
      <c r="A279" s="198" t="s">
        <v>400</v>
      </c>
      <c r="B279" s="209"/>
      <c r="C279" s="282" t="s">
        <v>429</v>
      </c>
      <c r="D279" s="283"/>
      <c r="E279" s="283"/>
      <c r="F279" s="283"/>
      <c r="G279" s="283"/>
      <c r="H279" s="119" t="s">
        <v>3</v>
      </c>
      <c r="I279" s="137">
        <f t="shared" ref="I279:P279" si="56">I280+I282+I287+I289+I291+I293+I295+I297+I299</f>
        <v>0</v>
      </c>
      <c r="J279" s="137">
        <f t="shared" si="56"/>
        <v>0</v>
      </c>
      <c r="K279" s="137">
        <f t="shared" si="56"/>
        <v>0</v>
      </c>
      <c r="L279" s="137">
        <f t="shared" si="56"/>
        <v>0</v>
      </c>
      <c r="M279" s="137">
        <f t="shared" si="56"/>
        <v>0</v>
      </c>
      <c r="N279" s="137">
        <f t="shared" si="56"/>
        <v>0</v>
      </c>
      <c r="O279" s="137">
        <f t="shared" si="56"/>
        <v>0</v>
      </c>
      <c r="P279" s="137">
        <f t="shared" si="56"/>
        <v>0</v>
      </c>
      <c r="Q279" s="96">
        <f t="shared" si="55"/>
        <v>0</v>
      </c>
      <c r="R279" s="107" t="s">
        <v>478</v>
      </c>
      <c r="S279" s="87"/>
      <c r="T279" s="87"/>
      <c r="U279" s="87"/>
      <c r="V279" s="104"/>
      <c r="AM279" s="90"/>
      <c r="AN279" s="90"/>
      <c r="AP279" s="90"/>
      <c r="AQ279" s="90"/>
      <c r="AR279" s="90"/>
      <c r="AS279" s="90"/>
      <c r="AT279" s="90"/>
      <c r="AU279" s="90"/>
      <c r="AV279" s="90"/>
      <c r="AW279" s="90"/>
      <c r="AX279" s="90"/>
      <c r="AY279" s="90"/>
      <c r="AZ279" s="90"/>
      <c r="BA279" s="90"/>
      <c r="BB279" s="90"/>
      <c r="BC279" s="90"/>
      <c r="BD279" s="90"/>
      <c r="BE279" s="90"/>
      <c r="BF279" s="90"/>
      <c r="BG279" s="90"/>
      <c r="BH279" s="90"/>
      <c r="BI279" s="90"/>
      <c r="BJ279" s="90"/>
      <c r="BK279" s="90"/>
      <c r="BL279" s="90"/>
      <c r="BM279" s="90"/>
      <c r="BN279" s="90"/>
      <c r="BO279" s="90"/>
      <c r="BP279" s="90"/>
      <c r="BQ279" s="90"/>
    </row>
    <row r="280" spans="1:69" s="23" customFormat="1" ht="8.1" customHeight="1" x14ac:dyDescent="0.2">
      <c r="A280" s="183" t="s">
        <v>401</v>
      </c>
      <c r="B280" s="208"/>
      <c r="C280" s="264" t="s">
        <v>430</v>
      </c>
      <c r="D280" s="265"/>
      <c r="E280" s="265"/>
      <c r="F280" s="265"/>
      <c r="G280" s="265"/>
      <c r="H280" s="108" t="s">
        <v>3</v>
      </c>
      <c r="I280" s="96">
        <v>0</v>
      </c>
      <c r="J280" s="96">
        <v>0</v>
      </c>
      <c r="K280" s="96">
        <v>0</v>
      </c>
      <c r="L280" s="96">
        <v>0</v>
      </c>
      <c r="M280" s="96">
        <v>0</v>
      </c>
      <c r="N280" s="96">
        <v>0</v>
      </c>
      <c r="O280" s="96">
        <v>0</v>
      </c>
      <c r="P280" s="96">
        <v>0</v>
      </c>
      <c r="Q280" s="96">
        <f t="shared" si="55"/>
        <v>0</v>
      </c>
      <c r="R280" s="107" t="s">
        <v>478</v>
      </c>
      <c r="S280" s="62"/>
      <c r="T280" s="60"/>
      <c r="U280" s="60"/>
      <c r="AM280" s="48"/>
      <c r="AN280" s="48"/>
      <c r="AP280" s="48"/>
      <c r="AQ280" s="48"/>
      <c r="AR280" s="48"/>
      <c r="AS280" s="48"/>
      <c r="AT280" s="48"/>
      <c r="AU280" s="48"/>
      <c r="AV280" s="48"/>
      <c r="AW280" s="48"/>
      <c r="AX280" s="48"/>
      <c r="AY280" s="48"/>
      <c r="AZ280" s="48"/>
      <c r="BA280" s="48"/>
      <c r="BB280" s="48"/>
      <c r="BC280" s="48"/>
      <c r="BD280" s="80"/>
      <c r="BE280" s="80"/>
      <c r="BF280" s="80"/>
      <c r="BG280" s="80"/>
      <c r="BH280" s="80"/>
      <c r="BI280" s="80"/>
      <c r="BJ280" s="80"/>
      <c r="BK280" s="48"/>
      <c r="BL280" s="48"/>
      <c r="BM280" s="48"/>
      <c r="BN280" s="48"/>
      <c r="BO280" s="48"/>
      <c r="BP280" s="48"/>
      <c r="BQ280" s="48"/>
    </row>
    <row r="281" spans="1:69" s="23" customFormat="1" ht="8.1" customHeight="1" x14ac:dyDescent="0.2">
      <c r="A281" s="183" t="s">
        <v>402</v>
      </c>
      <c r="B281" s="208"/>
      <c r="C281" s="268" t="s">
        <v>420</v>
      </c>
      <c r="D281" s="269"/>
      <c r="E281" s="269"/>
      <c r="F281" s="269"/>
      <c r="G281" s="269"/>
      <c r="H281" s="108" t="s">
        <v>3</v>
      </c>
      <c r="I281" s="96">
        <v>0</v>
      </c>
      <c r="J281" s="96">
        <v>0</v>
      </c>
      <c r="K281" s="96">
        <v>0</v>
      </c>
      <c r="L281" s="96">
        <v>0</v>
      </c>
      <c r="M281" s="96">
        <v>0</v>
      </c>
      <c r="N281" s="96">
        <v>0</v>
      </c>
      <c r="O281" s="96">
        <v>0</v>
      </c>
      <c r="P281" s="96">
        <v>0</v>
      </c>
      <c r="Q281" s="96">
        <f t="shared" si="55"/>
        <v>0</v>
      </c>
      <c r="R281" s="107" t="s">
        <v>478</v>
      </c>
      <c r="S281" s="62"/>
      <c r="T281" s="60"/>
      <c r="U281" s="60"/>
      <c r="AM281" s="48"/>
      <c r="AN281" s="48"/>
      <c r="AP281" s="48"/>
      <c r="AQ281" s="48"/>
      <c r="AR281" s="48"/>
      <c r="AS281" s="48"/>
      <c r="AT281" s="48"/>
      <c r="AU281" s="48"/>
      <c r="AV281" s="48"/>
      <c r="AW281" s="48"/>
      <c r="AX281" s="48"/>
      <c r="AY281" s="48"/>
      <c r="AZ281" s="48"/>
      <c r="BA281" s="48"/>
      <c r="BB281" s="48"/>
      <c r="BC281" s="48"/>
      <c r="BD281" s="48"/>
      <c r="BE281" s="48"/>
      <c r="BF281" s="48"/>
      <c r="BG281" s="48"/>
      <c r="BH281" s="48"/>
      <c r="BI281" s="48"/>
      <c r="BJ281" s="48"/>
      <c r="BK281" s="48"/>
      <c r="BL281" s="48"/>
      <c r="BM281" s="48"/>
      <c r="BN281" s="48"/>
      <c r="BO281" s="48"/>
      <c r="BP281" s="48"/>
      <c r="BQ281" s="48"/>
    </row>
    <row r="282" spans="1:69" s="89" customFormat="1" ht="8.1" customHeight="1" x14ac:dyDescent="0.2">
      <c r="A282" s="183" t="s">
        <v>403</v>
      </c>
      <c r="B282" s="208"/>
      <c r="C282" s="264" t="s">
        <v>431</v>
      </c>
      <c r="D282" s="265"/>
      <c r="E282" s="265"/>
      <c r="F282" s="265"/>
      <c r="G282" s="265"/>
      <c r="H282" s="108" t="s">
        <v>3</v>
      </c>
      <c r="I282" s="115">
        <v>0</v>
      </c>
      <c r="J282" s="115">
        <v>0</v>
      </c>
      <c r="K282" s="115">
        <v>0</v>
      </c>
      <c r="L282" s="115">
        <v>0</v>
      </c>
      <c r="M282" s="115">
        <v>0</v>
      </c>
      <c r="N282" s="115">
        <v>0</v>
      </c>
      <c r="O282" s="115">
        <v>0</v>
      </c>
      <c r="P282" s="115">
        <v>0</v>
      </c>
      <c r="Q282" s="96">
        <f t="shared" si="55"/>
        <v>0</v>
      </c>
      <c r="R282" s="107" t="s">
        <v>478</v>
      </c>
      <c r="S282" s="86"/>
      <c r="T282" s="87"/>
      <c r="U282" s="87"/>
      <c r="AM282" s="90"/>
      <c r="AN282" s="90"/>
      <c r="AP282" s="90"/>
      <c r="AQ282" s="90"/>
      <c r="AR282" s="90"/>
      <c r="AS282" s="90"/>
      <c r="AT282" s="90"/>
      <c r="AU282" s="90"/>
      <c r="AV282" s="90"/>
      <c r="AW282" s="90"/>
      <c r="AX282" s="90"/>
      <c r="AY282" s="90"/>
      <c r="AZ282" s="90"/>
      <c r="BA282" s="90"/>
      <c r="BB282" s="90"/>
      <c r="BC282" s="90"/>
      <c r="BD282" s="90"/>
      <c r="BE282" s="90"/>
      <c r="BF282" s="90"/>
      <c r="BG282" s="90"/>
      <c r="BH282" s="90"/>
      <c r="BI282" s="90"/>
      <c r="BJ282" s="90"/>
      <c r="BK282" s="90"/>
      <c r="BL282" s="90"/>
      <c r="BM282" s="90"/>
      <c r="BN282" s="90"/>
      <c r="BO282" s="90"/>
      <c r="BP282" s="90"/>
      <c r="BQ282" s="90"/>
    </row>
    <row r="283" spans="1:69" s="23" customFormat="1" ht="8.1" customHeight="1" x14ac:dyDescent="0.2">
      <c r="A283" s="183" t="s">
        <v>404</v>
      </c>
      <c r="B283" s="208"/>
      <c r="C283" s="268" t="s">
        <v>271</v>
      </c>
      <c r="D283" s="269"/>
      <c r="E283" s="269"/>
      <c r="F283" s="269"/>
      <c r="G283" s="269"/>
      <c r="H283" s="108" t="s">
        <v>3</v>
      </c>
      <c r="I283" s="96">
        <v>0</v>
      </c>
      <c r="J283" s="96">
        <v>0</v>
      </c>
      <c r="K283" s="96">
        <v>0</v>
      </c>
      <c r="L283" s="96">
        <v>0</v>
      </c>
      <c r="M283" s="96">
        <v>0</v>
      </c>
      <c r="N283" s="96">
        <v>0</v>
      </c>
      <c r="O283" s="96">
        <v>0</v>
      </c>
      <c r="P283" s="96">
        <v>0</v>
      </c>
      <c r="Q283" s="96">
        <f t="shared" si="55"/>
        <v>0</v>
      </c>
      <c r="R283" s="107" t="s">
        <v>478</v>
      </c>
      <c r="S283" s="62"/>
      <c r="T283" s="60"/>
      <c r="U283" s="60"/>
      <c r="AM283" s="48"/>
      <c r="AN283" s="48"/>
      <c r="AP283" s="48"/>
      <c r="AQ283" s="48"/>
      <c r="AR283" s="48"/>
      <c r="AS283" s="48"/>
      <c r="AT283" s="48"/>
      <c r="AU283" s="48"/>
      <c r="AV283" s="48"/>
      <c r="AW283" s="48"/>
      <c r="AX283" s="48"/>
      <c r="AY283" s="48"/>
      <c r="AZ283" s="48"/>
      <c r="BA283" s="48"/>
      <c r="BB283" s="48"/>
      <c r="BC283" s="48"/>
      <c r="BD283" s="48"/>
      <c r="BE283" s="48"/>
      <c r="BF283" s="48"/>
      <c r="BG283" s="48"/>
      <c r="BH283" s="48"/>
      <c r="BI283" s="48"/>
      <c r="BJ283" s="48"/>
      <c r="BK283" s="48"/>
      <c r="BL283" s="48"/>
      <c r="BM283" s="48"/>
      <c r="BN283" s="48"/>
      <c r="BO283" s="48"/>
      <c r="BP283" s="48"/>
      <c r="BQ283" s="48"/>
    </row>
    <row r="284" spans="1:69" s="23" customFormat="1" ht="8.1" customHeight="1" x14ac:dyDescent="0.2">
      <c r="A284" s="183" t="s">
        <v>405</v>
      </c>
      <c r="B284" s="208"/>
      <c r="C284" s="280" t="s">
        <v>420</v>
      </c>
      <c r="D284" s="281"/>
      <c r="E284" s="281"/>
      <c r="F284" s="281"/>
      <c r="G284" s="281"/>
      <c r="H284" s="108" t="s">
        <v>3</v>
      </c>
      <c r="I284" s="96">
        <v>0</v>
      </c>
      <c r="J284" s="96">
        <v>0</v>
      </c>
      <c r="K284" s="96">
        <v>0</v>
      </c>
      <c r="L284" s="96">
        <v>0</v>
      </c>
      <c r="M284" s="96">
        <v>0</v>
      </c>
      <c r="N284" s="96">
        <v>0</v>
      </c>
      <c r="O284" s="96">
        <v>0</v>
      </c>
      <c r="P284" s="96">
        <v>0</v>
      </c>
      <c r="Q284" s="96">
        <f t="shared" si="55"/>
        <v>0</v>
      </c>
      <c r="R284" s="107" t="s">
        <v>478</v>
      </c>
      <c r="S284" s="62"/>
      <c r="T284" s="60"/>
      <c r="U284" s="60"/>
      <c r="AM284" s="48"/>
      <c r="AN284" s="48"/>
      <c r="AP284" s="48"/>
      <c r="AQ284" s="48"/>
      <c r="AR284" s="48"/>
      <c r="AS284" s="48"/>
      <c r="AT284" s="48"/>
      <c r="AU284" s="48"/>
      <c r="AV284" s="48"/>
      <c r="AW284" s="48"/>
      <c r="AX284" s="48"/>
      <c r="AY284" s="48"/>
      <c r="AZ284" s="48"/>
      <c r="BA284" s="48"/>
      <c r="BB284" s="48"/>
      <c r="BC284" s="48"/>
      <c r="BD284" s="48"/>
      <c r="BE284" s="48"/>
      <c r="BF284" s="48"/>
      <c r="BG284" s="48"/>
      <c r="BH284" s="48"/>
      <c r="BI284" s="48"/>
      <c r="BJ284" s="48"/>
      <c r="BK284" s="48"/>
      <c r="BL284" s="48"/>
      <c r="BM284" s="48"/>
      <c r="BN284" s="48"/>
      <c r="BO284" s="48"/>
      <c r="BP284" s="48"/>
      <c r="BQ284" s="48"/>
    </row>
    <row r="285" spans="1:69" s="23" customFormat="1" ht="8.1" customHeight="1" x14ac:dyDescent="0.2">
      <c r="A285" s="183" t="s">
        <v>406</v>
      </c>
      <c r="B285" s="208"/>
      <c r="C285" s="268" t="s">
        <v>432</v>
      </c>
      <c r="D285" s="269"/>
      <c r="E285" s="269"/>
      <c r="F285" s="269"/>
      <c r="G285" s="269"/>
      <c r="H285" s="108" t="s">
        <v>3</v>
      </c>
      <c r="I285" s="96">
        <v>0</v>
      </c>
      <c r="J285" s="96">
        <v>0</v>
      </c>
      <c r="K285" s="96">
        <v>0</v>
      </c>
      <c r="L285" s="96">
        <v>0</v>
      </c>
      <c r="M285" s="96">
        <v>0</v>
      </c>
      <c r="N285" s="96">
        <v>0</v>
      </c>
      <c r="O285" s="96">
        <v>0</v>
      </c>
      <c r="P285" s="96">
        <v>0</v>
      </c>
      <c r="Q285" s="96">
        <f t="shared" si="55"/>
        <v>0</v>
      </c>
      <c r="R285" s="107" t="s">
        <v>478</v>
      </c>
      <c r="S285" s="62"/>
      <c r="T285" s="60"/>
      <c r="U285" s="60"/>
      <c r="AM285" s="48"/>
      <c r="AN285" s="48"/>
      <c r="AP285" s="48"/>
      <c r="AQ285" s="48"/>
      <c r="AR285" s="48"/>
      <c r="AS285" s="48"/>
      <c r="AT285" s="48"/>
      <c r="AU285" s="48"/>
      <c r="AV285" s="48"/>
      <c r="AW285" s="48"/>
      <c r="AX285" s="48"/>
      <c r="AY285" s="48"/>
      <c r="AZ285" s="48"/>
      <c r="BA285" s="48"/>
      <c r="BB285" s="48"/>
      <c r="BC285" s="48"/>
      <c r="BD285" s="48"/>
      <c r="BE285" s="48"/>
      <c r="BF285" s="48"/>
      <c r="BG285" s="48"/>
      <c r="BH285" s="48"/>
      <c r="BI285" s="48"/>
      <c r="BJ285" s="48"/>
      <c r="BK285" s="48"/>
      <c r="BL285" s="48"/>
      <c r="BM285" s="48"/>
      <c r="BN285" s="48"/>
      <c r="BO285" s="48"/>
      <c r="BP285" s="48"/>
      <c r="BQ285" s="48"/>
    </row>
    <row r="286" spans="1:69" s="23" customFormat="1" ht="8.1" customHeight="1" x14ac:dyDescent="0.2">
      <c r="A286" s="183" t="s">
        <v>407</v>
      </c>
      <c r="B286" s="208"/>
      <c r="C286" s="280" t="s">
        <v>420</v>
      </c>
      <c r="D286" s="281"/>
      <c r="E286" s="281"/>
      <c r="F286" s="281"/>
      <c r="G286" s="281"/>
      <c r="H286" s="108" t="s">
        <v>3</v>
      </c>
      <c r="I286" s="96">
        <v>0</v>
      </c>
      <c r="J286" s="96">
        <v>0</v>
      </c>
      <c r="K286" s="96">
        <v>0</v>
      </c>
      <c r="L286" s="96">
        <v>0</v>
      </c>
      <c r="M286" s="96">
        <v>0</v>
      </c>
      <c r="N286" s="96">
        <v>0</v>
      </c>
      <c r="O286" s="96">
        <v>0</v>
      </c>
      <c r="P286" s="96">
        <v>0</v>
      </c>
      <c r="Q286" s="96">
        <f t="shared" si="55"/>
        <v>0</v>
      </c>
      <c r="R286" s="107" t="s">
        <v>478</v>
      </c>
      <c r="S286" s="62"/>
      <c r="T286" s="60"/>
      <c r="U286" s="60"/>
      <c r="AM286" s="48"/>
      <c r="AN286" s="48"/>
      <c r="AP286" s="48"/>
      <c r="AQ286" s="48"/>
      <c r="AR286" s="48"/>
      <c r="AS286" s="48"/>
      <c r="AT286" s="48"/>
      <c r="AU286" s="48"/>
      <c r="AV286" s="48"/>
      <c r="AW286" s="48"/>
      <c r="AX286" s="48"/>
      <c r="AY286" s="48"/>
      <c r="AZ286" s="48"/>
      <c r="BA286" s="48"/>
      <c r="BB286" s="48"/>
      <c r="BC286" s="48"/>
      <c r="BD286" s="48"/>
      <c r="BE286" s="48"/>
      <c r="BF286" s="48"/>
      <c r="BG286" s="48"/>
      <c r="BH286" s="48"/>
      <c r="BI286" s="48"/>
      <c r="BJ286" s="48"/>
      <c r="BK286" s="48"/>
      <c r="BL286" s="48"/>
      <c r="BM286" s="48"/>
      <c r="BN286" s="48"/>
      <c r="BO286" s="48"/>
      <c r="BP286" s="48"/>
      <c r="BQ286" s="48"/>
    </row>
    <row r="287" spans="1:69" s="23" customFormat="1" ht="16.5" customHeight="1" x14ac:dyDescent="0.2">
      <c r="A287" s="183" t="s">
        <v>408</v>
      </c>
      <c r="B287" s="208"/>
      <c r="C287" s="264" t="s">
        <v>433</v>
      </c>
      <c r="D287" s="265"/>
      <c r="E287" s="265"/>
      <c r="F287" s="265"/>
      <c r="G287" s="265"/>
      <c r="H287" s="108" t="s">
        <v>3</v>
      </c>
      <c r="I287" s="96">
        <v>0</v>
      </c>
      <c r="J287" s="96">
        <v>0</v>
      </c>
      <c r="K287" s="96">
        <v>0</v>
      </c>
      <c r="L287" s="96">
        <v>0</v>
      </c>
      <c r="M287" s="96">
        <v>0</v>
      </c>
      <c r="N287" s="96">
        <v>0</v>
      </c>
      <c r="O287" s="96">
        <v>0</v>
      </c>
      <c r="P287" s="96">
        <v>0</v>
      </c>
      <c r="Q287" s="96">
        <f t="shared" si="55"/>
        <v>0</v>
      </c>
      <c r="R287" s="107" t="s">
        <v>478</v>
      </c>
      <c r="S287" s="62"/>
      <c r="T287" s="60"/>
      <c r="U287" s="60"/>
      <c r="AM287" s="48"/>
      <c r="AN287" s="48"/>
      <c r="AP287" s="48"/>
      <c r="AQ287" s="48"/>
      <c r="AR287" s="48"/>
      <c r="AS287" s="48"/>
      <c r="AT287" s="48"/>
      <c r="AU287" s="48"/>
      <c r="AV287" s="48"/>
      <c r="AW287" s="48"/>
      <c r="AX287" s="48"/>
      <c r="AY287" s="48"/>
      <c r="AZ287" s="48"/>
      <c r="BA287" s="48"/>
      <c r="BB287" s="48"/>
      <c r="BC287" s="48"/>
      <c r="BD287" s="48"/>
      <c r="BE287" s="48"/>
      <c r="BF287" s="48"/>
      <c r="BG287" s="48"/>
      <c r="BH287" s="48"/>
      <c r="BI287" s="48"/>
      <c r="BJ287" s="48"/>
      <c r="BK287" s="48"/>
      <c r="BL287" s="48"/>
      <c r="BM287" s="48"/>
      <c r="BN287" s="48"/>
      <c r="BO287" s="48"/>
      <c r="BP287" s="48"/>
      <c r="BQ287" s="48"/>
    </row>
    <row r="288" spans="1:69" s="23" customFormat="1" ht="8.1" customHeight="1" x14ac:dyDescent="0.2">
      <c r="A288" s="183" t="s">
        <v>434</v>
      </c>
      <c r="B288" s="208"/>
      <c r="C288" s="268" t="s">
        <v>420</v>
      </c>
      <c r="D288" s="269"/>
      <c r="E288" s="269"/>
      <c r="F288" s="269"/>
      <c r="G288" s="269"/>
      <c r="H288" s="108" t="s">
        <v>3</v>
      </c>
      <c r="I288" s="96">
        <v>0</v>
      </c>
      <c r="J288" s="96">
        <v>0</v>
      </c>
      <c r="K288" s="96">
        <v>0</v>
      </c>
      <c r="L288" s="96">
        <v>0</v>
      </c>
      <c r="M288" s="96">
        <v>0</v>
      </c>
      <c r="N288" s="96">
        <v>0</v>
      </c>
      <c r="O288" s="96">
        <v>0</v>
      </c>
      <c r="P288" s="96">
        <v>0</v>
      </c>
      <c r="Q288" s="96">
        <f t="shared" si="55"/>
        <v>0</v>
      </c>
      <c r="R288" s="107" t="s">
        <v>478</v>
      </c>
      <c r="S288" s="62"/>
      <c r="T288" s="60"/>
      <c r="U288" s="60"/>
      <c r="AM288" s="48"/>
      <c r="AN288" s="48"/>
      <c r="AP288" s="48"/>
      <c r="AQ288" s="48"/>
      <c r="AR288" s="48"/>
      <c r="AS288" s="48"/>
      <c r="AT288" s="48"/>
      <c r="AU288" s="48"/>
      <c r="AV288" s="48"/>
      <c r="AW288" s="48"/>
      <c r="AX288" s="48"/>
      <c r="AY288" s="48"/>
      <c r="AZ288" s="48"/>
      <c r="BA288" s="48"/>
      <c r="BB288" s="48"/>
      <c r="BC288" s="48"/>
      <c r="BD288" s="48"/>
      <c r="BE288" s="48"/>
      <c r="BF288" s="48"/>
      <c r="BG288" s="48"/>
      <c r="BH288" s="48"/>
      <c r="BI288" s="48"/>
      <c r="BJ288" s="48"/>
      <c r="BK288" s="48"/>
      <c r="BL288" s="48"/>
      <c r="BM288" s="48"/>
      <c r="BN288" s="48"/>
      <c r="BO288" s="48"/>
      <c r="BP288" s="48"/>
      <c r="BQ288" s="48"/>
    </row>
    <row r="289" spans="1:69" s="23" customFormat="1" ht="8.1" customHeight="1" x14ac:dyDescent="0.2">
      <c r="A289" s="183" t="s">
        <v>435</v>
      </c>
      <c r="B289" s="208"/>
      <c r="C289" s="264" t="s">
        <v>447</v>
      </c>
      <c r="D289" s="265"/>
      <c r="E289" s="265"/>
      <c r="F289" s="265"/>
      <c r="G289" s="265"/>
      <c r="H289" s="108" t="s">
        <v>3</v>
      </c>
      <c r="I289" s="96">
        <v>0</v>
      </c>
      <c r="J289" s="96">
        <v>0</v>
      </c>
      <c r="K289" s="96">
        <v>0</v>
      </c>
      <c r="L289" s="96">
        <v>0</v>
      </c>
      <c r="M289" s="96">
        <v>0</v>
      </c>
      <c r="N289" s="96">
        <v>0</v>
      </c>
      <c r="O289" s="96">
        <v>0</v>
      </c>
      <c r="P289" s="96">
        <v>0</v>
      </c>
      <c r="Q289" s="96">
        <f t="shared" si="55"/>
        <v>0</v>
      </c>
      <c r="R289" s="107" t="s">
        <v>478</v>
      </c>
      <c r="S289" s="62"/>
      <c r="T289" s="60"/>
      <c r="U289" s="60"/>
      <c r="V289" s="38"/>
      <c r="AM289" s="48"/>
      <c r="AN289" s="48"/>
      <c r="AP289" s="48"/>
      <c r="AQ289" s="48"/>
      <c r="AR289" s="48"/>
      <c r="AS289" s="48"/>
      <c r="AT289" s="48"/>
      <c r="AU289" s="48"/>
      <c r="AV289" s="48"/>
      <c r="AW289" s="48"/>
      <c r="AX289" s="48"/>
      <c r="AY289" s="48"/>
      <c r="AZ289" s="48"/>
      <c r="BA289" s="48"/>
      <c r="BB289" s="48"/>
      <c r="BC289" s="48"/>
      <c r="BD289" s="48"/>
      <c r="BE289" s="48"/>
      <c r="BF289" s="48"/>
      <c r="BG289" s="48"/>
      <c r="BH289" s="48"/>
      <c r="BI289" s="48"/>
      <c r="BJ289" s="48"/>
      <c r="BK289" s="48"/>
      <c r="BL289" s="48"/>
      <c r="BM289" s="48"/>
      <c r="BN289" s="48"/>
      <c r="BO289" s="48"/>
      <c r="BP289" s="48"/>
      <c r="BQ289" s="48"/>
    </row>
    <row r="290" spans="1:69" s="23" customFormat="1" ht="8.1" customHeight="1" x14ac:dyDescent="0.2">
      <c r="A290" s="183" t="s">
        <v>436</v>
      </c>
      <c r="B290" s="208"/>
      <c r="C290" s="268" t="s">
        <v>420</v>
      </c>
      <c r="D290" s="269"/>
      <c r="E290" s="269"/>
      <c r="F290" s="269"/>
      <c r="G290" s="269"/>
      <c r="H290" s="108" t="s">
        <v>3</v>
      </c>
      <c r="I290" s="96">
        <v>0</v>
      </c>
      <c r="J290" s="96">
        <v>0</v>
      </c>
      <c r="K290" s="96">
        <v>0</v>
      </c>
      <c r="L290" s="96">
        <v>0</v>
      </c>
      <c r="M290" s="96">
        <v>0</v>
      </c>
      <c r="N290" s="96">
        <v>0</v>
      </c>
      <c r="O290" s="96">
        <v>0</v>
      </c>
      <c r="P290" s="96">
        <v>0</v>
      </c>
      <c r="Q290" s="96">
        <f t="shared" si="55"/>
        <v>0</v>
      </c>
      <c r="R290" s="107" t="s">
        <v>478</v>
      </c>
      <c r="S290" s="62"/>
      <c r="T290" s="60"/>
      <c r="U290" s="60"/>
      <c r="AM290" s="48"/>
      <c r="AN290" s="48"/>
      <c r="AP290" s="48"/>
      <c r="AQ290" s="48"/>
      <c r="AR290" s="48"/>
      <c r="AS290" s="48"/>
      <c r="AT290" s="48"/>
      <c r="AU290" s="48"/>
      <c r="AV290" s="48"/>
      <c r="AW290" s="48"/>
      <c r="AX290" s="48"/>
      <c r="AY290" s="48"/>
      <c r="AZ290" s="48"/>
      <c r="BA290" s="48"/>
      <c r="BB290" s="48"/>
      <c r="BC290" s="48"/>
      <c r="BD290" s="48"/>
      <c r="BE290" s="48"/>
      <c r="BF290" s="48"/>
      <c r="BG290" s="48"/>
      <c r="BH290" s="48"/>
      <c r="BI290" s="48"/>
      <c r="BJ290" s="48"/>
      <c r="BK290" s="48"/>
      <c r="BL290" s="48"/>
      <c r="BM290" s="48"/>
      <c r="BN290" s="48"/>
      <c r="BO290" s="48"/>
      <c r="BP290" s="48"/>
      <c r="BQ290" s="48"/>
    </row>
    <row r="291" spans="1:69" s="23" customFormat="1" ht="8.1" customHeight="1" x14ac:dyDescent="0.2">
      <c r="A291" s="183" t="s">
        <v>437</v>
      </c>
      <c r="B291" s="208"/>
      <c r="C291" s="264" t="s">
        <v>448</v>
      </c>
      <c r="D291" s="265"/>
      <c r="E291" s="265"/>
      <c r="F291" s="265"/>
      <c r="G291" s="265"/>
      <c r="H291" s="108" t="s">
        <v>3</v>
      </c>
      <c r="I291" s="96">
        <v>0</v>
      </c>
      <c r="J291" s="96">
        <v>0</v>
      </c>
      <c r="K291" s="96">
        <v>0</v>
      </c>
      <c r="L291" s="96">
        <v>0</v>
      </c>
      <c r="M291" s="96">
        <v>0</v>
      </c>
      <c r="N291" s="96">
        <v>0</v>
      </c>
      <c r="O291" s="96">
        <v>0</v>
      </c>
      <c r="P291" s="96">
        <v>0</v>
      </c>
      <c r="Q291" s="96">
        <f t="shared" si="55"/>
        <v>0</v>
      </c>
      <c r="R291" s="107" t="s">
        <v>478</v>
      </c>
      <c r="S291" s="62"/>
      <c r="T291" s="60"/>
      <c r="U291" s="60"/>
      <c r="AM291" s="48"/>
      <c r="AN291" s="48"/>
      <c r="AP291" s="48"/>
      <c r="AQ291" s="48"/>
      <c r="AR291" s="48"/>
      <c r="AS291" s="48"/>
      <c r="AT291" s="48"/>
      <c r="AU291" s="48"/>
      <c r="AV291" s="48"/>
      <c r="AW291" s="48"/>
      <c r="AX291" s="48"/>
      <c r="AY291" s="48"/>
      <c r="AZ291" s="48"/>
      <c r="BA291" s="48"/>
      <c r="BB291" s="48"/>
      <c r="BC291" s="48"/>
      <c r="BD291" s="48"/>
      <c r="BE291" s="48"/>
      <c r="BF291" s="48"/>
      <c r="BG291" s="48"/>
      <c r="BH291" s="48"/>
      <c r="BI291" s="48"/>
      <c r="BJ291" s="48"/>
      <c r="BK291" s="48"/>
      <c r="BL291" s="48"/>
      <c r="BM291" s="48"/>
      <c r="BN291" s="48"/>
      <c r="BO291" s="48"/>
      <c r="BP291" s="48"/>
      <c r="BQ291" s="48"/>
    </row>
    <row r="292" spans="1:69" s="23" customFormat="1" ht="8.1" customHeight="1" x14ac:dyDescent="0.2">
      <c r="A292" s="183" t="s">
        <v>438</v>
      </c>
      <c r="B292" s="208"/>
      <c r="C292" s="268" t="s">
        <v>420</v>
      </c>
      <c r="D292" s="269"/>
      <c r="E292" s="269"/>
      <c r="F292" s="269"/>
      <c r="G292" s="269"/>
      <c r="H292" s="108" t="s">
        <v>3</v>
      </c>
      <c r="I292" s="96">
        <v>0</v>
      </c>
      <c r="J292" s="96">
        <v>0</v>
      </c>
      <c r="K292" s="96">
        <v>0</v>
      </c>
      <c r="L292" s="96">
        <v>0</v>
      </c>
      <c r="M292" s="96">
        <v>0</v>
      </c>
      <c r="N292" s="96">
        <v>0</v>
      </c>
      <c r="O292" s="96">
        <v>0</v>
      </c>
      <c r="P292" s="96">
        <v>0</v>
      </c>
      <c r="Q292" s="96">
        <f t="shared" si="55"/>
        <v>0</v>
      </c>
      <c r="R292" s="107" t="s">
        <v>478</v>
      </c>
      <c r="S292" s="62"/>
      <c r="T292" s="60"/>
      <c r="U292" s="60"/>
      <c r="AM292" s="48"/>
      <c r="AN292" s="48"/>
      <c r="AP292" s="48"/>
      <c r="AQ292" s="48"/>
      <c r="AR292" s="48"/>
      <c r="AS292" s="48"/>
      <c r="AT292" s="48"/>
      <c r="AU292" s="48"/>
      <c r="AV292" s="48"/>
      <c r="AW292" s="48"/>
      <c r="AX292" s="48"/>
      <c r="AY292" s="48"/>
      <c r="AZ292" s="48"/>
      <c r="BA292" s="48"/>
      <c r="BB292" s="48"/>
      <c r="BC292" s="48"/>
      <c r="BD292" s="48"/>
      <c r="BE292" s="48"/>
      <c r="BF292" s="48"/>
      <c r="BG292" s="48"/>
      <c r="BH292" s="48"/>
      <c r="BI292" s="48"/>
      <c r="BJ292" s="48"/>
      <c r="BK292" s="48"/>
      <c r="BL292" s="48"/>
      <c r="BM292" s="48"/>
      <c r="BN292" s="48"/>
      <c r="BO292" s="48"/>
      <c r="BP292" s="48"/>
      <c r="BQ292" s="48"/>
    </row>
    <row r="293" spans="1:69" s="23" customFormat="1" ht="8.1" customHeight="1" x14ac:dyDescent="0.2">
      <c r="A293" s="183" t="s">
        <v>439</v>
      </c>
      <c r="B293" s="208"/>
      <c r="C293" s="264" t="s">
        <v>449</v>
      </c>
      <c r="D293" s="265"/>
      <c r="E293" s="265"/>
      <c r="F293" s="265"/>
      <c r="G293" s="265"/>
      <c r="H293" s="108" t="s">
        <v>3</v>
      </c>
      <c r="I293" s="115">
        <v>0</v>
      </c>
      <c r="J293" s="115">
        <v>0</v>
      </c>
      <c r="K293" s="115">
        <v>0</v>
      </c>
      <c r="L293" s="115">
        <v>0</v>
      </c>
      <c r="M293" s="115">
        <v>0</v>
      </c>
      <c r="N293" s="115">
        <v>0</v>
      </c>
      <c r="O293" s="115">
        <v>0</v>
      </c>
      <c r="P293" s="115">
        <v>0</v>
      </c>
      <c r="Q293" s="96">
        <f t="shared" si="55"/>
        <v>0</v>
      </c>
      <c r="R293" s="107" t="s">
        <v>478</v>
      </c>
      <c r="S293" s="61"/>
      <c r="T293" s="60"/>
      <c r="U293" s="60"/>
      <c r="AM293" s="48"/>
      <c r="AN293" s="48"/>
      <c r="AP293" s="48"/>
      <c r="AQ293" s="48"/>
      <c r="AR293" s="48"/>
      <c r="AS293" s="48"/>
      <c r="AT293" s="48"/>
      <c r="AU293" s="48"/>
      <c r="AV293" s="48"/>
      <c r="AW293" s="48"/>
      <c r="AX293" s="48"/>
      <c r="AY293" s="48"/>
      <c r="AZ293" s="48"/>
      <c r="BA293" s="48"/>
      <c r="BB293" s="48"/>
      <c r="BC293" s="48"/>
      <c r="BD293" s="48"/>
      <c r="BE293" s="48"/>
      <c r="BF293" s="48"/>
      <c r="BG293" s="48"/>
      <c r="BH293" s="48"/>
      <c r="BI293" s="48"/>
      <c r="BJ293" s="48"/>
      <c r="BK293" s="48"/>
      <c r="BL293" s="48"/>
      <c r="BM293" s="48"/>
      <c r="BN293" s="48"/>
      <c r="BO293" s="48"/>
      <c r="BP293" s="48"/>
      <c r="BQ293" s="48"/>
    </row>
    <row r="294" spans="1:69" s="23" customFormat="1" ht="8.1" customHeight="1" x14ac:dyDescent="0.2">
      <c r="A294" s="183" t="s">
        <v>440</v>
      </c>
      <c r="B294" s="208"/>
      <c r="C294" s="268" t="s">
        <v>420</v>
      </c>
      <c r="D294" s="269"/>
      <c r="E294" s="269"/>
      <c r="F294" s="269"/>
      <c r="G294" s="269"/>
      <c r="H294" s="108" t="s">
        <v>3</v>
      </c>
      <c r="I294" s="96">
        <v>0</v>
      </c>
      <c r="J294" s="96">
        <v>0</v>
      </c>
      <c r="K294" s="96">
        <v>0</v>
      </c>
      <c r="L294" s="96">
        <v>0</v>
      </c>
      <c r="M294" s="96">
        <v>0</v>
      </c>
      <c r="N294" s="96">
        <v>0</v>
      </c>
      <c r="O294" s="96">
        <v>0</v>
      </c>
      <c r="P294" s="96">
        <v>0</v>
      </c>
      <c r="Q294" s="96">
        <f t="shared" si="55"/>
        <v>0</v>
      </c>
      <c r="R294" s="107" t="s">
        <v>478</v>
      </c>
      <c r="S294" s="62"/>
      <c r="T294" s="60"/>
      <c r="U294" s="60"/>
      <c r="AM294" s="48"/>
      <c r="AN294" s="48"/>
      <c r="AP294" s="48"/>
      <c r="AQ294" s="48"/>
      <c r="AR294" s="48"/>
      <c r="AS294" s="48"/>
      <c r="AT294" s="48"/>
      <c r="AU294" s="48"/>
      <c r="AV294" s="48"/>
      <c r="AW294" s="48"/>
      <c r="AX294" s="48"/>
      <c r="AY294" s="48"/>
      <c r="AZ294" s="48"/>
      <c r="BA294" s="48"/>
      <c r="BB294" s="48"/>
      <c r="BC294" s="48"/>
      <c r="BD294" s="48"/>
      <c r="BE294" s="48"/>
      <c r="BF294" s="48"/>
      <c r="BG294" s="48"/>
      <c r="BH294" s="48"/>
      <c r="BI294" s="48"/>
      <c r="BJ294" s="48"/>
      <c r="BK294" s="48"/>
      <c r="BL294" s="48"/>
      <c r="BM294" s="48"/>
      <c r="BN294" s="48"/>
      <c r="BO294" s="48"/>
      <c r="BP294" s="48"/>
      <c r="BQ294" s="48"/>
    </row>
    <row r="295" spans="1:69" s="89" customFormat="1" ht="8.1" customHeight="1" x14ac:dyDescent="0.2">
      <c r="A295" s="183" t="s">
        <v>441</v>
      </c>
      <c r="B295" s="208"/>
      <c r="C295" s="264" t="s">
        <v>450</v>
      </c>
      <c r="D295" s="265"/>
      <c r="E295" s="265"/>
      <c r="F295" s="265"/>
      <c r="G295" s="265"/>
      <c r="H295" s="108" t="s">
        <v>3</v>
      </c>
      <c r="I295" s="115">
        <v>0</v>
      </c>
      <c r="J295" s="115">
        <v>0</v>
      </c>
      <c r="K295" s="115">
        <v>0</v>
      </c>
      <c r="L295" s="115">
        <v>0</v>
      </c>
      <c r="M295" s="115">
        <v>0</v>
      </c>
      <c r="N295" s="115">
        <v>0</v>
      </c>
      <c r="O295" s="115">
        <v>0</v>
      </c>
      <c r="P295" s="115">
        <v>0</v>
      </c>
      <c r="Q295" s="96">
        <f t="shared" si="55"/>
        <v>0</v>
      </c>
      <c r="R295" s="107" t="s">
        <v>478</v>
      </c>
      <c r="S295" s="86"/>
      <c r="T295" s="87"/>
      <c r="U295" s="87"/>
      <c r="AM295" s="90"/>
      <c r="AN295" s="90"/>
      <c r="AP295" s="90"/>
      <c r="AQ295" s="90"/>
      <c r="AR295" s="90"/>
      <c r="AS295" s="90"/>
      <c r="AT295" s="90"/>
      <c r="AU295" s="90"/>
      <c r="AV295" s="90"/>
      <c r="AW295" s="90"/>
      <c r="AX295" s="90"/>
      <c r="AY295" s="90"/>
      <c r="AZ295" s="90"/>
      <c r="BA295" s="90"/>
      <c r="BB295" s="90"/>
      <c r="BC295" s="90"/>
      <c r="BD295" s="90"/>
      <c r="BE295" s="90"/>
      <c r="BF295" s="90"/>
      <c r="BG295" s="90"/>
      <c r="BH295" s="90"/>
      <c r="BI295" s="90"/>
      <c r="BJ295" s="90"/>
      <c r="BK295" s="90"/>
      <c r="BL295" s="90"/>
      <c r="BM295" s="90"/>
      <c r="BN295" s="90"/>
      <c r="BO295" s="90"/>
      <c r="BP295" s="90"/>
      <c r="BQ295" s="90"/>
    </row>
    <row r="296" spans="1:69" s="23" customFormat="1" ht="8.1" customHeight="1" x14ac:dyDescent="0.2">
      <c r="A296" s="183" t="s">
        <v>442</v>
      </c>
      <c r="B296" s="208"/>
      <c r="C296" s="268" t="s">
        <v>420</v>
      </c>
      <c r="D296" s="269"/>
      <c r="E296" s="269"/>
      <c r="F296" s="269"/>
      <c r="G296" s="269"/>
      <c r="H296" s="108" t="s">
        <v>3</v>
      </c>
      <c r="I296" s="96">
        <v>0</v>
      </c>
      <c r="J296" s="96">
        <v>0</v>
      </c>
      <c r="K296" s="96">
        <v>0</v>
      </c>
      <c r="L296" s="96">
        <v>0</v>
      </c>
      <c r="M296" s="96">
        <v>0</v>
      </c>
      <c r="N296" s="96">
        <v>0</v>
      </c>
      <c r="O296" s="96">
        <v>0</v>
      </c>
      <c r="P296" s="96">
        <v>0</v>
      </c>
      <c r="Q296" s="96">
        <f t="shared" si="55"/>
        <v>0</v>
      </c>
      <c r="R296" s="107" t="s">
        <v>478</v>
      </c>
      <c r="S296" s="62"/>
      <c r="T296" s="60"/>
      <c r="U296" s="60"/>
      <c r="AM296" s="48"/>
      <c r="AN296" s="48"/>
      <c r="AP296" s="48"/>
      <c r="AQ296" s="48"/>
      <c r="AR296" s="48"/>
      <c r="AS296" s="48"/>
      <c r="AT296" s="48"/>
      <c r="AU296" s="48"/>
      <c r="AV296" s="48"/>
      <c r="AW296" s="48"/>
      <c r="AX296" s="48"/>
      <c r="AY296" s="48"/>
      <c r="AZ296" s="48"/>
      <c r="BA296" s="48"/>
      <c r="BB296" s="48"/>
      <c r="BC296" s="48"/>
      <c r="BD296" s="48"/>
      <c r="BE296" s="48"/>
      <c r="BF296" s="48"/>
      <c r="BG296" s="48"/>
      <c r="BH296" s="48"/>
      <c r="BI296" s="48"/>
      <c r="BJ296" s="48"/>
      <c r="BK296" s="48"/>
      <c r="BL296" s="48"/>
      <c r="BM296" s="48"/>
      <c r="BN296" s="48"/>
      <c r="BO296" s="48"/>
      <c r="BP296" s="48"/>
      <c r="BQ296" s="48"/>
    </row>
    <row r="297" spans="1:69" s="23" customFormat="1" ht="16.5" customHeight="1" x14ac:dyDescent="0.2">
      <c r="A297" s="183" t="s">
        <v>443</v>
      </c>
      <c r="B297" s="208"/>
      <c r="C297" s="264" t="s">
        <v>451</v>
      </c>
      <c r="D297" s="265"/>
      <c r="E297" s="265"/>
      <c r="F297" s="265"/>
      <c r="G297" s="265"/>
      <c r="H297" s="108" t="s">
        <v>3</v>
      </c>
      <c r="I297" s="115">
        <v>0</v>
      </c>
      <c r="J297" s="115">
        <v>0</v>
      </c>
      <c r="K297" s="115">
        <v>0</v>
      </c>
      <c r="L297" s="115">
        <v>0</v>
      </c>
      <c r="M297" s="115">
        <v>0</v>
      </c>
      <c r="N297" s="115">
        <v>0</v>
      </c>
      <c r="O297" s="115">
        <v>0</v>
      </c>
      <c r="P297" s="115">
        <v>0</v>
      </c>
      <c r="Q297" s="96">
        <f t="shared" si="55"/>
        <v>0</v>
      </c>
      <c r="R297" s="107" t="s">
        <v>478</v>
      </c>
      <c r="S297" s="61"/>
      <c r="T297" s="60"/>
      <c r="U297" s="60"/>
      <c r="AM297" s="48"/>
      <c r="AN297" s="48"/>
      <c r="AP297" s="48"/>
      <c r="AQ297" s="48"/>
      <c r="AR297" s="48"/>
      <c r="AS297" s="48"/>
      <c r="AT297" s="48"/>
      <c r="AU297" s="48"/>
      <c r="AV297" s="48"/>
      <c r="AW297" s="48"/>
      <c r="AX297" s="48"/>
      <c r="AY297" s="48"/>
      <c r="AZ297" s="48"/>
      <c r="BA297" s="48"/>
      <c r="BB297" s="48"/>
      <c r="BC297" s="48"/>
      <c r="BD297" s="48"/>
      <c r="BE297" s="48"/>
      <c r="BF297" s="48"/>
      <c r="BG297" s="48"/>
      <c r="BH297" s="48"/>
      <c r="BI297" s="48"/>
      <c r="BJ297" s="48"/>
      <c r="BK297" s="48"/>
      <c r="BL297" s="48"/>
      <c r="BM297" s="48"/>
      <c r="BN297" s="48"/>
      <c r="BO297" s="48"/>
      <c r="BP297" s="48"/>
      <c r="BQ297" s="48"/>
    </row>
    <row r="298" spans="1:69" s="23" customFormat="1" ht="8.1" customHeight="1" x14ac:dyDescent="0.2">
      <c r="A298" s="183" t="s">
        <v>444</v>
      </c>
      <c r="B298" s="208"/>
      <c r="C298" s="268" t="s">
        <v>420</v>
      </c>
      <c r="D298" s="269"/>
      <c r="E298" s="269"/>
      <c r="F298" s="269"/>
      <c r="G298" s="269"/>
      <c r="H298" s="108" t="s">
        <v>3</v>
      </c>
      <c r="I298" s="96">
        <v>0</v>
      </c>
      <c r="J298" s="96">
        <v>0</v>
      </c>
      <c r="K298" s="96">
        <v>0</v>
      </c>
      <c r="L298" s="96">
        <v>0</v>
      </c>
      <c r="M298" s="96">
        <v>0</v>
      </c>
      <c r="N298" s="96">
        <v>0</v>
      </c>
      <c r="O298" s="96">
        <v>0</v>
      </c>
      <c r="P298" s="96">
        <v>0</v>
      </c>
      <c r="Q298" s="96">
        <f t="shared" si="55"/>
        <v>0</v>
      </c>
      <c r="R298" s="107" t="s">
        <v>478</v>
      </c>
      <c r="S298" s="62"/>
      <c r="T298" s="60"/>
      <c r="U298" s="60"/>
      <c r="AM298" s="48"/>
      <c r="AN298" s="48"/>
      <c r="AP298" s="48"/>
      <c r="AQ298" s="48"/>
      <c r="AR298" s="48"/>
      <c r="AS298" s="48"/>
      <c r="AT298" s="48"/>
      <c r="AU298" s="48"/>
      <c r="AV298" s="48"/>
      <c r="AW298" s="48"/>
      <c r="AX298" s="48"/>
      <c r="AY298" s="48"/>
      <c r="AZ298" s="48"/>
      <c r="BA298" s="48"/>
      <c r="BB298" s="48"/>
      <c r="BC298" s="48"/>
      <c r="BD298" s="48"/>
      <c r="BE298" s="48"/>
      <c r="BF298" s="48"/>
      <c r="BG298" s="48"/>
      <c r="BH298" s="48"/>
      <c r="BI298" s="48"/>
      <c r="BJ298" s="48"/>
      <c r="BK298" s="48"/>
      <c r="BL298" s="48"/>
      <c r="BM298" s="48"/>
      <c r="BN298" s="48"/>
      <c r="BO298" s="48"/>
      <c r="BP298" s="48"/>
      <c r="BQ298" s="48"/>
    </row>
    <row r="299" spans="1:69" s="23" customFormat="1" ht="8.1" customHeight="1" x14ac:dyDescent="0.2">
      <c r="A299" s="183" t="s">
        <v>445</v>
      </c>
      <c r="B299" s="208"/>
      <c r="C299" s="264" t="s">
        <v>452</v>
      </c>
      <c r="D299" s="265"/>
      <c r="E299" s="265"/>
      <c r="F299" s="265"/>
      <c r="G299" s="265"/>
      <c r="H299" s="108" t="s">
        <v>3</v>
      </c>
      <c r="I299" s="115">
        <v>0</v>
      </c>
      <c r="J299" s="115">
        <v>0</v>
      </c>
      <c r="K299" s="115">
        <v>0</v>
      </c>
      <c r="L299" s="115">
        <v>0</v>
      </c>
      <c r="M299" s="115">
        <v>0</v>
      </c>
      <c r="N299" s="115">
        <v>0</v>
      </c>
      <c r="O299" s="115">
        <v>0</v>
      </c>
      <c r="P299" s="115">
        <v>0</v>
      </c>
      <c r="Q299" s="96">
        <f t="shared" si="55"/>
        <v>0</v>
      </c>
      <c r="R299" s="107" t="s">
        <v>478</v>
      </c>
      <c r="S299" s="61"/>
      <c r="T299" s="60"/>
      <c r="U299" s="60"/>
      <c r="AM299" s="48"/>
      <c r="AN299" s="48"/>
      <c r="AP299" s="48"/>
      <c r="AQ299" s="48"/>
      <c r="AR299" s="48"/>
      <c r="AS299" s="48"/>
      <c r="AT299" s="48"/>
      <c r="AU299" s="48"/>
      <c r="AV299" s="48"/>
      <c r="AW299" s="48"/>
      <c r="AX299" s="48"/>
      <c r="AY299" s="48"/>
      <c r="AZ299" s="48"/>
      <c r="BA299" s="48"/>
      <c r="BB299" s="48"/>
      <c r="BC299" s="48"/>
      <c r="BD299" s="48"/>
      <c r="BE299" s="48"/>
      <c r="BF299" s="48"/>
      <c r="BG299" s="48"/>
      <c r="BH299" s="48"/>
      <c r="BI299" s="48"/>
      <c r="BJ299" s="48"/>
      <c r="BK299" s="48"/>
      <c r="BL299" s="48"/>
      <c r="BM299" s="48"/>
      <c r="BN299" s="48"/>
      <c r="BO299" s="48"/>
      <c r="BP299" s="48"/>
      <c r="BQ299" s="48"/>
    </row>
    <row r="300" spans="1:69" s="23" customFormat="1" ht="8.1" customHeight="1" x14ac:dyDescent="0.2">
      <c r="A300" s="183" t="s">
        <v>446</v>
      </c>
      <c r="B300" s="208"/>
      <c r="C300" s="268" t="s">
        <v>420</v>
      </c>
      <c r="D300" s="269"/>
      <c r="E300" s="269"/>
      <c r="F300" s="269"/>
      <c r="G300" s="269"/>
      <c r="H300" s="108" t="s">
        <v>3</v>
      </c>
      <c r="I300" s="96">
        <v>0</v>
      </c>
      <c r="J300" s="96">
        <v>0</v>
      </c>
      <c r="K300" s="96">
        <v>0</v>
      </c>
      <c r="L300" s="96">
        <v>0</v>
      </c>
      <c r="M300" s="96">
        <v>0</v>
      </c>
      <c r="N300" s="96">
        <v>0</v>
      </c>
      <c r="O300" s="96">
        <v>0</v>
      </c>
      <c r="P300" s="96">
        <v>0</v>
      </c>
      <c r="Q300" s="96">
        <f t="shared" si="55"/>
        <v>0</v>
      </c>
      <c r="R300" s="107" t="s">
        <v>478</v>
      </c>
      <c r="S300" s="62"/>
      <c r="T300" s="60"/>
      <c r="U300" s="60"/>
      <c r="AM300" s="48"/>
      <c r="AN300" s="48"/>
      <c r="AP300" s="48"/>
      <c r="AQ300" s="48"/>
      <c r="AR300" s="48"/>
      <c r="AS300" s="48"/>
      <c r="AT300" s="48"/>
      <c r="AU300" s="48"/>
      <c r="AV300" s="48"/>
      <c r="AW300" s="48"/>
      <c r="AX300" s="48"/>
      <c r="AY300" s="48"/>
      <c r="AZ300" s="48"/>
      <c r="BA300" s="48"/>
      <c r="BB300" s="48"/>
      <c r="BC300" s="48"/>
      <c r="BD300" s="48"/>
      <c r="BE300" s="48"/>
      <c r="BF300" s="48"/>
      <c r="BG300" s="48"/>
      <c r="BH300" s="48"/>
      <c r="BI300" s="48"/>
      <c r="BJ300" s="48"/>
      <c r="BK300" s="48"/>
      <c r="BL300" s="48"/>
      <c r="BM300" s="48"/>
      <c r="BN300" s="48"/>
      <c r="BO300" s="48"/>
      <c r="BP300" s="48"/>
      <c r="BQ300" s="48"/>
    </row>
    <row r="301" spans="1:69" s="35" customFormat="1" ht="19.5" customHeight="1" x14ac:dyDescent="0.2">
      <c r="A301" s="198" t="s">
        <v>453</v>
      </c>
      <c r="B301" s="209"/>
      <c r="C301" s="282" t="s">
        <v>466</v>
      </c>
      <c r="D301" s="283"/>
      <c r="E301" s="283"/>
      <c r="F301" s="283"/>
      <c r="G301" s="283"/>
      <c r="H301" s="119" t="s">
        <v>477</v>
      </c>
      <c r="I301" s="115">
        <v>0</v>
      </c>
      <c r="J301" s="115">
        <v>0</v>
      </c>
      <c r="K301" s="115">
        <v>0</v>
      </c>
      <c r="L301" s="115">
        <v>0</v>
      </c>
      <c r="M301" s="115">
        <v>0</v>
      </c>
      <c r="N301" s="115">
        <v>0</v>
      </c>
      <c r="O301" s="115">
        <v>0</v>
      </c>
      <c r="P301" s="115">
        <v>0</v>
      </c>
      <c r="Q301" s="96">
        <f t="shared" si="55"/>
        <v>0</v>
      </c>
      <c r="R301" s="107" t="s">
        <v>478</v>
      </c>
      <c r="S301" s="64"/>
      <c r="T301" s="60"/>
      <c r="U301" s="60"/>
      <c r="AM301" s="48"/>
      <c r="AN301" s="48"/>
      <c r="AP301" s="48"/>
      <c r="AQ301" s="48"/>
      <c r="AR301" s="48"/>
      <c r="AS301" s="48"/>
      <c r="AT301" s="48"/>
      <c r="AU301" s="48"/>
      <c r="AV301" s="48"/>
      <c r="AW301" s="48"/>
      <c r="AX301" s="48"/>
      <c r="AY301" s="48"/>
      <c r="AZ301" s="48"/>
      <c r="BA301" s="48"/>
      <c r="BB301" s="48"/>
      <c r="BC301" s="48"/>
      <c r="BD301" s="48"/>
      <c r="BE301" s="48"/>
      <c r="BF301" s="48"/>
      <c r="BG301" s="48"/>
      <c r="BH301" s="48"/>
      <c r="BI301" s="48"/>
      <c r="BJ301" s="48"/>
      <c r="BK301" s="48"/>
      <c r="BL301" s="48"/>
      <c r="BM301" s="48"/>
      <c r="BN301" s="48"/>
      <c r="BO301" s="48"/>
      <c r="BP301" s="48"/>
      <c r="BQ301" s="48"/>
    </row>
    <row r="302" spans="1:69" s="23" customFormat="1" ht="8.1" customHeight="1" x14ac:dyDescent="0.2">
      <c r="A302" s="183" t="s">
        <v>454</v>
      </c>
      <c r="B302" s="208"/>
      <c r="C302" s="264" t="s">
        <v>467</v>
      </c>
      <c r="D302" s="265"/>
      <c r="E302" s="265"/>
      <c r="F302" s="265"/>
      <c r="G302" s="265"/>
      <c r="H302" s="108" t="s">
        <v>477</v>
      </c>
      <c r="I302" s="96">
        <v>0</v>
      </c>
      <c r="J302" s="96">
        <v>0</v>
      </c>
      <c r="K302" s="96">
        <v>0</v>
      </c>
      <c r="L302" s="96">
        <v>0</v>
      </c>
      <c r="M302" s="96">
        <v>0</v>
      </c>
      <c r="N302" s="96">
        <v>0</v>
      </c>
      <c r="O302" s="96">
        <v>0</v>
      </c>
      <c r="P302" s="96">
        <v>0</v>
      </c>
      <c r="Q302" s="96">
        <f t="shared" si="55"/>
        <v>0</v>
      </c>
      <c r="R302" s="107" t="s">
        <v>478</v>
      </c>
      <c r="S302" s="62"/>
      <c r="T302" s="60"/>
      <c r="U302" s="60"/>
      <c r="AM302" s="48"/>
      <c r="AN302" s="48"/>
      <c r="AP302" s="48"/>
      <c r="AQ302" s="48"/>
      <c r="AR302" s="48"/>
      <c r="AS302" s="48"/>
      <c r="AT302" s="48"/>
      <c r="AU302" s="48"/>
      <c r="AV302" s="48"/>
      <c r="AW302" s="48"/>
      <c r="AX302" s="48"/>
      <c r="AY302" s="48"/>
      <c r="AZ302" s="48"/>
      <c r="BA302" s="48"/>
      <c r="BB302" s="48"/>
      <c r="BC302" s="48"/>
      <c r="BD302" s="48"/>
      <c r="BE302" s="48"/>
      <c r="BF302" s="48"/>
      <c r="BG302" s="48"/>
      <c r="BH302" s="48"/>
      <c r="BI302" s="48"/>
      <c r="BJ302" s="48"/>
      <c r="BK302" s="48"/>
      <c r="BL302" s="48"/>
      <c r="BM302" s="48"/>
      <c r="BN302" s="48"/>
      <c r="BO302" s="48"/>
      <c r="BP302" s="48"/>
      <c r="BQ302" s="48"/>
    </row>
    <row r="303" spans="1:69" s="23" customFormat="1" ht="17.100000000000001" customHeight="1" x14ac:dyDescent="0.2">
      <c r="A303" s="183" t="s">
        <v>455</v>
      </c>
      <c r="B303" s="208"/>
      <c r="C303" s="264" t="s">
        <v>468</v>
      </c>
      <c r="D303" s="265"/>
      <c r="E303" s="265"/>
      <c r="F303" s="265"/>
      <c r="G303" s="265"/>
      <c r="H303" s="108" t="s">
        <v>477</v>
      </c>
      <c r="I303" s="96">
        <v>0</v>
      </c>
      <c r="J303" s="96">
        <v>0</v>
      </c>
      <c r="K303" s="96">
        <v>0</v>
      </c>
      <c r="L303" s="96">
        <v>0</v>
      </c>
      <c r="M303" s="96">
        <v>0</v>
      </c>
      <c r="N303" s="96">
        <v>0</v>
      </c>
      <c r="O303" s="96">
        <v>0</v>
      </c>
      <c r="P303" s="96">
        <v>0</v>
      </c>
      <c r="Q303" s="96">
        <f t="shared" si="55"/>
        <v>0</v>
      </c>
      <c r="R303" s="107" t="s">
        <v>478</v>
      </c>
      <c r="S303" s="62"/>
      <c r="T303" s="60"/>
      <c r="U303" s="60"/>
      <c r="AM303" s="48"/>
      <c r="AN303" s="48"/>
      <c r="AP303" s="48"/>
      <c r="AQ303" s="48"/>
      <c r="AR303" s="48"/>
      <c r="AS303" s="48"/>
      <c r="AT303" s="48"/>
      <c r="AU303" s="48"/>
      <c r="AV303" s="48"/>
      <c r="AW303" s="48"/>
      <c r="AX303" s="48"/>
      <c r="AY303" s="48"/>
      <c r="AZ303" s="48"/>
      <c r="BA303" s="48"/>
      <c r="BB303" s="48"/>
      <c r="BC303" s="48"/>
      <c r="BD303" s="48"/>
      <c r="BE303" s="48"/>
      <c r="BF303" s="48"/>
      <c r="BG303" s="48"/>
      <c r="BH303" s="48"/>
      <c r="BI303" s="48"/>
      <c r="BJ303" s="48"/>
      <c r="BK303" s="48"/>
      <c r="BL303" s="48"/>
      <c r="BM303" s="48"/>
      <c r="BN303" s="48"/>
      <c r="BO303" s="48"/>
      <c r="BP303" s="48"/>
      <c r="BQ303" s="48"/>
    </row>
    <row r="304" spans="1:69" s="23" customFormat="1" ht="17.100000000000001" customHeight="1" x14ac:dyDescent="0.2">
      <c r="A304" s="183" t="s">
        <v>456</v>
      </c>
      <c r="B304" s="208"/>
      <c r="C304" s="264" t="s">
        <v>469</v>
      </c>
      <c r="D304" s="265"/>
      <c r="E304" s="265"/>
      <c r="F304" s="265"/>
      <c r="G304" s="265"/>
      <c r="H304" s="108" t="s">
        <v>477</v>
      </c>
      <c r="I304" s="96">
        <v>0</v>
      </c>
      <c r="J304" s="96">
        <v>0</v>
      </c>
      <c r="K304" s="96">
        <v>0</v>
      </c>
      <c r="L304" s="96">
        <v>0</v>
      </c>
      <c r="M304" s="96">
        <v>0</v>
      </c>
      <c r="N304" s="96">
        <v>0</v>
      </c>
      <c r="O304" s="96">
        <v>0</v>
      </c>
      <c r="P304" s="96">
        <v>0</v>
      </c>
      <c r="Q304" s="96">
        <f t="shared" si="55"/>
        <v>0</v>
      </c>
      <c r="R304" s="107" t="s">
        <v>478</v>
      </c>
      <c r="S304" s="62"/>
      <c r="T304" s="60"/>
      <c r="U304" s="60"/>
      <c r="AM304" s="48"/>
      <c r="AN304" s="48"/>
      <c r="AP304" s="48"/>
      <c r="AQ304" s="48"/>
      <c r="AR304" s="48"/>
      <c r="AS304" s="48"/>
      <c r="AT304" s="48"/>
      <c r="AU304" s="48"/>
      <c r="AV304" s="48"/>
      <c r="AW304" s="48"/>
      <c r="AX304" s="48"/>
      <c r="AY304" s="48"/>
      <c r="AZ304" s="48"/>
      <c r="BA304" s="48"/>
      <c r="BB304" s="48"/>
      <c r="BC304" s="48"/>
      <c r="BD304" s="48"/>
      <c r="BE304" s="48"/>
      <c r="BF304" s="48"/>
      <c r="BG304" s="48"/>
      <c r="BH304" s="48"/>
      <c r="BI304" s="48"/>
      <c r="BJ304" s="48"/>
      <c r="BK304" s="48"/>
      <c r="BL304" s="48"/>
      <c r="BM304" s="48"/>
      <c r="BN304" s="48"/>
      <c r="BO304" s="48"/>
      <c r="BP304" s="48"/>
      <c r="BQ304" s="48"/>
    </row>
    <row r="305" spans="1:69" s="23" customFormat="1" ht="17.100000000000001" customHeight="1" x14ac:dyDescent="0.2">
      <c r="A305" s="183" t="s">
        <v>457</v>
      </c>
      <c r="B305" s="208"/>
      <c r="C305" s="264" t="s">
        <v>470</v>
      </c>
      <c r="D305" s="265"/>
      <c r="E305" s="265"/>
      <c r="F305" s="265"/>
      <c r="G305" s="265"/>
      <c r="H305" s="108" t="s">
        <v>477</v>
      </c>
      <c r="I305" s="96">
        <v>0</v>
      </c>
      <c r="J305" s="96">
        <v>0</v>
      </c>
      <c r="K305" s="96">
        <v>0</v>
      </c>
      <c r="L305" s="96">
        <v>0</v>
      </c>
      <c r="M305" s="96">
        <v>0</v>
      </c>
      <c r="N305" s="96">
        <v>0</v>
      </c>
      <c r="O305" s="96">
        <v>0</v>
      </c>
      <c r="P305" s="96">
        <v>0</v>
      </c>
      <c r="Q305" s="96">
        <f t="shared" si="55"/>
        <v>0</v>
      </c>
      <c r="R305" s="107" t="s">
        <v>478</v>
      </c>
      <c r="S305" s="62"/>
      <c r="T305" s="60"/>
      <c r="U305" s="60"/>
      <c r="AM305" s="48"/>
      <c r="AN305" s="48"/>
      <c r="AP305" s="48"/>
      <c r="AQ305" s="48"/>
      <c r="AR305" s="48"/>
      <c r="AS305" s="48"/>
      <c r="AT305" s="48"/>
      <c r="AU305" s="48"/>
      <c r="AV305" s="48"/>
      <c r="AW305" s="48"/>
      <c r="AX305" s="48"/>
      <c r="AY305" s="48"/>
      <c r="AZ305" s="48"/>
      <c r="BA305" s="48"/>
      <c r="BB305" s="48"/>
      <c r="BC305" s="48"/>
      <c r="BD305" s="48"/>
      <c r="BE305" s="48"/>
      <c r="BF305" s="48"/>
      <c r="BG305" s="48"/>
      <c r="BH305" s="48"/>
      <c r="BI305" s="48"/>
      <c r="BJ305" s="48"/>
      <c r="BK305" s="48"/>
      <c r="BL305" s="48"/>
      <c r="BM305" s="48"/>
      <c r="BN305" s="48"/>
      <c r="BO305" s="48"/>
      <c r="BP305" s="48"/>
      <c r="BQ305" s="48"/>
    </row>
    <row r="306" spans="1:69" s="23" customFormat="1" ht="8.1" customHeight="1" x14ac:dyDescent="0.2">
      <c r="A306" s="183" t="s">
        <v>458</v>
      </c>
      <c r="B306" s="208"/>
      <c r="C306" s="264" t="s">
        <v>471</v>
      </c>
      <c r="D306" s="265"/>
      <c r="E306" s="265"/>
      <c r="F306" s="265"/>
      <c r="G306" s="265"/>
      <c r="H306" s="108" t="s">
        <v>477</v>
      </c>
      <c r="I306" s="96">
        <v>0</v>
      </c>
      <c r="J306" s="96">
        <v>0</v>
      </c>
      <c r="K306" s="96">
        <v>0</v>
      </c>
      <c r="L306" s="96">
        <v>0</v>
      </c>
      <c r="M306" s="96">
        <v>0</v>
      </c>
      <c r="N306" s="96">
        <v>0</v>
      </c>
      <c r="O306" s="96">
        <v>0</v>
      </c>
      <c r="P306" s="96">
        <v>0</v>
      </c>
      <c r="Q306" s="96">
        <f t="shared" si="55"/>
        <v>0</v>
      </c>
      <c r="R306" s="107" t="s">
        <v>478</v>
      </c>
      <c r="S306" s="62"/>
      <c r="T306" s="60"/>
      <c r="U306" s="60"/>
      <c r="AM306" s="48"/>
      <c r="AN306" s="48"/>
      <c r="AP306" s="48"/>
      <c r="AQ306" s="48"/>
      <c r="AR306" s="48"/>
      <c r="AS306" s="48"/>
      <c r="AT306" s="48"/>
      <c r="AU306" s="48"/>
      <c r="AV306" s="48"/>
      <c r="AW306" s="48"/>
      <c r="AX306" s="48"/>
      <c r="AY306" s="48"/>
      <c r="AZ306" s="48"/>
      <c r="BA306" s="48"/>
      <c r="BB306" s="48"/>
      <c r="BC306" s="48"/>
      <c r="BD306" s="48"/>
      <c r="BE306" s="48"/>
      <c r="BF306" s="48"/>
      <c r="BG306" s="48"/>
      <c r="BH306" s="48"/>
      <c r="BI306" s="48"/>
      <c r="BJ306" s="48"/>
      <c r="BK306" s="48"/>
      <c r="BL306" s="48"/>
      <c r="BM306" s="48"/>
      <c r="BN306" s="48"/>
      <c r="BO306" s="48"/>
      <c r="BP306" s="48"/>
      <c r="BQ306" s="48"/>
    </row>
    <row r="307" spans="1:69" s="89" customFormat="1" ht="8.1" customHeight="1" x14ac:dyDescent="0.2">
      <c r="A307" s="183" t="s">
        <v>459</v>
      </c>
      <c r="B307" s="208"/>
      <c r="C307" s="264" t="s">
        <v>472</v>
      </c>
      <c r="D307" s="265"/>
      <c r="E307" s="265"/>
      <c r="F307" s="265"/>
      <c r="G307" s="265"/>
      <c r="H307" s="108" t="s">
        <v>477</v>
      </c>
      <c r="I307" s="115">
        <f>I169/I25*1.18*100</f>
        <v>118</v>
      </c>
      <c r="J307" s="115">
        <f>J169/J25*1.18*100</f>
        <v>118</v>
      </c>
      <c r="K307" s="115">
        <f t="shared" ref="K307:O307" si="57">K169/K25*1.18*100</f>
        <v>118</v>
      </c>
      <c r="L307" s="96">
        <v>0</v>
      </c>
      <c r="M307" s="115">
        <f t="shared" si="57"/>
        <v>118</v>
      </c>
      <c r="N307" s="96">
        <v>0</v>
      </c>
      <c r="O307" s="115">
        <f t="shared" si="57"/>
        <v>118</v>
      </c>
      <c r="P307" s="96">
        <v>0</v>
      </c>
      <c r="Q307" s="96">
        <f t="shared" si="55"/>
        <v>236</v>
      </c>
      <c r="R307" s="107" t="s">
        <v>478</v>
      </c>
      <c r="S307" s="86"/>
      <c r="T307" s="87"/>
      <c r="U307" s="87"/>
      <c r="AM307" s="90"/>
      <c r="AN307" s="90"/>
      <c r="AP307" s="90"/>
      <c r="AQ307" s="90"/>
      <c r="AR307" s="90"/>
      <c r="AS307" s="90"/>
      <c r="AT307" s="90"/>
      <c r="AU307" s="90"/>
      <c r="AV307" s="90"/>
      <c r="AW307" s="90"/>
      <c r="AX307" s="90"/>
      <c r="AY307" s="90"/>
      <c r="AZ307" s="90"/>
      <c r="BA307" s="90"/>
      <c r="BB307" s="90"/>
      <c r="BC307" s="90"/>
      <c r="BD307" s="90"/>
      <c r="BE307" s="90"/>
      <c r="BF307" s="90"/>
      <c r="BG307" s="90"/>
      <c r="BH307" s="90"/>
      <c r="BI307" s="90"/>
      <c r="BJ307" s="90"/>
      <c r="BK307" s="90"/>
      <c r="BL307" s="90"/>
      <c r="BM307" s="90"/>
      <c r="BN307" s="90"/>
      <c r="BO307" s="90"/>
      <c r="BP307" s="90"/>
      <c r="BQ307" s="90"/>
    </row>
    <row r="308" spans="1:69" s="23" customFormat="1" ht="8.1" customHeight="1" x14ac:dyDescent="0.2">
      <c r="A308" s="183" t="s">
        <v>460</v>
      </c>
      <c r="B308" s="208"/>
      <c r="C308" s="264" t="s">
        <v>473</v>
      </c>
      <c r="D308" s="265"/>
      <c r="E308" s="265"/>
      <c r="F308" s="265"/>
      <c r="G308" s="265"/>
      <c r="H308" s="108" t="s">
        <v>477</v>
      </c>
      <c r="I308" s="96">
        <v>0</v>
      </c>
      <c r="J308" s="96">
        <v>0</v>
      </c>
      <c r="K308" s="96">
        <v>0</v>
      </c>
      <c r="L308" s="96">
        <v>0</v>
      </c>
      <c r="M308" s="96">
        <v>0</v>
      </c>
      <c r="N308" s="96">
        <v>0</v>
      </c>
      <c r="O308" s="96">
        <v>0</v>
      </c>
      <c r="P308" s="96">
        <v>0</v>
      </c>
      <c r="Q308" s="96">
        <f t="shared" si="55"/>
        <v>0</v>
      </c>
      <c r="R308" s="107" t="s">
        <v>478</v>
      </c>
      <c r="S308" s="62"/>
      <c r="T308" s="60"/>
      <c r="U308" s="60"/>
      <c r="AM308" s="48"/>
      <c r="AN308" s="48"/>
      <c r="AP308" s="48"/>
      <c r="AQ308" s="48"/>
      <c r="AR308" s="48"/>
      <c r="AS308" s="48"/>
      <c r="AT308" s="48"/>
      <c r="AU308" s="48"/>
      <c r="AV308" s="48"/>
      <c r="AW308" s="48"/>
      <c r="AX308" s="48"/>
      <c r="AY308" s="48"/>
      <c r="AZ308" s="48"/>
      <c r="BA308" s="48"/>
      <c r="BB308" s="48"/>
      <c r="BC308" s="48"/>
      <c r="BD308" s="48"/>
      <c r="BE308" s="48"/>
      <c r="BF308" s="48"/>
      <c r="BG308" s="48"/>
      <c r="BH308" s="48"/>
      <c r="BI308" s="48"/>
      <c r="BJ308" s="48"/>
      <c r="BK308" s="48"/>
      <c r="BL308" s="48"/>
      <c r="BM308" s="48"/>
      <c r="BN308" s="48"/>
      <c r="BO308" s="48"/>
      <c r="BP308" s="48"/>
      <c r="BQ308" s="48"/>
    </row>
    <row r="309" spans="1:69" s="23" customFormat="1" ht="8.1" customHeight="1" x14ac:dyDescent="0.2">
      <c r="A309" s="183" t="s">
        <v>461</v>
      </c>
      <c r="B309" s="208"/>
      <c r="C309" s="264" t="s">
        <v>474</v>
      </c>
      <c r="D309" s="265"/>
      <c r="E309" s="265"/>
      <c r="F309" s="265"/>
      <c r="G309" s="265"/>
      <c r="H309" s="108" t="s">
        <v>477</v>
      </c>
      <c r="I309" s="96">
        <v>0</v>
      </c>
      <c r="J309" s="96">
        <v>0</v>
      </c>
      <c r="K309" s="96">
        <v>0</v>
      </c>
      <c r="L309" s="96">
        <v>0</v>
      </c>
      <c r="M309" s="96">
        <v>0</v>
      </c>
      <c r="N309" s="96">
        <v>0</v>
      </c>
      <c r="O309" s="96">
        <v>0</v>
      </c>
      <c r="P309" s="96">
        <v>0</v>
      </c>
      <c r="Q309" s="96">
        <f t="shared" si="55"/>
        <v>0</v>
      </c>
      <c r="R309" s="107" t="s">
        <v>478</v>
      </c>
      <c r="S309" s="62"/>
      <c r="T309" s="60"/>
      <c r="U309" s="60"/>
      <c r="AM309" s="48"/>
      <c r="AN309" s="48"/>
      <c r="AP309" s="48"/>
      <c r="AQ309" s="48"/>
      <c r="AR309" s="48"/>
      <c r="AS309" s="48"/>
      <c r="AT309" s="48"/>
      <c r="AU309" s="48"/>
      <c r="AV309" s="48"/>
      <c r="AW309" s="48"/>
      <c r="AX309" s="48"/>
      <c r="AY309" s="48"/>
      <c r="AZ309" s="48"/>
      <c r="BA309" s="48"/>
      <c r="BB309" s="48"/>
      <c r="BC309" s="48"/>
      <c r="BD309" s="48"/>
      <c r="BE309" s="48"/>
      <c r="BF309" s="48"/>
      <c r="BG309" s="48"/>
      <c r="BH309" s="48"/>
      <c r="BI309" s="48"/>
      <c r="BJ309" s="48"/>
      <c r="BK309" s="48"/>
      <c r="BL309" s="48"/>
      <c r="BM309" s="48"/>
      <c r="BN309" s="48"/>
      <c r="BO309" s="48"/>
      <c r="BP309" s="48"/>
      <c r="BQ309" s="48"/>
    </row>
    <row r="310" spans="1:69" s="23" customFormat="1" ht="8.1" customHeight="1" x14ac:dyDescent="0.2">
      <c r="A310" s="183" t="s">
        <v>462</v>
      </c>
      <c r="B310" s="208"/>
      <c r="C310" s="264" t="s">
        <v>475</v>
      </c>
      <c r="D310" s="265"/>
      <c r="E310" s="265"/>
      <c r="F310" s="265"/>
      <c r="G310" s="265"/>
      <c r="H310" s="108" t="s">
        <v>477</v>
      </c>
      <c r="I310" s="96">
        <v>0</v>
      </c>
      <c r="J310" s="96">
        <v>0</v>
      </c>
      <c r="K310" s="96">
        <v>0</v>
      </c>
      <c r="L310" s="96">
        <v>0</v>
      </c>
      <c r="M310" s="96">
        <v>0</v>
      </c>
      <c r="N310" s="96">
        <v>0</v>
      </c>
      <c r="O310" s="96">
        <v>0</v>
      </c>
      <c r="P310" s="96">
        <v>0</v>
      </c>
      <c r="Q310" s="96">
        <f t="shared" si="55"/>
        <v>0</v>
      </c>
      <c r="R310" s="107" t="s">
        <v>478</v>
      </c>
      <c r="S310" s="62"/>
      <c r="T310" s="60"/>
      <c r="U310" s="60"/>
      <c r="AM310" s="48"/>
      <c r="AN310" s="48"/>
      <c r="AP310" s="48"/>
      <c r="AQ310" s="48"/>
      <c r="AR310" s="48"/>
      <c r="AS310" s="48"/>
      <c r="AT310" s="48"/>
      <c r="AU310" s="48"/>
      <c r="AV310" s="48"/>
      <c r="AW310" s="48"/>
      <c r="AX310" s="48"/>
      <c r="AY310" s="48"/>
      <c r="AZ310" s="48"/>
      <c r="BA310" s="48"/>
      <c r="BB310" s="48"/>
      <c r="BC310" s="48"/>
      <c r="BD310" s="48"/>
      <c r="BE310" s="48"/>
      <c r="BF310" s="48"/>
      <c r="BG310" s="48"/>
      <c r="BH310" s="48"/>
      <c r="BI310" s="48"/>
      <c r="BJ310" s="48"/>
      <c r="BK310" s="48"/>
      <c r="BL310" s="48"/>
      <c r="BM310" s="48"/>
      <c r="BN310" s="48"/>
      <c r="BO310" s="48"/>
      <c r="BP310" s="48"/>
      <c r="BQ310" s="48"/>
    </row>
    <row r="311" spans="1:69" s="23" customFormat="1" ht="16.5" customHeight="1" x14ac:dyDescent="0.2">
      <c r="A311" s="183" t="s">
        <v>463</v>
      </c>
      <c r="B311" s="208"/>
      <c r="C311" s="264" t="s">
        <v>674</v>
      </c>
      <c r="D311" s="265"/>
      <c r="E311" s="265"/>
      <c r="F311" s="265"/>
      <c r="G311" s="265"/>
      <c r="H311" s="108" t="s">
        <v>477</v>
      </c>
      <c r="I311" s="96">
        <v>0</v>
      </c>
      <c r="J311" s="96">
        <v>0</v>
      </c>
      <c r="K311" s="96">
        <v>0</v>
      </c>
      <c r="L311" s="96">
        <v>0</v>
      </c>
      <c r="M311" s="96">
        <v>0</v>
      </c>
      <c r="N311" s="96">
        <v>0</v>
      </c>
      <c r="O311" s="96">
        <v>0</v>
      </c>
      <c r="P311" s="96">
        <v>0</v>
      </c>
      <c r="Q311" s="96">
        <f t="shared" si="55"/>
        <v>0</v>
      </c>
      <c r="R311" s="107" t="s">
        <v>478</v>
      </c>
      <c r="S311" s="62"/>
      <c r="T311" s="60"/>
      <c r="U311" s="60"/>
      <c r="AM311" s="48"/>
      <c r="AN311" s="48"/>
      <c r="AP311" s="48"/>
      <c r="AQ311" s="48"/>
      <c r="AR311" s="48"/>
      <c r="AS311" s="48"/>
      <c r="AT311" s="48"/>
      <c r="AU311" s="48"/>
      <c r="AV311" s="48"/>
      <c r="AW311" s="48"/>
      <c r="AX311" s="48"/>
      <c r="AY311" s="48"/>
      <c r="AZ311" s="48"/>
      <c r="BA311" s="48"/>
      <c r="BB311" s="48"/>
      <c r="BC311" s="48"/>
      <c r="BD311" s="48"/>
      <c r="BE311" s="48"/>
      <c r="BF311" s="48"/>
      <c r="BG311" s="48"/>
      <c r="BH311" s="48"/>
      <c r="BI311" s="48"/>
      <c r="BJ311" s="48"/>
      <c r="BK311" s="48"/>
      <c r="BL311" s="48"/>
      <c r="BM311" s="48"/>
      <c r="BN311" s="48"/>
      <c r="BO311" s="48"/>
      <c r="BP311" s="48"/>
      <c r="BQ311" s="48"/>
    </row>
    <row r="312" spans="1:69" s="23" customFormat="1" ht="8.1" customHeight="1" x14ac:dyDescent="0.2">
      <c r="A312" s="183" t="s">
        <v>464</v>
      </c>
      <c r="B312" s="208"/>
      <c r="C312" s="268" t="s">
        <v>82</v>
      </c>
      <c r="D312" s="269"/>
      <c r="E312" s="269"/>
      <c r="F312" s="269"/>
      <c r="G312" s="269"/>
      <c r="H312" s="108" t="s">
        <v>477</v>
      </c>
      <c r="I312" s="96">
        <v>0</v>
      </c>
      <c r="J312" s="96">
        <v>0</v>
      </c>
      <c r="K312" s="96">
        <v>0</v>
      </c>
      <c r="L312" s="96">
        <v>0</v>
      </c>
      <c r="M312" s="96">
        <v>0</v>
      </c>
      <c r="N312" s="96">
        <v>0</v>
      </c>
      <c r="O312" s="96">
        <v>0</v>
      </c>
      <c r="P312" s="96">
        <v>0</v>
      </c>
      <c r="Q312" s="96">
        <f t="shared" si="55"/>
        <v>0</v>
      </c>
      <c r="R312" s="107" t="s">
        <v>478</v>
      </c>
      <c r="S312" s="62"/>
      <c r="T312" s="60"/>
      <c r="U312" s="60"/>
      <c r="AM312" s="48"/>
      <c r="AN312" s="48"/>
      <c r="AP312" s="48"/>
      <c r="AQ312" s="48"/>
      <c r="AR312" s="48"/>
      <c r="AS312" s="48"/>
      <c r="AT312" s="48"/>
      <c r="AU312" s="48"/>
      <c r="AV312" s="48"/>
      <c r="AW312" s="48"/>
      <c r="AX312" s="48"/>
      <c r="AY312" s="48"/>
      <c r="AZ312" s="48"/>
      <c r="BA312" s="48"/>
      <c r="BB312" s="48"/>
      <c r="BC312" s="48"/>
      <c r="BD312" s="48"/>
      <c r="BE312" s="48"/>
      <c r="BF312" s="48"/>
      <c r="BG312" s="48"/>
      <c r="BH312" s="48"/>
      <c r="BI312" s="48"/>
      <c r="BJ312" s="48"/>
      <c r="BK312" s="48"/>
      <c r="BL312" s="48"/>
      <c r="BM312" s="48"/>
      <c r="BN312" s="48"/>
      <c r="BO312" s="48"/>
      <c r="BP312" s="48"/>
      <c r="BQ312" s="48"/>
    </row>
    <row r="313" spans="1:69" s="23" customFormat="1" ht="9" customHeight="1" thickBot="1" x14ac:dyDescent="0.25">
      <c r="A313" s="200" t="s">
        <v>465</v>
      </c>
      <c r="B313" s="211"/>
      <c r="C313" s="284" t="s">
        <v>83</v>
      </c>
      <c r="D313" s="285"/>
      <c r="E313" s="285"/>
      <c r="F313" s="285"/>
      <c r="G313" s="285"/>
      <c r="H313" s="134" t="s">
        <v>477</v>
      </c>
      <c r="I313" s="135">
        <v>0</v>
      </c>
      <c r="J313" s="135">
        <v>0</v>
      </c>
      <c r="K313" s="135">
        <v>0</v>
      </c>
      <c r="L313" s="135">
        <v>0</v>
      </c>
      <c r="M313" s="135">
        <v>0</v>
      </c>
      <c r="N313" s="135">
        <v>0</v>
      </c>
      <c r="O313" s="135">
        <v>0</v>
      </c>
      <c r="P313" s="135">
        <v>0</v>
      </c>
      <c r="Q313" s="96">
        <f t="shared" si="55"/>
        <v>0</v>
      </c>
      <c r="R313" s="145" t="s">
        <v>478</v>
      </c>
      <c r="S313" s="62"/>
      <c r="T313" s="60"/>
      <c r="U313" s="60"/>
      <c r="AM313" s="48"/>
      <c r="AN313" s="48"/>
      <c r="AP313" s="48"/>
      <c r="AQ313" s="48"/>
      <c r="AR313" s="48"/>
      <c r="AS313" s="48"/>
      <c r="AT313" s="48"/>
      <c r="AU313" s="48"/>
      <c r="AV313" s="48"/>
      <c r="AW313" s="48"/>
      <c r="AX313" s="48"/>
      <c r="AY313" s="48"/>
      <c r="AZ313" s="48"/>
      <c r="BA313" s="48"/>
      <c r="BB313" s="48"/>
      <c r="BC313" s="48"/>
      <c r="BD313" s="48"/>
      <c r="BE313" s="48"/>
      <c r="BF313" s="48"/>
      <c r="BG313" s="48"/>
      <c r="BH313" s="48"/>
      <c r="BI313" s="48"/>
      <c r="BJ313" s="48"/>
      <c r="BK313" s="48"/>
      <c r="BL313" s="48"/>
      <c r="BM313" s="48"/>
      <c r="BN313" s="48"/>
      <c r="BO313" s="48"/>
      <c r="BP313" s="48"/>
      <c r="BQ313" s="48"/>
    </row>
    <row r="314" spans="1:69" s="23" customFormat="1" ht="10.5" customHeight="1" thickBot="1" x14ac:dyDescent="0.25">
      <c r="A314" s="258" t="s">
        <v>476</v>
      </c>
      <c r="B314" s="259"/>
      <c r="C314" s="286"/>
      <c r="D314" s="286"/>
      <c r="E314" s="286"/>
      <c r="F314" s="286"/>
      <c r="G314" s="286"/>
      <c r="H314" s="286"/>
      <c r="I314" s="286"/>
      <c r="J314" s="286"/>
      <c r="K314" s="286"/>
      <c r="L314" s="286"/>
      <c r="M314" s="286"/>
      <c r="N314" s="286"/>
      <c r="O314" s="286"/>
      <c r="P314" s="286"/>
      <c r="Q314" s="286"/>
      <c r="R314" s="287"/>
      <c r="S314" s="2"/>
      <c r="T314" s="60"/>
      <c r="U314" s="60"/>
      <c r="AM314" s="48"/>
      <c r="AN314" s="48"/>
      <c r="AP314" s="48"/>
      <c r="AQ314" s="48"/>
      <c r="AR314" s="48"/>
      <c r="AS314" s="48"/>
      <c r="AT314" s="48"/>
      <c r="AU314" s="48"/>
      <c r="AV314" s="48"/>
      <c r="AW314" s="48"/>
      <c r="AX314" s="48"/>
      <c r="AY314" s="48"/>
      <c r="AZ314" s="48"/>
      <c r="BA314" s="48"/>
      <c r="BB314" s="48"/>
      <c r="BC314" s="48"/>
      <c r="BD314" s="48"/>
      <c r="BE314" s="48"/>
      <c r="BF314" s="48"/>
      <c r="BG314" s="48"/>
      <c r="BH314" s="48"/>
      <c r="BI314" s="48"/>
      <c r="BJ314" s="48"/>
      <c r="BK314" s="48"/>
      <c r="BL314" s="48"/>
      <c r="BM314" s="48"/>
      <c r="BN314" s="48"/>
      <c r="BO314" s="48"/>
      <c r="BP314" s="48"/>
      <c r="BQ314" s="48"/>
    </row>
    <row r="315" spans="1:69" s="23" customFormat="1" ht="17.25" customHeight="1" x14ac:dyDescent="0.2">
      <c r="A315" s="198" t="s">
        <v>481</v>
      </c>
      <c r="B315" s="199"/>
      <c r="C315" s="222" t="s">
        <v>482</v>
      </c>
      <c r="D315" s="223"/>
      <c r="E315" s="223"/>
      <c r="F315" s="223"/>
      <c r="G315" s="224"/>
      <c r="H315" s="119" t="s">
        <v>478</v>
      </c>
      <c r="I315" s="156" t="s">
        <v>483</v>
      </c>
      <c r="J315" s="156" t="s">
        <v>483</v>
      </c>
      <c r="K315" s="156" t="s">
        <v>483</v>
      </c>
      <c r="L315" s="156" t="s">
        <v>483</v>
      </c>
      <c r="M315" s="156" t="s">
        <v>483</v>
      </c>
      <c r="N315" s="156" t="s">
        <v>483</v>
      </c>
      <c r="O315" s="156" t="s">
        <v>483</v>
      </c>
      <c r="P315" s="156" t="s">
        <v>483</v>
      </c>
      <c r="Q315" s="157" t="s">
        <v>483</v>
      </c>
      <c r="R315" s="119" t="s">
        <v>483</v>
      </c>
      <c r="S315" s="65"/>
      <c r="T315" s="60"/>
      <c r="U315" s="60"/>
      <c r="AM315" s="48"/>
      <c r="AN315" s="48"/>
      <c r="AP315" s="48"/>
      <c r="AQ315" s="48"/>
      <c r="AR315" s="48"/>
      <c r="AS315" s="48"/>
      <c r="AT315" s="48"/>
      <c r="AU315" s="48"/>
      <c r="AV315" s="48"/>
      <c r="AW315" s="48"/>
      <c r="AX315" s="48"/>
      <c r="AY315" s="48"/>
      <c r="AZ315" s="48"/>
      <c r="BA315" s="48"/>
      <c r="BB315" s="48"/>
      <c r="BC315" s="48"/>
      <c r="BD315" s="48"/>
      <c r="BE315" s="48"/>
      <c r="BF315" s="48"/>
      <c r="BG315" s="48"/>
      <c r="BH315" s="48"/>
      <c r="BI315" s="48"/>
      <c r="BJ315" s="48"/>
      <c r="BK315" s="48"/>
      <c r="BL315" s="48"/>
      <c r="BM315" s="48"/>
      <c r="BN315" s="48"/>
      <c r="BO315" s="48"/>
      <c r="BP315" s="48"/>
      <c r="BQ315" s="48"/>
    </row>
    <row r="316" spans="1:69" s="23" customFormat="1" ht="8.25" customHeight="1" x14ac:dyDescent="0.2">
      <c r="A316" s="183" t="s">
        <v>484</v>
      </c>
      <c r="B316" s="184"/>
      <c r="C316" s="191" t="s">
        <v>490</v>
      </c>
      <c r="D316" s="192"/>
      <c r="E316" s="192"/>
      <c r="F316" s="192"/>
      <c r="G316" s="193"/>
      <c r="H316" s="108" t="s">
        <v>479</v>
      </c>
      <c r="I316" s="130" t="s">
        <v>478</v>
      </c>
      <c r="J316" s="130" t="s">
        <v>478</v>
      </c>
      <c r="K316" s="130" t="s">
        <v>478</v>
      </c>
      <c r="L316" s="130" t="s">
        <v>478</v>
      </c>
      <c r="M316" s="130" t="s">
        <v>478</v>
      </c>
      <c r="N316" s="130" t="s">
        <v>478</v>
      </c>
      <c r="O316" s="130" t="s">
        <v>478</v>
      </c>
      <c r="P316" s="130" t="s">
        <v>478</v>
      </c>
      <c r="Q316" s="158" t="s">
        <v>478</v>
      </c>
      <c r="R316" s="108" t="s">
        <v>478</v>
      </c>
      <c r="S316" s="66"/>
      <c r="T316" s="60"/>
      <c r="U316" s="60"/>
      <c r="AM316" s="48"/>
      <c r="AN316" s="48"/>
      <c r="AP316" s="48"/>
      <c r="AQ316" s="48"/>
      <c r="AR316" s="48"/>
      <c r="AS316" s="48"/>
      <c r="AT316" s="48"/>
      <c r="AU316" s="48"/>
      <c r="AV316" s="48"/>
      <c r="AW316" s="48"/>
      <c r="AX316" s="48"/>
      <c r="AY316" s="48"/>
      <c r="AZ316" s="48"/>
      <c r="BA316" s="48"/>
      <c r="BB316" s="48"/>
      <c r="BC316" s="48"/>
      <c r="BD316" s="48"/>
      <c r="BE316" s="48"/>
      <c r="BF316" s="48"/>
      <c r="BG316" s="48"/>
      <c r="BH316" s="48"/>
      <c r="BI316" s="48"/>
      <c r="BJ316" s="48"/>
      <c r="BK316" s="48"/>
      <c r="BL316" s="48"/>
      <c r="BM316" s="48"/>
      <c r="BN316" s="48"/>
      <c r="BO316" s="48"/>
      <c r="BP316" s="48"/>
      <c r="BQ316" s="48"/>
    </row>
    <row r="317" spans="1:69" s="23" customFormat="1" ht="8.25" customHeight="1" x14ac:dyDescent="0.2">
      <c r="A317" s="183" t="s">
        <v>485</v>
      </c>
      <c r="B317" s="184"/>
      <c r="C317" s="191" t="s">
        <v>491</v>
      </c>
      <c r="D317" s="192"/>
      <c r="E317" s="192"/>
      <c r="F317" s="192"/>
      <c r="G317" s="193"/>
      <c r="H317" s="108" t="s">
        <v>480</v>
      </c>
      <c r="I317" s="130" t="s">
        <v>478</v>
      </c>
      <c r="J317" s="130" t="s">
        <v>478</v>
      </c>
      <c r="K317" s="130" t="s">
        <v>478</v>
      </c>
      <c r="L317" s="130" t="s">
        <v>478</v>
      </c>
      <c r="M317" s="130" t="s">
        <v>478</v>
      </c>
      <c r="N317" s="130" t="s">
        <v>478</v>
      </c>
      <c r="O317" s="130" t="s">
        <v>478</v>
      </c>
      <c r="P317" s="130" t="s">
        <v>478</v>
      </c>
      <c r="Q317" s="158" t="s">
        <v>478</v>
      </c>
      <c r="R317" s="108" t="s">
        <v>478</v>
      </c>
      <c r="S317" s="66"/>
      <c r="T317" s="60"/>
      <c r="U317" s="60"/>
      <c r="AM317" s="48"/>
      <c r="AN317" s="48"/>
      <c r="AP317" s="48"/>
      <c r="AQ317" s="48"/>
      <c r="AR317" s="48"/>
      <c r="AS317" s="48"/>
      <c r="AT317" s="48"/>
      <c r="AU317" s="48"/>
      <c r="AV317" s="48"/>
      <c r="AW317" s="48"/>
      <c r="AX317" s="48"/>
      <c r="AY317" s="48"/>
      <c r="AZ317" s="48"/>
      <c r="BA317" s="48"/>
      <c r="BB317" s="48"/>
      <c r="BC317" s="48"/>
      <c r="BD317" s="48"/>
      <c r="BE317" s="48"/>
      <c r="BF317" s="48"/>
      <c r="BG317" s="48"/>
      <c r="BH317" s="48"/>
      <c r="BI317" s="48"/>
      <c r="BJ317" s="48"/>
      <c r="BK317" s="48"/>
      <c r="BL317" s="48"/>
      <c r="BM317" s="48"/>
      <c r="BN317" s="48"/>
      <c r="BO317" s="48"/>
      <c r="BP317" s="48"/>
      <c r="BQ317" s="48"/>
    </row>
    <row r="318" spans="1:69" s="23" customFormat="1" ht="8.25" customHeight="1" x14ac:dyDescent="0.2">
      <c r="A318" s="183" t="s">
        <v>486</v>
      </c>
      <c r="B318" s="184"/>
      <c r="C318" s="191" t="s">
        <v>492</v>
      </c>
      <c r="D318" s="192"/>
      <c r="E318" s="192"/>
      <c r="F318" s="192"/>
      <c r="G318" s="193"/>
      <c r="H318" s="108" t="s">
        <v>479</v>
      </c>
      <c r="I318" s="130" t="s">
        <v>478</v>
      </c>
      <c r="J318" s="130" t="s">
        <v>478</v>
      </c>
      <c r="K318" s="130" t="s">
        <v>478</v>
      </c>
      <c r="L318" s="130" t="s">
        <v>478</v>
      </c>
      <c r="M318" s="130" t="s">
        <v>478</v>
      </c>
      <c r="N318" s="130" t="s">
        <v>478</v>
      </c>
      <c r="O318" s="130" t="s">
        <v>478</v>
      </c>
      <c r="P318" s="130" t="s">
        <v>478</v>
      </c>
      <c r="Q318" s="158" t="s">
        <v>478</v>
      </c>
      <c r="R318" s="108" t="s">
        <v>478</v>
      </c>
      <c r="S318" s="66"/>
      <c r="T318" s="60"/>
      <c r="U318" s="60"/>
      <c r="AM318" s="48"/>
      <c r="AN318" s="48"/>
      <c r="AP318" s="48"/>
      <c r="AQ318" s="48"/>
      <c r="AR318" s="48"/>
      <c r="AS318" s="48"/>
      <c r="AT318" s="48"/>
      <c r="AU318" s="48"/>
      <c r="AV318" s="48"/>
      <c r="AW318" s="48"/>
      <c r="AX318" s="48"/>
      <c r="AY318" s="48"/>
      <c r="AZ318" s="48"/>
      <c r="BA318" s="48"/>
      <c r="BB318" s="48"/>
      <c r="BC318" s="48"/>
      <c r="BD318" s="48"/>
      <c r="BE318" s="48"/>
      <c r="BF318" s="48"/>
      <c r="BG318" s="48"/>
      <c r="BH318" s="48"/>
      <c r="BI318" s="48"/>
      <c r="BJ318" s="48"/>
      <c r="BK318" s="48"/>
      <c r="BL318" s="48"/>
      <c r="BM318" s="48"/>
      <c r="BN318" s="48"/>
      <c r="BO318" s="48"/>
      <c r="BP318" s="48"/>
      <c r="BQ318" s="48"/>
    </row>
    <row r="319" spans="1:69" s="23" customFormat="1" ht="8.25" customHeight="1" x14ac:dyDescent="0.2">
      <c r="A319" s="183" t="s">
        <v>487</v>
      </c>
      <c r="B319" s="184"/>
      <c r="C319" s="191" t="s">
        <v>493</v>
      </c>
      <c r="D319" s="192"/>
      <c r="E319" s="192"/>
      <c r="F319" s="192"/>
      <c r="G319" s="193"/>
      <c r="H319" s="108" t="s">
        <v>480</v>
      </c>
      <c r="I319" s="130" t="s">
        <v>478</v>
      </c>
      <c r="J319" s="130" t="s">
        <v>478</v>
      </c>
      <c r="K319" s="130" t="s">
        <v>478</v>
      </c>
      <c r="L319" s="130" t="s">
        <v>478</v>
      </c>
      <c r="M319" s="130" t="s">
        <v>478</v>
      </c>
      <c r="N319" s="130" t="s">
        <v>478</v>
      </c>
      <c r="O319" s="130" t="s">
        <v>478</v>
      </c>
      <c r="P319" s="130" t="s">
        <v>478</v>
      </c>
      <c r="Q319" s="158" t="s">
        <v>478</v>
      </c>
      <c r="R319" s="108" t="s">
        <v>478</v>
      </c>
      <c r="S319" s="66"/>
      <c r="T319" s="60"/>
      <c r="U319" s="60"/>
      <c r="AM319" s="48"/>
      <c r="AN319" s="48"/>
      <c r="AP319" s="48"/>
      <c r="AQ319" s="48"/>
      <c r="AR319" s="48"/>
      <c r="AS319" s="48"/>
      <c r="AT319" s="48"/>
      <c r="AU319" s="48"/>
      <c r="AV319" s="48"/>
      <c r="AW319" s="48"/>
      <c r="AX319" s="48"/>
      <c r="AY319" s="48"/>
      <c r="AZ319" s="48"/>
      <c r="BA319" s="48"/>
      <c r="BB319" s="48"/>
      <c r="BC319" s="48"/>
      <c r="BD319" s="48"/>
      <c r="BE319" s="48"/>
      <c r="BF319" s="48"/>
      <c r="BG319" s="48"/>
      <c r="BH319" s="48"/>
      <c r="BI319" s="48"/>
      <c r="BJ319" s="48"/>
      <c r="BK319" s="48"/>
      <c r="BL319" s="48"/>
      <c r="BM319" s="48"/>
      <c r="BN319" s="48"/>
      <c r="BO319" s="48"/>
      <c r="BP319" s="48"/>
      <c r="BQ319" s="48"/>
    </row>
    <row r="320" spans="1:69" s="23" customFormat="1" ht="8.25" customHeight="1" x14ac:dyDescent="0.2">
      <c r="A320" s="183" t="s">
        <v>488</v>
      </c>
      <c r="B320" s="184"/>
      <c r="C320" s="191" t="s">
        <v>494</v>
      </c>
      <c r="D320" s="192"/>
      <c r="E320" s="192"/>
      <c r="F320" s="192"/>
      <c r="G320" s="193"/>
      <c r="H320" s="108" t="s">
        <v>501</v>
      </c>
      <c r="I320" s="130" t="s">
        <v>478</v>
      </c>
      <c r="J320" s="130" t="s">
        <v>478</v>
      </c>
      <c r="K320" s="130" t="s">
        <v>478</v>
      </c>
      <c r="L320" s="130" t="s">
        <v>478</v>
      </c>
      <c r="M320" s="130" t="s">
        <v>478</v>
      </c>
      <c r="N320" s="130" t="s">
        <v>478</v>
      </c>
      <c r="O320" s="130" t="s">
        <v>478</v>
      </c>
      <c r="P320" s="130" t="s">
        <v>478</v>
      </c>
      <c r="Q320" s="158" t="s">
        <v>478</v>
      </c>
      <c r="R320" s="108" t="s">
        <v>478</v>
      </c>
      <c r="S320" s="66"/>
      <c r="T320" s="60"/>
      <c r="U320" s="60"/>
      <c r="AM320" s="48"/>
      <c r="AN320" s="48"/>
      <c r="AP320" s="48"/>
      <c r="AQ320" s="48"/>
      <c r="AR320" s="48"/>
      <c r="AS320" s="48"/>
      <c r="AT320" s="48"/>
      <c r="AU320" s="48"/>
      <c r="AV320" s="48"/>
      <c r="AW320" s="48"/>
      <c r="AX320" s="48"/>
      <c r="AY320" s="48"/>
      <c r="AZ320" s="48"/>
      <c r="BA320" s="48"/>
      <c r="BB320" s="48"/>
      <c r="BC320" s="48"/>
      <c r="BD320" s="48"/>
      <c r="BE320" s="48"/>
      <c r="BF320" s="48"/>
      <c r="BG320" s="48"/>
      <c r="BH320" s="48"/>
      <c r="BI320" s="48"/>
      <c r="BJ320" s="48"/>
      <c r="BK320" s="48"/>
      <c r="BL320" s="48"/>
      <c r="BM320" s="48"/>
      <c r="BN320" s="48"/>
      <c r="BO320" s="48"/>
      <c r="BP320" s="48"/>
      <c r="BQ320" s="48"/>
    </row>
    <row r="321" spans="1:69" s="23" customFormat="1" ht="8.25" customHeight="1" x14ac:dyDescent="0.2">
      <c r="A321" s="183" t="s">
        <v>489</v>
      </c>
      <c r="B321" s="184"/>
      <c r="C321" s="191" t="s">
        <v>495</v>
      </c>
      <c r="D321" s="192"/>
      <c r="E321" s="192"/>
      <c r="F321" s="192"/>
      <c r="G321" s="193"/>
      <c r="H321" s="108" t="s">
        <v>478</v>
      </c>
      <c r="I321" s="158" t="s">
        <v>483</v>
      </c>
      <c r="J321" s="158" t="s">
        <v>483</v>
      </c>
      <c r="K321" s="158" t="s">
        <v>483</v>
      </c>
      <c r="L321" s="158" t="s">
        <v>483</v>
      </c>
      <c r="M321" s="158" t="s">
        <v>483</v>
      </c>
      <c r="N321" s="158" t="s">
        <v>483</v>
      </c>
      <c r="O321" s="158" t="s">
        <v>483</v>
      </c>
      <c r="P321" s="158" t="s">
        <v>483</v>
      </c>
      <c r="Q321" s="158" t="s">
        <v>483</v>
      </c>
      <c r="R321" s="108" t="s">
        <v>483</v>
      </c>
      <c r="S321" s="66"/>
      <c r="T321" s="60"/>
      <c r="U321" s="60"/>
      <c r="AM321" s="48"/>
      <c r="AN321" s="48"/>
      <c r="AP321" s="48"/>
      <c r="AQ321" s="48"/>
      <c r="AR321" s="48"/>
      <c r="AS321" s="48"/>
      <c r="AT321" s="48"/>
      <c r="AU321" s="48"/>
      <c r="AV321" s="48"/>
      <c r="AW321" s="48"/>
      <c r="AX321" s="48"/>
      <c r="AY321" s="48"/>
      <c r="AZ321" s="48"/>
      <c r="BA321" s="48"/>
      <c r="BB321" s="48"/>
      <c r="BC321" s="48"/>
      <c r="BD321" s="48"/>
      <c r="BE321" s="48"/>
      <c r="BF321" s="48"/>
      <c r="BG321" s="48"/>
      <c r="BH321" s="48"/>
      <c r="BI321" s="48"/>
      <c r="BJ321" s="48"/>
      <c r="BK321" s="48"/>
      <c r="BL321" s="48"/>
      <c r="BM321" s="48"/>
      <c r="BN321" s="48"/>
      <c r="BO321" s="48"/>
      <c r="BP321" s="48"/>
      <c r="BQ321" s="48"/>
    </row>
    <row r="322" spans="1:69" s="23" customFormat="1" ht="8.1" customHeight="1" x14ac:dyDescent="0.2">
      <c r="A322" s="183" t="s">
        <v>496</v>
      </c>
      <c r="B322" s="184"/>
      <c r="C322" s="219" t="s">
        <v>498</v>
      </c>
      <c r="D322" s="220"/>
      <c r="E322" s="220"/>
      <c r="F322" s="220"/>
      <c r="G322" s="221"/>
      <c r="H322" s="108" t="s">
        <v>501</v>
      </c>
      <c r="I322" s="130" t="s">
        <v>478</v>
      </c>
      <c r="J322" s="130" t="s">
        <v>478</v>
      </c>
      <c r="K322" s="130" t="s">
        <v>478</v>
      </c>
      <c r="L322" s="130" t="s">
        <v>478</v>
      </c>
      <c r="M322" s="130" t="s">
        <v>478</v>
      </c>
      <c r="N322" s="130" t="s">
        <v>478</v>
      </c>
      <c r="O322" s="130" t="s">
        <v>478</v>
      </c>
      <c r="P322" s="130" t="s">
        <v>478</v>
      </c>
      <c r="Q322" s="158" t="s">
        <v>478</v>
      </c>
      <c r="R322" s="108" t="s">
        <v>478</v>
      </c>
      <c r="S322" s="66"/>
      <c r="T322" s="60"/>
      <c r="U322" s="60"/>
      <c r="AM322" s="48"/>
      <c r="AN322" s="48"/>
      <c r="AP322" s="48"/>
      <c r="AQ322" s="48"/>
      <c r="AR322" s="48"/>
      <c r="AS322" s="48"/>
      <c r="AT322" s="48"/>
      <c r="AU322" s="48"/>
      <c r="AV322" s="48"/>
      <c r="AW322" s="48"/>
      <c r="AX322" s="48"/>
      <c r="AY322" s="48"/>
      <c r="AZ322" s="48"/>
      <c r="BA322" s="48"/>
      <c r="BB322" s="48"/>
      <c r="BC322" s="48"/>
      <c r="BD322" s="48"/>
      <c r="BE322" s="48"/>
      <c r="BF322" s="48"/>
      <c r="BG322" s="48"/>
      <c r="BH322" s="48"/>
      <c r="BI322" s="48"/>
      <c r="BJ322" s="48"/>
      <c r="BK322" s="48"/>
      <c r="BL322" s="48"/>
      <c r="BM322" s="48"/>
      <c r="BN322" s="48"/>
      <c r="BO322" s="48"/>
      <c r="BP322" s="48"/>
      <c r="BQ322" s="48"/>
    </row>
    <row r="323" spans="1:69" s="23" customFormat="1" ht="8.1" customHeight="1" x14ac:dyDescent="0.2">
      <c r="A323" s="183" t="s">
        <v>497</v>
      </c>
      <c r="B323" s="184"/>
      <c r="C323" s="219" t="s">
        <v>499</v>
      </c>
      <c r="D323" s="220"/>
      <c r="E323" s="220"/>
      <c r="F323" s="220"/>
      <c r="G323" s="221"/>
      <c r="H323" s="108" t="s">
        <v>500</v>
      </c>
      <c r="I323" s="130" t="s">
        <v>478</v>
      </c>
      <c r="J323" s="130" t="s">
        <v>478</v>
      </c>
      <c r="K323" s="130" t="s">
        <v>478</v>
      </c>
      <c r="L323" s="130" t="s">
        <v>478</v>
      </c>
      <c r="M323" s="130" t="s">
        <v>478</v>
      </c>
      <c r="N323" s="130" t="s">
        <v>478</v>
      </c>
      <c r="O323" s="130" t="s">
        <v>478</v>
      </c>
      <c r="P323" s="130" t="s">
        <v>478</v>
      </c>
      <c r="Q323" s="158" t="s">
        <v>478</v>
      </c>
      <c r="R323" s="108" t="s">
        <v>478</v>
      </c>
      <c r="S323" s="66"/>
      <c r="T323" s="60"/>
      <c r="U323" s="60"/>
      <c r="AM323" s="48"/>
      <c r="AN323" s="48"/>
      <c r="AP323" s="48"/>
      <c r="AQ323" s="48"/>
      <c r="AR323" s="48"/>
      <c r="AS323" s="48"/>
      <c r="AT323" s="48"/>
      <c r="AU323" s="48"/>
      <c r="AV323" s="48"/>
      <c r="AW323" s="48"/>
      <c r="AX323" s="48"/>
      <c r="AY323" s="48"/>
      <c r="AZ323" s="48"/>
      <c r="BA323" s="48"/>
      <c r="BB323" s="48"/>
      <c r="BC323" s="48"/>
      <c r="BD323" s="48"/>
      <c r="BE323" s="48"/>
      <c r="BF323" s="48"/>
      <c r="BG323" s="48"/>
      <c r="BH323" s="48"/>
      <c r="BI323" s="48"/>
      <c r="BJ323" s="48"/>
      <c r="BK323" s="48"/>
      <c r="BL323" s="48"/>
      <c r="BM323" s="48"/>
      <c r="BN323" s="48"/>
      <c r="BO323" s="48"/>
      <c r="BP323" s="48"/>
      <c r="BQ323" s="48"/>
    </row>
    <row r="324" spans="1:69" s="23" customFormat="1" ht="8.25" customHeight="1" x14ac:dyDescent="0.2">
      <c r="A324" s="183" t="s">
        <v>502</v>
      </c>
      <c r="B324" s="184"/>
      <c r="C324" s="191" t="s">
        <v>506</v>
      </c>
      <c r="D324" s="192"/>
      <c r="E324" s="192"/>
      <c r="F324" s="192"/>
      <c r="G324" s="193"/>
      <c r="H324" s="108" t="s">
        <v>478</v>
      </c>
      <c r="I324" s="158" t="s">
        <v>483</v>
      </c>
      <c r="J324" s="158" t="s">
        <v>483</v>
      </c>
      <c r="K324" s="158" t="s">
        <v>483</v>
      </c>
      <c r="L324" s="158" t="s">
        <v>483</v>
      </c>
      <c r="M324" s="158" t="s">
        <v>483</v>
      </c>
      <c r="N324" s="158" t="s">
        <v>483</v>
      </c>
      <c r="O324" s="158" t="s">
        <v>483</v>
      </c>
      <c r="P324" s="158" t="s">
        <v>483</v>
      </c>
      <c r="Q324" s="158" t="s">
        <v>483</v>
      </c>
      <c r="R324" s="108" t="s">
        <v>483</v>
      </c>
      <c r="S324" s="66"/>
      <c r="T324" s="60"/>
      <c r="U324" s="60"/>
      <c r="AM324" s="48"/>
      <c r="AN324" s="48"/>
      <c r="AP324" s="48"/>
      <c r="AQ324" s="48"/>
      <c r="AR324" s="48"/>
      <c r="AS324" s="48"/>
      <c r="AT324" s="48"/>
      <c r="AU324" s="48"/>
      <c r="AV324" s="48"/>
      <c r="AW324" s="48"/>
      <c r="AX324" s="48"/>
      <c r="AY324" s="48"/>
      <c r="AZ324" s="48"/>
      <c r="BA324" s="48"/>
      <c r="BB324" s="48"/>
      <c r="BC324" s="48"/>
      <c r="BD324" s="48"/>
      <c r="BE324" s="48"/>
      <c r="BF324" s="48"/>
      <c r="BG324" s="48"/>
      <c r="BH324" s="48"/>
      <c r="BI324" s="48"/>
      <c r="BJ324" s="48"/>
      <c r="BK324" s="48"/>
      <c r="BL324" s="48"/>
      <c r="BM324" s="48"/>
      <c r="BN324" s="48"/>
      <c r="BO324" s="48"/>
      <c r="BP324" s="48"/>
      <c r="BQ324" s="48"/>
    </row>
    <row r="325" spans="1:69" s="23" customFormat="1" ht="8.1" customHeight="1" x14ac:dyDescent="0.2">
      <c r="A325" s="183" t="s">
        <v>503</v>
      </c>
      <c r="B325" s="184"/>
      <c r="C325" s="219" t="s">
        <v>498</v>
      </c>
      <c r="D325" s="220"/>
      <c r="E325" s="220"/>
      <c r="F325" s="220"/>
      <c r="G325" s="221"/>
      <c r="H325" s="108" t="s">
        <v>501</v>
      </c>
      <c r="I325" s="130" t="s">
        <v>478</v>
      </c>
      <c r="J325" s="130" t="s">
        <v>478</v>
      </c>
      <c r="K325" s="130" t="s">
        <v>478</v>
      </c>
      <c r="L325" s="130" t="s">
        <v>478</v>
      </c>
      <c r="M325" s="130" t="s">
        <v>478</v>
      </c>
      <c r="N325" s="130" t="s">
        <v>478</v>
      </c>
      <c r="O325" s="130" t="s">
        <v>478</v>
      </c>
      <c r="P325" s="130" t="s">
        <v>478</v>
      </c>
      <c r="Q325" s="158" t="s">
        <v>478</v>
      </c>
      <c r="R325" s="108" t="s">
        <v>478</v>
      </c>
      <c r="S325" s="66"/>
      <c r="T325" s="60"/>
      <c r="U325" s="60"/>
      <c r="AM325" s="48"/>
      <c r="AN325" s="48"/>
      <c r="AP325" s="48"/>
      <c r="AQ325" s="48"/>
      <c r="AR325" s="48"/>
      <c r="AS325" s="48"/>
      <c r="AT325" s="48"/>
      <c r="AU325" s="48"/>
      <c r="AV325" s="48"/>
      <c r="AW325" s="48"/>
      <c r="AX325" s="48"/>
      <c r="AY325" s="48"/>
      <c r="AZ325" s="48"/>
      <c r="BA325" s="48"/>
      <c r="BB325" s="48"/>
      <c r="BC325" s="48"/>
      <c r="BD325" s="48"/>
      <c r="BE325" s="48"/>
      <c r="BF325" s="48"/>
      <c r="BG325" s="48"/>
      <c r="BH325" s="48"/>
      <c r="BI325" s="48"/>
      <c r="BJ325" s="48"/>
      <c r="BK325" s="48"/>
      <c r="BL325" s="48"/>
      <c r="BM325" s="48"/>
      <c r="BN325" s="48"/>
      <c r="BO325" s="48"/>
      <c r="BP325" s="48"/>
      <c r="BQ325" s="48"/>
    </row>
    <row r="326" spans="1:69" s="23" customFormat="1" ht="8.1" customHeight="1" x14ac:dyDescent="0.2">
      <c r="A326" s="183" t="s">
        <v>504</v>
      </c>
      <c r="B326" s="184"/>
      <c r="C326" s="219" t="s">
        <v>507</v>
      </c>
      <c r="D326" s="220"/>
      <c r="E326" s="220"/>
      <c r="F326" s="220"/>
      <c r="G326" s="221"/>
      <c r="H326" s="108" t="s">
        <v>479</v>
      </c>
      <c r="I326" s="130" t="s">
        <v>478</v>
      </c>
      <c r="J326" s="130" t="s">
        <v>478</v>
      </c>
      <c r="K326" s="130" t="s">
        <v>478</v>
      </c>
      <c r="L326" s="130" t="s">
        <v>478</v>
      </c>
      <c r="M326" s="130" t="s">
        <v>478</v>
      </c>
      <c r="N326" s="130" t="s">
        <v>478</v>
      </c>
      <c r="O326" s="130" t="s">
        <v>478</v>
      </c>
      <c r="P326" s="130" t="s">
        <v>478</v>
      </c>
      <c r="Q326" s="158" t="s">
        <v>478</v>
      </c>
      <c r="R326" s="108" t="s">
        <v>478</v>
      </c>
      <c r="S326" s="66"/>
      <c r="T326" s="60"/>
      <c r="U326" s="60"/>
      <c r="AM326" s="48"/>
      <c r="AN326" s="48"/>
      <c r="AP326" s="48"/>
      <c r="AQ326" s="48"/>
      <c r="AR326" s="48"/>
      <c r="AS326" s="48"/>
      <c r="AT326" s="48"/>
      <c r="AU326" s="48"/>
      <c r="AV326" s="48"/>
      <c r="AW326" s="48"/>
      <c r="AX326" s="48"/>
      <c r="AY326" s="48"/>
      <c r="AZ326" s="48"/>
      <c r="BA326" s="48"/>
      <c r="BB326" s="48"/>
      <c r="BC326" s="48"/>
      <c r="BD326" s="48"/>
      <c r="BE326" s="48"/>
      <c r="BF326" s="48"/>
      <c r="BG326" s="48"/>
      <c r="BH326" s="48"/>
      <c r="BI326" s="48"/>
      <c r="BJ326" s="48"/>
      <c r="BK326" s="48"/>
      <c r="BL326" s="48"/>
      <c r="BM326" s="48"/>
      <c r="BN326" s="48"/>
      <c r="BO326" s="48"/>
      <c r="BP326" s="48"/>
      <c r="BQ326" s="48"/>
    </row>
    <row r="327" spans="1:69" s="23" customFormat="1" ht="8.1" customHeight="1" x14ac:dyDescent="0.2">
      <c r="A327" s="183" t="s">
        <v>505</v>
      </c>
      <c r="B327" s="184"/>
      <c r="C327" s="219" t="s">
        <v>499</v>
      </c>
      <c r="D327" s="220"/>
      <c r="E327" s="220"/>
      <c r="F327" s="220"/>
      <c r="G327" s="221"/>
      <c r="H327" s="108" t="s">
        <v>500</v>
      </c>
      <c r="I327" s="130" t="s">
        <v>478</v>
      </c>
      <c r="J327" s="130" t="s">
        <v>478</v>
      </c>
      <c r="K327" s="130" t="s">
        <v>478</v>
      </c>
      <c r="L327" s="130" t="s">
        <v>478</v>
      </c>
      <c r="M327" s="130" t="s">
        <v>478</v>
      </c>
      <c r="N327" s="130" t="s">
        <v>478</v>
      </c>
      <c r="O327" s="130" t="s">
        <v>478</v>
      </c>
      <c r="P327" s="130" t="s">
        <v>478</v>
      </c>
      <c r="Q327" s="158" t="s">
        <v>478</v>
      </c>
      <c r="R327" s="108" t="s">
        <v>478</v>
      </c>
      <c r="S327" s="66"/>
      <c r="T327" s="60"/>
      <c r="U327" s="60"/>
      <c r="AM327" s="48"/>
      <c r="AN327" s="48"/>
      <c r="AP327" s="48"/>
      <c r="AQ327" s="48"/>
      <c r="AR327" s="48"/>
      <c r="AS327" s="48"/>
      <c r="AT327" s="48"/>
      <c r="AU327" s="48"/>
      <c r="AV327" s="48"/>
      <c r="AW327" s="48"/>
      <c r="AX327" s="48"/>
      <c r="AY327" s="48"/>
      <c r="AZ327" s="48"/>
      <c r="BA327" s="48"/>
      <c r="BB327" s="48"/>
      <c r="BC327" s="48"/>
      <c r="BD327" s="48"/>
      <c r="BE327" s="48"/>
      <c r="BF327" s="48"/>
      <c r="BG327" s="48"/>
      <c r="BH327" s="48"/>
      <c r="BI327" s="48"/>
      <c r="BJ327" s="48"/>
      <c r="BK327" s="48"/>
      <c r="BL327" s="48"/>
      <c r="BM327" s="48"/>
      <c r="BN327" s="48"/>
      <c r="BO327" s="48"/>
      <c r="BP327" s="48"/>
      <c r="BQ327" s="48"/>
    </row>
    <row r="328" spans="1:69" s="23" customFormat="1" ht="8.25" customHeight="1" x14ac:dyDescent="0.2">
      <c r="A328" s="183" t="s">
        <v>508</v>
      </c>
      <c r="B328" s="184"/>
      <c r="C328" s="191" t="s">
        <v>511</v>
      </c>
      <c r="D328" s="192"/>
      <c r="E328" s="192"/>
      <c r="F328" s="192"/>
      <c r="G328" s="193"/>
      <c r="H328" s="108" t="s">
        <v>478</v>
      </c>
      <c r="I328" s="158" t="s">
        <v>483</v>
      </c>
      <c r="J328" s="158" t="s">
        <v>483</v>
      </c>
      <c r="K328" s="158" t="s">
        <v>483</v>
      </c>
      <c r="L328" s="158" t="s">
        <v>483</v>
      </c>
      <c r="M328" s="158" t="s">
        <v>483</v>
      </c>
      <c r="N328" s="158" t="s">
        <v>483</v>
      </c>
      <c r="O328" s="158" t="s">
        <v>483</v>
      </c>
      <c r="P328" s="158" t="s">
        <v>483</v>
      </c>
      <c r="Q328" s="158" t="s">
        <v>483</v>
      </c>
      <c r="R328" s="108" t="s">
        <v>483</v>
      </c>
      <c r="S328" s="66"/>
      <c r="T328" s="60"/>
      <c r="U328" s="60"/>
      <c r="AM328" s="48"/>
      <c r="AN328" s="48"/>
      <c r="AP328" s="48"/>
      <c r="AQ328" s="48"/>
      <c r="AR328" s="48"/>
      <c r="AS328" s="48"/>
      <c r="AT328" s="48"/>
      <c r="AU328" s="48"/>
      <c r="AV328" s="48"/>
      <c r="AW328" s="48"/>
      <c r="AX328" s="48"/>
      <c r="AY328" s="48"/>
      <c r="AZ328" s="48"/>
      <c r="BA328" s="48"/>
      <c r="BB328" s="48"/>
      <c r="BC328" s="48"/>
      <c r="BD328" s="48"/>
      <c r="BE328" s="48"/>
      <c r="BF328" s="48"/>
      <c r="BG328" s="48"/>
      <c r="BH328" s="48"/>
      <c r="BI328" s="48"/>
      <c r="BJ328" s="48"/>
      <c r="BK328" s="48"/>
      <c r="BL328" s="48"/>
      <c r="BM328" s="48"/>
      <c r="BN328" s="48"/>
      <c r="BO328" s="48"/>
      <c r="BP328" s="48"/>
      <c r="BQ328" s="48"/>
    </row>
    <row r="329" spans="1:69" s="23" customFormat="1" ht="8.1" customHeight="1" x14ac:dyDescent="0.2">
      <c r="A329" s="183" t="s">
        <v>509</v>
      </c>
      <c r="B329" s="184"/>
      <c r="C329" s="219" t="s">
        <v>498</v>
      </c>
      <c r="D329" s="220"/>
      <c r="E329" s="220"/>
      <c r="F329" s="220"/>
      <c r="G329" s="221"/>
      <c r="H329" s="108" t="s">
        <v>501</v>
      </c>
      <c r="I329" s="130" t="s">
        <v>478</v>
      </c>
      <c r="J329" s="130" t="s">
        <v>478</v>
      </c>
      <c r="K329" s="130" t="s">
        <v>478</v>
      </c>
      <c r="L329" s="130" t="s">
        <v>478</v>
      </c>
      <c r="M329" s="130" t="s">
        <v>478</v>
      </c>
      <c r="N329" s="130" t="s">
        <v>478</v>
      </c>
      <c r="O329" s="130" t="s">
        <v>478</v>
      </c>
      <c r="P329" s="130" t="s">
        <v>478</v>
      </c>
      <c r="Q329" s="158" t="s">
        <v>478</v>
      </c>
      <c r="R329" s="108" t="s">
        <v>478</v>
      </c>
      <c r="S329" s="66"/>
      <c r="T329" s="60"/>
      <c r="U329" s="60"/>
      <c r="AM329" s="48"/>
      <c r="AN329" s="48"/>
      <c r="AP329" s="48"/>
      <c r="AQ329" s="48"/>
      <c r="AR329" s="48"/>
      <c r="AS329" s="48"/>
      <c r="AT329" s="48"/>
      <c r="AU329" s="48"/>
      <c r="AV329" s="48"/>
      <c r="AW329" s="48"/>
      <c r="AX329" s="48"/>
      <c r="AY329" s="48"/>
      <c r="AZ329" s="48"/>
      <c r="BA329" s="48"/>
      <c r="BB329" s="48"/>
      <c r="BC329" s="48"/>
      <c r="BD329" s="48"/>
      <c r="BE329" s="48"/>
      <c r="BF329" s="48"/>
      <c r="BG329" s="48"/>
      <c r="BH329" s="48"/>
      <c r="BI329" s="48"/>
      <c r="BJ329" s="48"/>
      <c r="BK329" s="48"/>
      <c r="BL329" s="48"/>
      <c r="BM329" s="48"/>
      <c r="BN329" s="48"/>
      <c r="BO329" s="48"/>
      <c r="BP329" s="48"/>
      <c r="BQ329" s="48"/>
    </row>
    <row r="330" spans="1:69" s="23" customFormat="1" ht="8.1" customHeight="1" x14ac:dyDescent="0.2">
      <c r="A330" s="183" t="s">
        <v>510</v>
      </c>
      <c r="B330" s="184"/>
      <c r="C330" s="219" t="s">
        <v>499</v>
      </c>
      <c r="D330" s="220"/>
      <c r="E330" s="220"/>
      <c r="F330" s="220"/>
      <c r="G330" s="221"/>
      <c r="H330" s="108" t="s">
        <v>500</v>
      </c>
      <c r="I330" s="130" t="s">
        <v>478</v>
      </c>
      <c r="J330" s="130" t="s">
        <v>478</v>
      </c>
      <c r="K330" s="130" t="s">
        <v>478</v>
      </c>
      <c r="L330" s="130" t="s">
        <v>478</v>
      </c>
      <c r="M330" s="130" t="s">
        <v>478</v>
      </c>
      <c r="N330" s="130" t="s">
        <v>478</v>
      </c>
      <c r="O330" s="130" t="s">
        <v>478</v>
      </c>
      <c r="P330" s="130" t="s">
        <v>478</v>
      </c>
      <c r="Q330" s="158" t="s">
        <v>478</v>
      </c>
      <c r="R330" s="108" t="s">
        <v>478</v>
      </c>
      <c r="S330" s="66"/>
      <c r="T330" s="60"/>
      <c r="U330" s="60"/>
      <c r="AM330" s="48"/>
      <c r="AN330" s="48"/>
      <c r="AP330" s="48"/>
      <c r="AQ330" s="48"/>
      <c r="AR330" s="48"/>
      <c r="AS330" s="48"/>
      <c r="AT330" s="48"/>
      <c r="AU330" s="48"/>
      <c r="AV330" s="48"/>
      <c r="AW330" s="48"/>
      <c r="AX330" s="48"/>
      <c r="AY330" s="48"/>
      <c r="AZ330" s="48"/>
      <c r="BA330" s="48"/>
      <c r="BB330" s="48"/>
      <c r="BC330" s="48"/>
      <c r="BD330" s="48"/>
      <c r="BE330" s="48"/>
      <c r="BF330" s="48"/>
      <c r="BG330" s="48"/>
      <c r="BH330" s="48"/>
      <c r="BI330" s="48"/>
      <c r="BJ330" s="48"/>
      <c r="BK330" s="48"/>
      <c r="BL330" s="48"/>
      <c r="BM330" s="48"/>
      <c r="BN330" s="48"/>
      <c r="BO330" s="48"/>
      <c r="BP330" s="48"/>
      <c r="BQ330" s="48"/>
    </row>
    <row r="331" spans="1:69" s="23" customFormat="1" ht="8.25" customHeight="1" x14ac:dyDescent="0.2">
      <c r="A331" s="183" t="s">
        <v>512</v>
      </c>
      <c r="B331" s="184"/>
      <c r="C331" s="191" t="s">
        <v>675</v>
      </c>
      <c r="D331" s="192"/>
      <c r="E331" s="192"/>
      <c r="F331" s="192"/>
      <c r="G331" s="193"/>
      <c r="H331" s="108" t="s">
        <v>478</v>
      </c>
      <c r="I331" s="158" t="s">
        <v>483</v>
      </c>
      <c r="J331" s="158" t="s">
        <v>483</v>
      </c>
      <c r="K331" s="158" t="s">
        <v>483</v>
      </c>
      <c r="L331" s="158" t="s">
        <v>483</v>
      </c>
      <c r="M331" s="158" t="s">
        <v>483</v>
      </c>
      <c r="N331" s="158" t="s">
        <v>483</v>
      </c>
      <c r="O331" s="158" t="s">
        <v>483</v>
      </c>
      <c r="P331" s="158" t="s">
        <v>483</v>
      </c>
      <c r="Q331" s="158" t="s">
        <v>483</v>
      </c>
      <c r="R331" s="108" t="s">
        <v>483</v>
      </c>
      <c r="S331" s="66"/>
      <c r="T331" s="60"/>
      <c r="U331" s="60"/>
      <c r="AM331" s="48"/>
      <c r="AN331" s="48"/>
      <c r="AP331" s="48"/>
      <c r="AQ331" s="48"/>
      <c r="AR331" s="48"/>
      <c r="AS331" s="48"/>
      <c r="AT331" s="48"/>
      <c r="AU331" s="48"/>
      <c r="AV331" s="48"/>
      <c r="AW331" s="48"/>
      <c r="AX331" s="48"/>
      <c r="AY331" s="48"/>
      <c r="AZ331" s="48"/>
      <c r="BA331" s="48"/>
      <c r="BB331" s="48"/>
      <c r="BC331" s="48"/>
      <c r="BD331" s="48"/>
      <c r="BE331" s="48"/>
      <c r="BF331" s="48"/>
      <c r="BG331" s="48"/>
      <c r="BH331" s="48"/>
      <c r="BI331" s="48"/>
      <c r="BJ331" s="48"/>
      <c r="BK331" s="48"/>
      <c r="BL331" s="48"/>
      <c r="BM331" s="48"/>
      <c r="BN331" s="48"/>
      <c r="BO331" s="48"/>
      <c r="BP331" s="48"/>
      <c r="BQ331" s="48"/>
    </row>
    <row r="332" spans="1:69" s="23" customFormat="1" ht="8.1" customHeight="1" x14ac:dyDescent="0.2">
      <c r="A332" s="183" t="s">
        <v>513</v>
      </c>
      <c r="B332" s="184"/>
      <c r="C332" s="219" t="s">
        <v>498</v>
      </c>
      <c r="D332" s="220"/>
      <c r="E332" s="220"/>
      <c r="F332" s="220"/>
      <c r="G332" s="221"/>
      <c r="H332" s="108" t="s">
        <v>501</v>
      </c>
      <c r="I332" s="130" t="s">
        <v>478</v>
      </c>
      <c r="J332" s="130" t="s">
        <v>478</v>
      </c>
      <c r="K332" s="130" t="s">
        <v>478</v>
      </c>
      <c r="L332" s="130" t="s">
        <v>478</v>
      </c>
      <c r="M332" s="130" t="s">
        <v>478</v>
      </c>
      <c r="N332" s="130" t="s">
        <v>478</v>
      </c>
      <c r="O332" s="130" t="s">
        <v>478</v>
      </c>
      <c r="P332" s="130" t="s">
        <v>478</v>
      </c>
      <c r="Q332" s="158" t="s">
        <v>478</v>
      </c>
      <c r="R332" s="108" t="s">
        <v>478</v>
      </c>
      <c r="S332" s="66"/>
      <c r="T332" s="60"/>
      <c r="U332" s="60"/>
      <c r="AM332" s="48"/>
      <c r="AN332" s="48"/>
      <c r="AP332" s="48"/>
      <c r="AQ332" s="48"/>
      <c r="AR332" s="48"/>
      <c r="AS332" s="48"/>
      <c r="AT332" s="48"/>
      <c r="AU332" s="48"/>
      <c r="AV332" s="48"/>
      <c r="AW332" s="48"/>
      <c r="AX332" s="48"/>
      <c r="AY332" s="48"/>
      <c r="AZ332" s="48"/>
      <c r="BA332" s="48"/>
      <c r="BB332" s="48"/>
      <c r="BC332" s="48"/>
      <c r="BD332" s="48"/>
      <c r="BE332" s="48"/>
      <c r="BF332" s="48"/>
      <c r="BG332" s="48"/>
      <c r="BH332" s="48"/>
      <c r="BI332" s="48"/>
      <c r="BJ332" s="48"/>
      <c r="BK332" s="48"/>
      <c r="BL332" s="48"/>
      <c r="BM332" s="48"/>
      <c r="BN332" s="48"/>
      <c r="BO332" s="48"/>
      <c r="BP332" s="48"/>
      <c r="BQ332" s="48"/>
    </row>
    <row r="333" spans="1:69" s="23" customFormat="1" ht="8.1" customHeight="1" x14ac:dyDescent="0.2">
      <c r="A333" s="183" t="s">
        <v>514</v>
      </c>
      <c r="B333" s="184"/>
      <c r="C333" s="219" t="s">
        <v>507</v>
      </c>
      <c r="D333" s="220"/>
      <c r="E333" s="220"/>
      <c r="F333" s="220"/>
      <c r="G333" s="221"/>
      <c r="H333" s="108" t="s">
        <v>479</v>
      </c>
      <c r="I333" s="130" t="s">
        <v>478</v>
      </c>
      <c r="J333" s="130" t="s">
        <v>478</v>
      </c>
      <c r="K333" s="130" t="s">
        <v>478</v>
      </c>
      <c r="L333" s="130" t="s">
        <v>478</v>
      </c>
      <c r="M333" s="130" t="s">
        <v>478</v>
      </c>
      <c r="N333" s="130" t="s">
        <v>478</v>
      </c>
      <c r="O333" s="130" t="s">
        <v>478</v>
      </c>
      <c r="P333" s="130" t="s">
        <v>478</v>
      </c>
      <c r="Q333" s="158" t="s">
        <v>478</v>
      </c>
      <c r="R333" s="108" t="s">
        <v>478</v>
      </c>
      <c r="S333" s="66"/>
      <c r="T333" s="60"/>
      <c r="U333" s="60"/>
      <c r="AM333" s="48"/>
      <c r="AN333" s="48"/>
      <c r="AP333" s="48"/>
      <c r="AQ333" s="48"/>
      <c r="AR333" s="48"/>
      <c r="AS333" s="48"/>
      <c r="AT333" s="48"/>
      <c r="AU333" s="48"/>
      <c r="AV333" s="48"/>
      <c r="AW333" s="48"/>
      <c r="AX333" s="48"/>
      <c r="AY333" s="48"/>
      <c r="AZ333" s="48"/>
      <c r="BA333" s="48"/>
      <c r="BB333" s="48"/>
      <c r="BC333" s="48"/>
      <c r="BD333" s="48"/>
      <c r="BE333" s="48"/>
      <c r="BF333" s="48"/>
      <c r="BG333" s="48"/>
      <c r="BH333" s="48"/>
      <c r="BI333" s="48"/>
      <c r="BJ333" s="48"/>
      <c r="BK333" s="48"/>
      <c r="BL333" s="48"/>
      <c r="BM333" s="48"/>
      <c r="BN333" s="48"/>
      <c r="BO333" s="48"/>
      <c r="BP333" s="48"/>
      <c r="BQ333" s="48"/>
    </row>
    <row r="334" spans="1:69" s="23" customFormat="1" ht="8.1" customHeight="1" x14ac:dyDescent="0.2">
      <c r="A334" s="183" t="s">
        <v>515</v>
      </c>
      <c r="B334" s="184"/>
      <c r="C334" s="219" t="s">
        <v>499</v>
      </c>
      <c r="D334" s="220"/>
      <c r="E334" s="220"/>
      <c r="F334" s="220"/>
      <c r="G334" s="221"/>
      <c r="H334" s="108" t="s">
        <v>500</v>
      </c>
      <c r="I334" s="130" t="s">
        <v>478</v>
      </c>
      <c r="J334" s="130" t="s">
        <v>478</v>
      </c>
      <c r="K334" s="130" t="s">
        <v>478</v>
      </c>
      <c r="L334" s="130" t="s">
        <v>478</v>
      </c>
      <c r="M334" s="130" t="s">
        <v>478</v>
      </c>
      <c r="N334" s="130" t="s">
        <v>478</v>
      </c>
      <c r="O334" s="130" t="s">
        <v>478</v>
      </c>
      <c r="P334" s="130" t="s">
        <v>478</v>
      </c>
      <c r="Q334" s="158" t="s">
        <v>478</v>
      </c>
      <c r="R334" s="108" t="s">
        <v>478</v>
      </c>
      <c r="S334" s="66"/>
      <c r="T334" s="60"/>
      <c r="U334" s="60"/>
      <c r="AM334" s="48"/>
      <c r="AN334" s="48"/>
      <c r="AP334" s="48"/>
      <c r="AQ334" s="48"/>
      <c r="AR334" s="48"/>
      <c r="AS334" s="48"/>
      <c r="AT334" s="48"/>
      <c r="AU334" s="48"/>
      <c r="AV334" s="48"/>
      <c r="AW334" s="48"/>
      <c r="AX334" s="48"/>
      <c r="AY334" s="48"/>
      <c r="AZ334" s="48"/>
      <c r="BA334" s="48"/>
      <c r="BB334" s="48"/>
      <c r="BC334" s="48"/>
      <c r="BD334" s="48"/>
      <c r="BE334" s="48"/>
      <c r="BF334" s="48"/>
      <c r="BG334" s="48"/>
      <c r="BH334" s="48"/>
      <c r="BI334" s="48"/>
      <c r="BJ334" s="48"/>
      <c r="BK334" s="48"/>
      <c r="BL334" s="48"/>
      <c r="BM334" s="48"/>
      <c r="BN334" s="48"/>
      <c r="BO334" s="48"/>
      <c r="BP334" s="48"/>
      <c r="BQ334" s="48"/>
    </row>
    <row r="335" spans="1:69" s="23" customFormat="1" ht="9" customHeight="1" x14ac:dyDescent="0.2">
      <c r="A335" s="183" t="s">
        <v>516</v>
      </c>
      <c r="B335" s="184"/>
      <c r="C335" s="288" t="s">
        <v>517</v>
      </c>
      <c r="D335" s="289"/>
      <c r="E335" s="289"/>
      <c r="F335" s="289"/>
      <c r="G335" s="290"/>
      <c r="H335" s="108" t="s">
        <v>478</v>
      </c>
      <c r="I335" s="158" t="s">
        <v>483</v>
      </c>
      <c r="J335" s="158" t="s">
        <v>483</v>
      </c>
      <c r="K335" s="158" t="s">
        <v>483</v>
      </c>
      <c r="L335" s="158" t="s">
        <v>483</v>
      </c>
      <c r="M335" s="158" t="s">
        <v>483</v>
      </c>
      <c r="N335" s="158" t="s">
        <v>483</v>
      </c>
      <c r="O335" s="158" t="s">
        <v>483</v>
      </c>
      <c r="P335" s="158" t="s">
        <v>483</v>
      </c>
      <c r="Q335" s="158" t="s">
        <v>483</v>
      </c>
      <c r="R335" s="108" t="s">
        <v>483</v>
      </c>
      <c r="S335" s="66"/>
      <c r="T335" s="60"/>
      <c r="U335" s="60"/>
      <c r="AM335" s="48"/>
      <c r="AN335" s="48"/>
      <c r="AP335" s="48"/>
      <c r="AQ335" s="48"/>
      <c r="AR335" s="48"/>
      <c r="AS335" s="48"/>
      <c r="AT335" s="48"/>
      <c r="AU335" s="48"/>
      <c r="AV335" s="48"/>
      <c r="AW335" s="48"/>
      <c r="AX335" s="48"/>
      <c r="AY335" s="48"/>
      <c r="AZ335" s="48"/>
      <c r="BA335" s="48"/>
      <c r="BB335" s="48"/>
      <c r="BC335" s="48"/>
      <c r="BD335" s="48"/>
      <c r="BE335" s="48"/>
      <c r="BF335" s="48"/>
      <c r="BG335" s="48"/>
      <c r="BH335" s="48"/>
      <c r="BI335" s="48"/>
      <c r="BJ335" s="48"/>
      <c r="BK335" s="48"/>
      <c r="BL335" s="48"/>
      <c r="BM335" s="48"/>
      <c r="BN335" s="48"/>
      <c r="BO335" s="48"/>
      <c r="BP335" s="48"/>
      <c r="BQ335" s="48"/>
    </row>
    <row r="336" spans="1:69" s="89" customFormat="1" ht="8.25" customHeight="1" x14ac:dyDescent="0.2">
      <c r="A336" s="183" t="s">
        <v>518</v>
      </c>
      <c r="B336" s="184"/>
      <c r="C336" s="191" t="s">
        <v>528</v>
      </c>
      <c r="D336" s="192"/>
      <c r="E336" s="192"/>
      <c r="F336" s="192"/>
      <c r="G336" s="193"/>
      <c r="H336" s="108" t="s">
        <v>501</v>
      </c>
      <c r="I336" s="114">
        <v>27.016745</v>
      </c>
      <c r="J336" s="114">
        <v>69.967251000000005</v>
      </c>
      <c r="K336" s="114">
        <v>36.094175269999994</v>
      </c>
      <c r="L336" s="114">
        <v>0</v>
      </c>
      <c r="M336" s="114">
        <v>95.861851402200003</v>
      </c>
      <c r="N336" s="114">
        <v>0</v>
      </c>
      <c r="O336" s="114">
        <f>M336</f>
        <v>95.861851402200003</v>
      </c>
      <c r="P336" s="114">
        <v>0</v>
      </c>
      <c r="Q336" s="130">
        <f>M336+O336</f>
        <v>191.72370280440001</v>
      </c>
      <c r="R336" s="108" t="s">
        <v>478</v>
      </c>
      <c r="S336" s="86"/>
      <c r="T336" s="87"/>
      <c r="U336" s="87"/>
      <c r="AM336" s="90"/>
      <c r="AN336" s="90"/>
      <c r="AP336" s="90"/>
      <c r="AQ336" s="90"/>
      <c r="AR336" s="90"/>
      <c r="AS336" s="90"/>
      <c r="AT336" s="90"/>
      <c r="AU336" s="90"/>
      <c r="AV336" s="90"/>
      <c r="AW336" s="90"/>
      <c r="AX336" s="90"/>
      <c r="AY336" s="90"/>
      <c r="AZ336" s="90"/>
      <c r="BA336" s="90"/>
      <c r="BB336" s="90"/>
      <c r="BC336" s="90"/>
      <c r="BD336" s="90"/>
      <c r="BE336" s="90"/>
      <c r="BF336" s="90"/>
      <c r="BG336" s="90"/>
      <c r="BH336" s="90"/>
      <c r="BI336" s="90"/>
      <c r="BJ336" s="90"/>
      <c r="BK336" s="90"/>
      <c r="BL336" s="90"/>
      <c r="BM336" s="90"/>
      <c r="BN336" s="90"/>
      <c r="BO336" s="90"/>
      <c r="BP336" s="90"/>
      <c r="BQ336" s="90"/>
    </row>
    <row r="337" spans="1:69" s="23" customFormat="1" ht="16.5" customHeight="1" x14ac:dyDescent="0.2">
      <c r="A337" s="183" t="s">
        <v>519</v>
      </c>
      <c r="B337" s="184"/>
      <c r="C337" s="219" t="s">
        <v>529</v>
      </c>
      <c r="D337" s="220"/>
      <c r="E337" s="220"/>
      <c r="F337" s="220"/>
      <c r="G337" s="221"/>
      <c r="H337" s="108" t="s">
        <v>501</v>
      </c>
      <c r="I337" s="130" t="s">
        <v>478</v>
      </c>
      <c r="J337" s="130" t="s">
        <v>478</v>
      </c>
      <c r="K337" s="130" t="s">
        <v>478</v>
      </c>
      <c r="L337" s="130" t="s">
        <v>478</v>
      </c>
      <c r="M337" s="130" t="s">
        <v>478</v>
      </c>
      <c r="N337" s="130" t="s">
        <v>478</v>
      </c>
      <c r="O337" s="130" t="s">
        <v>478</v>
      </c>
      <c r="P337" s="130" t="s">
        <v>478</v>
      </c>
      <c r="Q337" s="158" t="s">
        <v>478</v>
      </c>
      <c r="R337" s="108" t="s">
        <v>478</v>
      </c>
      <c r="S337" s="66"/>
      <c r="T337" s="60"/>
      <c r="U337" s="60"/>
      <c r="AM337" s="48"/>
      <c r="AN337" s="48"/>
      <c r="AP337" s="48"/>
      <c r="AQ337" s="48"/>
      <c r="AR337" s="48"/>
      <c r="AS337" s="48"/>
      <c r="AT337" s="48"/>
      <c r="AU337" s="48"/>
      <c r="AV337" s="48"/>
      <c r="AW337" s="48"/>
      <c r="AX337" s="48"/>
      <c r="AY337" s="48"/>
      <c r="AZ337" s="48"/>
      <c r="BA337" s="48"/>
      <c r="BB337" s="48"/>
      <c r="BC337" s="48"/>
      <c r="BD337" s="48"/>
      <c r="BE337" s="48"/>
      <c r="BF337" s="48"/>
      <c r="BG337" s="48"/>
      <c r="BH337" s="48"/>
      <c r="BI337" s="48"/>
      <c r="BJ337" s="48"/>
      <c r="BK337" s="48"/>
      <c r="BL337" s="48"/>
      <c r="BM337" s="48"/>
      <c r="BN337" s="48"/>
      <c r="BO337" s="48"/>
      <c r="BP337" s="48"/>
      <c r="BQ337" s="48"/>
    </row>
    <row r="338" spans="1:69" s="23" customFormat="1" ht="8.1" customHeight="1" x14ac:dyDescent="0.2">
      <c r="A338" s="183" t="s">
        <v>530</v>
      </c>
      <c r="B338" s="184"/>
      <c r="C338" s="228" t="s">
        <v>532</v>
      </c>
      <c r="D338" s="229"/>
      <c r="E338" s="229"/>
      <c r="F338" s="229"/>
      <c r="G338" s="230"/>
      <c r="H338" s="108" t="s">
        <v>501</v>
      </c>
      <c r="I338" s="130" t="s">
        <v>478</v>
      </c>
      <c r="J338" s="130" t="s">
        <v>478</v>
      </c>
      <c r="K338" s="130" t="s">
        <v>478</v>
      </c>
      <c r="L338" s="130" t="s">
        <v>478</v>
      </c>
      <c r="M338" s="130" t="s">
        <v>478</v>
      </c>
      <c r="N338" s="130" t="s">
        <v>478</v>
      </c>
      <c r="O338" s="130" t="s">
        <v>478</v>
      </c>
      <c r="P338" s="130" t="s">
        <v>478</v>
      </c>
      <c r="Q338" s="158" t="s">
        <v>478</v>
      </c>
      <c r="R338" s="108" t="s">
        <v>478</v>
      </c>
      <c r="S338" s="66"/>
      <c r="T338" s="60"/>
      <c r="U338" s="60"/>
      <c r="AM338" s="48"/>
      <c r="AN338" s="48"/>
      <c r="AP338" s="48"/>
      <c r="AQ338" s="48"/>
      <c r="AR338" s="48"/>
      <c r="AS338" s="48"/>
      <c r="AT338" s="48"/>
      <c r="AU338" s="48"/>
      <c r="AV338" s="48"/>
      <c r="AW338" s="48"/>
      <c r="AX338" s="48"/>
      <c r="AY338" s="48"/>
      <c r="AZ338" s="48"/>
      <c r="BA338" s="48"/>
      <c r="BB338" s="48"/>
      <c r="BC338" s="48"/>
      <c r="BD338" s="48"/>
      <c r="BE338" s="48"/>
      <c r="BF338" s="48"/>
      <c r="BG338" s="48"/>
      <c r="BH338" s="48"/>
      <c r="BI338" s="48"/>
      <c r="BJ338" s="48"/>
      <c r="BK338" s="48"/>
      <c r="BL338" s="48"/>
      <c r="BM338" s="48"/>
      <c r="BN338" s="48"/>
      <c r="BO338" s="48"/>
      <c r="BP338" s="48"/>
      <c r="BQ338" s="48"/>
    </row>
    <row r="339" spans="1:69" s="23" customFormat="1" ht="8.1" customHeight="1" x14ac:dyDescent="0.2">
      <c r="A339" s="183" t="s">
        <v>531</v>
      </c>
      <c r="B339" s="184"/>
      <c r="C339" s="228" t="s">
        <v>533</v>
      </c>
      <c r="D339" s="229"/>
      <c r="E339" s="229"/>
      <c r="F339" s="229"/>
      <c r="G339" s="230"/>
      <c r="H339" s="108" t="s">
        <v>501</v>
      </c>
      <c r="I339" s="130" t="s">
        <v>478</v>
      </c>
      <c r="J339" s="130" t="s">
        <v>478</v>
      </c>
      <c r="K339" s="130" t="s">
        <v>478</v>
      </c>
      <c r="L339" s="130" t="s">
        <v>478</v>
      </c>
      <c r="M339" s="130" t="s">
        <v>478</v>
      </c>
      <c r="N339" s="130" t="s">
        <v>478</v>
      </c>
      <c r="O339" s="130" t="s">
        <v>478</v>
      </c>
      <c r="P339" s="130" t="s">
        <v>478</v>
      </c>
      <c r="Q339" s="158" t="s">
        <v>478</v>
      </c>
      <c r="R339" s="108" t="s">
        <v>478</v>
      </c>
      <c r="S339" s="66"/>
      <c r="T339" s="60"/>
      <c r="U339" s="60"/>
      <c r="AM339" s="48"/>
      <c r="AN339" s="48"/>
      <c r="AP339" s="48"/>
      <c r="AQ339" s="48"/>
      <c r="AR339" s="48"/>
      <c r="AS339" s="48"/>
      <c r="AT339" s="48"/>
      <c r="AU339" s="48"/>
      <c r="AV339" s="48"/>
      <c r="AW339" s="48"/>
      <c r="AX339" s="48"/>
      <c r="AY339" s="48"/>
      <c r="AZ339" s="48"/>
      <c r="BA339" s="48"/>
      <c r="BB339" s="48"/>
      <c r="BC339" s="48"/>
      <c r="BD339" s="48"/>
      <c r="BE339" s="48"/>
      <c r="BF339" s="48"/>
      <c r="BG339" s="48"/>
      <c r="BH339" s="48"/>
      <c r="BI339" s="48"/>
      <c r="BJ339" s="48"/>
      <c r="BK339" s="48"/>
      <c r="BL339" s="48"/>
      <c r="BM339" s="48"/>
      <c r="BN339" s="48"/>
      <c r="BO339" s="48"/>
      <c r="BP339" s="48"/>
      <c r="BQ339" s="48"/>
    </row>
    <row r="340" spans="1:69" s="89" customFormat="1" ht="8.25" customHeight="1" x14ac:dyDescent="0.2">
      <c r="A340" s="183" t="s">
        <v>520</v>
      </c>
      <c r="B340" s="184"/>
      <c r="C340" s="191" t="s">
        <v>534</v>
      </c>
      <c r="D340" s="192"/>
      <c r="E340" s="192"/>
      <c r="F340" s="192"/>
      <c r="G340" s="193"/>
      <c r="H340" s="108" t="s">
        <v>501</v>
      </c>
      <c r="I340" s="114">
        <v>1.0133300000000001</v>
      </c>
      <c r="J340" s="114">
        <v>2.9026149999999999</v>
      </c>
      <c r="K340" s="114">
        <v>1.3059419999999999</v>
      </c>
      <c r="L340" s="130" t="s">
        <v>478</v>
      </c>
      <c r="M340" s="114">
        <v>5.6071785977999999</v>
      </c>
      <c r="N340" s="130" t="s">
        <v>478</v>
      </c>
      <c r="O340" s="114">
        <f>M340</f>
        <v>5.6071785977999999</v>
      </c>
      <c r="P340" s="130" t="s">
        <v>478</v>
      </c>
      <c r="Q340" s="130">
        <f t="shared" ref="Q340:Q341" si="58">M340+O340</f>
        <v>11.2143571956</v>
      </c>
      <c r="R340" s="108" t="s">
        <v>478</v>
      </c>
      <c r="S340" s="86"/>
      <c r="T340" s="87"/>
      <c r="U340" s="87"/>
      <c r="AM340" s="90"/>
      <c r="AN340" s="90"/>
      <c r="AP340" s="90"/>
      <c r="AQ340" s="90"/>
      <c r="AR340" s="90"/>
      <c r="AS340" s="90"/>
      <c r="AT340" s="90"/>
      <c r="AU340" s="90"/>
      <c r="AV340" s="90"/>
      <c r="AW340" s="90"/>
      <c r="AX340" s="90"/>
      <c r="AY340" s="90"/>
      <c r="AZ340" s="90"/>
      <c r="BA340" s="90"/>
      <c r="BB340" s="90"/>
      <c r="BC340" s="90"/>
      <c r="BD340" s="90"/>
      <c r="BE340" s="90"/>
      <c r="BF340" s="90"/>
      <c r="BG340" s="90"/>
      <c r="BH340" s="90"/>
      <c r="BI340" s="90"/>
      <c r="BJ340" s="90"/>
      <c r="BK340" s="90"/>
      <c r="BL340" s="90"/>
      <c r="BM340" s="90"/>
      <c r="BN340" s="90"/>
      <c r="BO340" s="90"/>
      <c r="BP340" s="90"/>
      <c r="BQ340" s="90"/>
    </row>
    <row r="341" spans="1:69" s="89" customFormat="1" ht="8.25" customHeight="1" x14ac:dyDescent="0.2">
      <c r="A341" s="183" t="s">
        <v>521</v>
      </c>
      <c r="B341" s="184"/>
      <c r="C341" s="191" t="s">
        <v>535</v>
      </c>
      <c r="D341" s="192"/>
      <c r="E341" s="192"/>
      <c r="F341" s="192"/>
      <c r="G341" s="193"/>
      <c r="H341" s="108" t="s">
        <v>479</v>
      </c>
      <c r="I341" s="114">
        <v>5.633</v>
      </c>
      <c r="J341" s="114">
        <v>19.638000000000002</v>
      </c>
      <c r="K341" s="114">
        <v>21.600999999999999</v>
      </c>
      <c r="L341" s="130" t="s">
        <v>478</v>
      </c>
      <c r="M341" s="114">
        <v>28.081689999999998</v>
      </c>
      <c r="N341" s="130" t="s">
        <v>478</v>
      </c>
      <c r="O341" s="114">
        <f>M341</f>
        <v>28.081689999999998</v>
      </c>
      <c r="P341" s="130" t="s">
        <v>478</v>
      </c>
      <c r="Q341" s="130">
        <f t="shared" si="58"/>
        <v>56.163379999999997</v>
      </c>
      <c r="R341" s="108" t="s">
        <v>478</v>
      </c>
      <c r="S341" s="86"/>
      <c r="T341" s="87"/>
      <c r="U341" s="87"/>
      <c r="AM341" s="90"/>
      <c r="AN341" s="90"/>
      <c r="AP341" s="90"/>
      <c r="AQ341" s="90"/>
      <c r="AR341" s="90"/>
      <c r="AS341" s="90"/>
      <c r="AT341" s="90"/>
      <c r="AU341" s="90"/>
      <c r="AV341" s="90"/>
      <c r="AW341" s="90"/>
      <c r="AX341" s="90"/>
      <c r="AY341" s="90"/>
      <c r="AZ341" s="90"/>
      <c r="BA341" s="90"/>
      <c r="BB341" s="90"/>
      <c r="BC341" s="90"/>
      <c r="BD341" s="90"/>
      <c r="BE341" s="90"/>
      <c r="BF341" s="90"/>
      <c r="BG341" s="90"/>
      <c r="BH341" s="90"/>
      <c r="BI341" s="90"/>
      <c r="BJ341" s="90"/>
      <c r="BK341" s="90"/>
      <c r="BL341" s="90"/>
      <c r="BM341" s="90"/>
      <c r="BN341" s="90"/>
      <c r="BO341" s="90"/>
      <c r="BP341" s="90"/>
      <c r="BQ341" s="90"/>
    </row>
    <row r="342" spans="1:69" s="23" customFormat="1" ht="16.5" customHeight="1" x14ac:dyDescent="0.2">
      <c r="A342" s="183" t="s">
        <v>522</v>
      </c>
      <c r="B342" s="184"/>
      <c r="C342" s="219" t="s">
        <v>536</v>
      </c>
      <c r="D342" s="220"/>
      <c r="E342" s="220"/>
      <c r="F342" s="220"/>
      <c r="G342" s="221"/>
      <c r="H342" s="108" t="s">
        <v>479</v>
      </c>
      <c r="I342" s="130" t="s">
        <v>478</v>
      </c>
      <c r="J342" s="130" t="s">
        <v>478</v>
      </c>
      <c r="K342" s="130" t="s">
        <v>478</v>
      </c>
      <c r="L342" s="130" t="s">
        <v>478</v>
      </c>
      <c r="M342" s="130" t="s">
        <v>478</v>
      </c>
      <c r="N342" s="130" t="s">
        <v>478</v>
      </c>
      <c r="O342" s="130" t="s">
        <v>478</v>
      </c>
      <c r="P342" s="130" t="s">
        <v>478</v>
      </c>
      <c r="Q342" s="158" t="s">
        <v>478</v>
      </c>
      <c r="R342" s="108" t="s">
        <v>478</v>
      </c>
      <c r="S342" s="66"/>
      <c r="T342" s="60"/>
      <c r="U342" s="60"/>
      <c r="AM342" s="48"/>
      <c r="AN342" s="48"/>
      <c r="AP342" s="48"/>
      <c r="AQ342" s="48"/>
      <c r="AR342" s="48"/>
      <c r="AS342" s="48"/>
      <c r="AT342" s="48"/>
      <c r="AU342" s="48"/>
      <c r="AV342" s="48"/>
      <c r="AW342" s="48"/>
      <c r="AX342" s="48"/>
      <c r="AY342" s="48"/>
      <c r="AZ342" s="48"/>
      <c r="BA342" s="48"/>
      <c r="BB342" s="48"/>
      <c r="BC342" s="48"/>
      <c r="BD342" s="48"/>
      <c r="BE342" s="48"/>
      <c r="BF342" s="48"/>
      <c r="BG342" s="48"/>
      <c r="BH342" s="48"/>
      <c r="BI342" s="48"/>
      <c r="BJ342" s="48"/>
      <c r="BK342" s="48"/>
      <c r="BL342" s="48"/>
      <c r="BM342" s="48"/>
      <c r="BN342" s="48"/>
      <c r="BO342" s="48"/>
      <c r="BP342" s="48"/>
      <c r="BQ342" s="48"/>
    </row>
    <row r="343" spans="1:69" s="23" customFormat="1" ht="8.1" customHeight="1" x14ac:dyDescent="0.2">
      <c r="A343" s="183" t="s">
        <v>523</v>
      </c>
      <c r="B343" s="184"/>
      <c r="C343" s="228" t="s">
        <v>532</v>
      </c>
      <c r="D343" s="229"/>
      <c r="E343" s="229"/>
      <c r="F343" s="229"/>
      <c r="G343" s="230"/>
      <c r="H343" s="108" t="s">
        <v>479</v>
      </c>
      <c r="I343" s="130" t="s">
        <v>478</v>
      </c>
      <c r="J343" s="130" t="s">
        <v>478</v>
      </c>
      <c r="K343" s="130" t="s">
        <v>478</v>
      </c>
      <c r="L343" s="130" t="s">
        <v>478</v>
      </c>
      <c r="M343" s="130" t="s">
        <v>478</v>
      </c>
      <c r="N343" s="130" t="s">
        <v>478</v>
      </c>
      <c r="O343" s="130" t="s">
        <v>478</v>
      </c>
      <c r="P343" s="130" t="s">
        <v>478</v>
      </c>
      <c r="Q343" s="158" t="s">
        <v>478</v>
      </c>
      <c r="R343" s="108" t="s">
        <v>478</v>
      </c>
      <c r="S343" s="66"/>
      <c r="T343" s="60"/>
      <c r="U343" s="60"/>
      <c r="AM343" s="48"/>
      <c r="AN343" s="48"/>
      <c r="AP343" s="48"/>
      <c r="AQ343" s="48"/>
      <c r="AR343" s="48"/>
      <c r="AS343" s="48"/>
      <c r="AT343" s="48"/>
      <c r="AU343" s="48"/>
      <c r="AV343" s="48"/>
      <c r="AW343" s="48"/>
      <c r="AX343" s="48"/>
      <c r="AY343" s="48"/>
      <c r="AZ343" s="48"/>
      <c r="BA343" s="48"/>
      <c r="BB343" s="48"/>
      <c r="BC343" s="48"/>
      <c r="BD343" s="48"/>
      <c r="BE343" s="48"/>
      <c r="BF343" s="48"/>
      <c r="BG343" s="48"/>
      <c r="BH343" s="48"/>
      <c r="BI343" s="48"/>
      <c r="BJ343" s="48"/>
      <c r="BK343" s="48"/>
      <c r="BL343" s="48"/>
      <c r="BM343" s="48"/>
      <c r="BN343" s="48"/>
      <c r="BO343" s="48"/>
      <c r="BP343" s="48"/>
      <c r="BQ343" s="48"/>
    </row>
    <row r="344" spans="1:69" s="23" customFormat="1" ht="8.1" customHeight="1" x14ac:dyDescent="0.2">
      <c r="A344" s="183" t="s">
        <v>524</v>
      </c>
      <c r="B344" s="184"/>
      <c r="C344" s="228" t="s">
        <v>533</v>
      </c>
      <c r="D344" s="229"/>
      <c r="E344" s="229"/>
      <c r="F344" s="229"/>
      <c r="G344" s="230"/>
      <c r="H344" s="108" t="s">
        <v>479</v>
      </c>
      <c r="I344" s="130" t="s">
        <v>478</v>
      </c>
      <c r="J344" s="130" t="s">
        <v>478</v>
      </c>
      <c r="K344" s="130" t="s">
        <v>478</v>
      </c>
      <c r="L344" s="130" t="s">
        <v>478</v>
      </c>
      <c r="M344" s="130" t="s">
        <v>478</v>
      </c>
      <c r="N344" s="130" t="s">
        <v>478</v>
      </c>
      <c r="O344" s="130" t="s">
        <v>478</v>
      </c>
      <c r="P344" s="130" t="s">
        <v>478</v>
      </c>
      <c r="Q344" s="158" t="s">
        <v>478</v>
      </c>
      <c r="R344" s="108" t="s">
        <v>478</v>
      </c>
      <c r="S344" s="66"/>
      <c r="T344" s="60"/>
      <c r="U344" s="60"/>
      <c r="AM344" s="48"/>
      <c r="AN344" s="48"/>
      <c r="AP344" s="48"/>
      <c r="AQ344" s="48"/>
      <c r="AR344" s="48"/>
      <c r="AS344" s="48"/>
      <c r="AT344" s="48"/>
      <c r="AU344" s="48"/>
      <c r="AV344" s="48"/>
      <c r="AW344" s="48"/>
      <c r="AX344" s="48"/>
      <c r="AY344" s="48"/>
      <c r="AZ344" s="48"/>
      <c r="BA344" s="48"/>
      <c r="BB344" s="48"/>
      <c r="BC344" s="48"/>
      <c r="BD344" s="48"/>
      <c r="BE344" s="48"/>
      <c r="BF344" s="48"/>
      <c r="BG344" s="48"/>
      <c r="BH344" s="48"/>
      <c r="BI344" s="48"/>
      <c r="BJ344" s="48"/>
      <c r="BK344" s="48"/>
      <c r="BL344" s="48"/>
      <c r="BM344" s="48"/>
      <c r="BN344" s="48"/>
      <c r="BO344" s="48"/>
      <c r="BP344" s="48"/>
      <c r="BQ344" s="48"/>
    </row>
    <row r="345" spans="1:69" s="89" customFormat="1" ht="8.25" customHeight="1" x14ac:dyDescent="0.2">
      <c r="A345" s="183" t="s">
        <v>525</v>
      </c>
      <c r="B345" s="184"/>
      <c r="C345" s="191" t="s">
        <v>537</v>
      </c>
      <c r="D345" s="192"/>
      <c r="E345" s="192"/>
      <c r="F345" s="192"/>
      <c r="G345" s="193"/>
      <c r="H345" s="108" t="s">
        <v>527</v>
      </c>
      <c r="I345" s="114">
        <v>463.03000000000003</v>
      </c>
      <c r="J345" s="114">
        <v>880.56999999999982</v>
      </c>
      <c r="K345" s="114">
        <v>1097.364</v>
      </c>
      <c r="L345" s="130" t="s">
        <v>478</v>
      </c>
      <c r="M345" s="114">
        <f>K345</f>
        <v>1097.364</v>
      </c>
      <c r="N345" s="130" t="s">
        <v>478</v>
      </c>
      <c r="O345" s="114">
        <f>M345*1.05</f>
        <v>1152.2322000000001</v>
      </c>
      <c r="P345" s="130" t="s">
        <v>478</v>
      </c>
      <c r="Q345" s="130">
        <f t="shared" ref="Q345:Q346" si="59">M345+O345</f>
        <v>2249.5962</v>
      </c>
      <c r="R345" s="108" t="s">
        <v>478</v>
      </c>
      <c r="S345" s="106"/>
      <c r="T345" s="87"/>
      <c r="U345" s="87"/>
      <c r="AM345" s="90"/>
      <c r="AN345" s="90"/>
      <c r="AP345" s="90"/>
      <c r="AQ345" s="90"/>
      <c r="AR345" s="90"/>
      <c r="AS345" s="90"/>
      <c r="AT345" s="90"/>
      <c r="AU345" s="90"/>
      <c r="AV345" s="90"/>
      <c r="AW345" s="90"/>
      <c r="AX345" s="90"/>
      <c r="AY345" s="90"/>
      <c r="AZ345" s="90"/>
      <c r="BA345" s="90"/>
      <c r="BB345" s="90"/>
      <c r="BC345" s="90"/>
      <c r="BD345" s="90"/>
      <c r="BE345" s="90"/>
      <c r="BF345" s="90"/>
      <c r="BG345" s="90"/>
      <c r="BH345" s="90"/>
      <c r="BI345" s="90"/>
      <c r="BJ345" s="90"/>
      <c r="BK345" s="90"/>
      <c r="BL345" s="90"/>
      <c r="BM345" s="90"/>
      <c r="BN345" s="90"/>
      <c r="BO345" s="90"/>
      <c r="BP345" s="90"/>
      <c r="BQ345" s="90"/>
    </row>
    <row r="346" spans="1:69" s="89" customFormat="1" ht="16.5" customHeight="1" x14ac:dyDescent="0.2">
      <c r="A346" s="183" t="s">
        <v>526</v>
      </c>
      <c r="B346" s="184"/>
      <c r="C346" s="191" t="s">
        <v>676</v>
      </c>
      <c r="D346" s="192"/>
      <c r="E346" s="192"/>
      <c r="F346" s="192"/>
      <c r="G346" s="193"/>
      <c r="H346" s="108" t="s">
        <v>3</v>
      </c>
      <c r="I346" s="130">
        <f>I25-I59-I60-I53</f>
        <v>1.7566264999999972</v>
      </c>
      <c r="J346" s="130">
        <f t="shared" ref="J346:O346" si="60">J25-J59-J60-J53</f>
        <v>13.178860138635969</v>
      </c>
      <c r="K346" s="130">
        <f t="shared" si="60"/>
        <v>35.202688651666676</v>
      </c>
      <c r="L346" s="130" t="s">
        <v>478</v>
      </c>
      <c r="M346" s="130">
        <f t="shared" si="60"/>
        <v>53.142003149152416</v>
      </c>
      <c r="N346" s="130" t="s">
        <v>478</v>
      </c>
      <c r="O346" s="130">
        <f t="shared" si="60"/>
        <v>60.787523531957135</v>
      </c>
      <c r="P346" s="130" t="s">
        <v>478</v>
      </c>
      <c r="Q346" s="130">
        <f t="shared" si="59"/>
        <v>113.92952668110955</v>
      </c>
      <c r="R346" s="108" t="s">
        <v>478</v>
      </c>
      <c r="S346" s="86"/>
      <c r="T346" s="87"/>
      <c r="U346" s="87"/>
      <c r="AM346" s="90"/>
      <c r="AN346" s="90"/>
      <c r="AP346" s="90"/>
      <c r="AQ346" s="90"/>
      <c r="AR346" s="90"/>
      <c r="AS346" s="90"/>
      <c r="AT346" s="90"/>
      <c r="AU346" s="90"/>
      <c r="AV346" s="90"/>
      <c r="AW346" s="90"/>
      <c r="AX346" s="90"/>
      <c r="AY346" s="90"/>
      <c r="AZ346" s="90"/>
      <c r="BA346" s="90"/>
      <c r="BB346" s="90"/>
      <c r="BC346" s="90"/>
      <c r="BD346" s="90"/>
      <c r="BE346" s="90"/>
      <c r="BF346" s="90"/>
      <c r="BG346" s="90"/>
      <c r="BH346" s="90"/>
      <c r="BI346" s="90"/>
      <c r="BJ346" s="90"/>
      <c r="BK346" s="90"/>
      <c r="BL346" s="90"/>
      <c r="BM346" s="90"/>
      <c r="BN346" s="90"/>
      <c r="BO346" s="90"/>
      <c r="BP346" s="90"/>
      <c r="BQ346" s="90"/>
    </row>
    <row r="347" spans="1:69" s="23" customFormat="1" ht="9" customHeight="1" x14ac:dyDescent="0.2">
      <c r="A347" s="198" t="s">
        <v>538</v>
      </c>
      <c r="B347" s="199"/>
      <c r="C347" s="222" t="s">
        <v>542</v>
      </c>
      <c r="D347" s="223"/>
      <c r="E347" s="223"/>
      <c r="F347" s="223"/>
      <c r="G347" s="224"/>
      <c r="H347" s="119" t="s">
        <v>478</v>
      </c>
      <c r="I347" s="157" t="s">
        <v>483</v>
      </c>
      <c r="J347" s="157" t="s">
        <v>483</v>
      </c>
      <c r="K347" s="157" t="s">
        <v>483</v>
      </c>
      <c r="L347" s="157" t="s">
        <v>483</v>
      </c>
      <c r="M347" s="157" t="s">
        <v>483</v>
      </c>
      <c r="N347" s="157" t="s">
        <v>483</v>
      </c>
      <c r="O347" s="157" t="s">
        <v>483</v>
      </c>
      <c r="P347" s="157" t="s">
        <v>483</v>
      </c>
      <c r="Q347" s="157" t="s">
        <v>483</v>
      </c>
      <c r="R347" s="119" t="s">
        <v>483</v>
      </c>
      <c r="S347" s="65"/>
      <c r="T347" s="60"/>
      <c r="U347" s="60"/>
      <c r="AM347" s="48"/>
      <c r="AN347" s="48"/>
      <c r="AP347" s="48"/>
      <c r="AQ347" s="48"/>
      <c r="AR347" s="48"/>
      <c r="AS347" s="48"/>
      <c r="AT347" s="48"/>
      <c r="AU347" s="48"/>
      <c r="AV347" s="48"/>
      <c r="AW347" s="48"/>
      <c r="AX347" s="48"/>
      <c r="AY347" s="48"/>
      <c r="AZ347" s="48"/>
      <c r="BA347" s="48"/>
      <c r="BB347" s="48"/>
      <c r="BC347" s="48"/>
      <c r="BD347" s="48"/>
      <c r="BE347" s="48"/>
      <c r="BF347" s="48"/>
      <c r="BG347" s="48"/>
      <c r="BH347" s="48"/>
      <c r="BI347" s="48"/>
      <c r="BJ347" s="48"/>
      <c r="BK347" s="48"/>
      <c r="BL347" s="48"/>
      <c r="BM347" s="48"/>
      <c r="BN347" s="48"/>
      <c r="BO347" s="48"/>
      <c r="BP347" s="48"/>
      <c r="BQ347" s="48"/>
    </row>
    <row r="348" spans="1:69" s="23" customFormat="1" ht="8.1" customHeight="1" x14ac:dyDescent="0.2">
      <c r="A348" s="183" t="s">
        <v>539</v>
      </c>
      <c r="B348" s="184"/>
      <c r="C348" s="191" t="s">
        <v>543</v>
      </c>
      <c r="D348" s="192"/>
      <c r="E348" s="192"/>
      <c r="F348" s="192"/>
      <c r="G348" s="193"/>
      <c r="H348" s="108" t="s">
        <v>501</v>
      </c>
      <c r="I348" s="130" t="s">
        <v>478</v>
      </c>
      <c r="J348" s="130" t="s">
        <v>478</v>
      </c>
      <c r="K348" s="130" t="s">
        <v>478</v>
      </c>
      <c r="L348" s="130" t="s">
        <v>478</v>
      </c>
      <c r="M348" s="130" t="s">
        <v>478</v>
      </c>
      <c r="N348" s="130" t="s">
        <v>478</v>
      </c>
      <c r="O348" s="130" t="s">
        <v>478</v>
      </c>
      <c r="P348" s="130" t="s">
        <v>478</v>
      </c>
      <c r="Q348" s="158" t="s">
        <v>478</v>
      </c>
      <c r="R348" s="108" t="s">
        <v>478</v>
      </c>
      <c r="S348" s="66"/>
      <c r="T348" s="60"/>
      <c r="U348" s="60"/>
      <c r="AM348" s="48"/>
      <c r="AN348" s="48"/>
      <c r="AP348" s="48"/>
      <c r="AQ348" s="48"/>
      <c r="AR348" s="48"/>
      <c r="AS348" s="48"/>
      <c r="AT348" s="48"/>
      <c r="AU348" s="48"/>
      <c r="AV348" s="48"/>
      <c r="AW348" s="48"/>
      <c r="AX348" s="48"/>
      <c r="AY348" s="48"/>
      <c r="AZ348" s="48"/>
      <c r="BA348" s="48"/>
      <c r="BB348" s="48"/>
      <c r="BC348" s="48"/>
      <c r="BD348" s="48"/>
      <c r="BE348" s="48"/>
      <c r="BF348" s="48"/>
      <c r="BG348" s="48"/>
      <c r="BH348" s="48"/>
      <c r="BI348" s="48"/>
      <c r="BJ348" s="48"/>
      <c r="BK348" s="48"/>
      <c r="BL348" s="48"/>
      <c r="BM348" s="48"/>
      <c r="BN348" s="48"/>
      <c r="BO348" s="48"/>
      <c r="BP348" s="48"/>
      <c r="BQ348" s="48"/>
    </row>
    <row r="349" spans="1:69" s="23" customFormat="1" ht="9.75" x14ac:dyDescent="0.2">
      <c r="A349" s="183" t="s">
        <v>540</v>
      </c>
      <c r="B349" s="184"/>
      <c r="C349" s="191" t="s">
        <v>545</v>
      </c>
      <c r="D349" s="192"/>
      <c r="E349" s="192"/>
      <c r="F349" s="192"/>
      <c r="G349" s="193"/>
      <c r="H349" s="108" t="s">
        <v>480</v>
      </c>
      <c r="I349" s="130" t="s">
        <v>478</v>
      </c>
      <c r="J349" s="130" t="s">
        <v>478</v>
      </c>
      <c r="K349" s="130" t="s">
        <v>478</v>
      </c>
      <c r="L349" s="130" t="s">
        <v>478</v>
      </c>
      <c r="M349" s="130" t="s">
        <v>478</v>
      </c>
      <c r="N349" s="130" t="s">
        <v>478</v>
      </c>
      <c r="O349" s="130" t="s">
        <v>478</v>
      </c>
      <c r="P349" s="130" t="s">
        <v>478</v>
      </c>
      <c r="Q349" s="158" t="s">
        <v>478</v>
      </c>
      <c r="R349" s="108" t="s">
        <v>478</v>
      </c>
      <c r="S349" s="66"/>
      <c r="T349" s="60"/>
      <c r="U349" s="60"/>
      <c r="AM349" s="48"/>
      <c r="AN349" s="48"/>
      <c r="AP349" s="48"/>
      <c r="AQ349" s="48"/>
      <c r="AR349" s="48"/>
      <c r="AS349" s="48"/>
      <c r="AT349" s="48"/>
      <c r="AU349" s="48"/>
      <c r="AV349" s="48"/>
      <c r="AW349" s="48"/>
      <c r="AX349" s="48"/>
      <c r="AY349" s="48"/>
      <c r="AZ349" s="48"/>
      <c r="BA349" s="48"/>
      <c r="BB349" s="48"/>
      <c r="BC349" s="48"/>
      <c r="BD349" s="48"/>
      <c r="BE349" s="48"/>
      <c r="BF349" s="48"/>
      <c r="BG349" s="48"/>
      <c r="BH349" s="48"/>
      <c r="BI349" s="48"/>
      <c r="BJ349" s="48"/>
      <c r="BK349" s="48"/>
      <c r="BL349" s="48"/>
      <c r="BM349" s="48"/>
      <c r="BN349" s="48"/>
      <c r="BO349" s="48"/>
      <c r="BP349" s="48"/>
      <c r="BQ349" s="48"/>
    </row>
    <row r="350" spans="1:69" s="23" customFormat="1" ht="24.75" customHeight="1" x14ac:dyDescent="0.2">
      <c r="A350" s="183" t="s">
        <v>541</v>
      </c>
      <c r="B350" s="184"/>
      <c r="C350" s="191" t="s">
        <v>546</v>
      </c>
      <c r="D350" s="192"/>
      <c r="E350" s="192"/>
      <c r="F350" s="192"/>
      <c r="G350" s="193"/>
      <c r="H350" s="108" t="s">
        <v>3</v>
      </c>
      <c r="I350" s="130" t="s">
        <v>478</v>
      </c>
      <c r="J350" s="130" t="s">
        <v>478</v>
      </c>
      <c r="K350" s="130" t="s">
        <v>478</v>
      </c>
      <c r="L350" s="130" t="s">
        <v>478</v>
      </c>
      <c r="M350" s="130" t="s">
        <v>478</v>
      </c>
      <c r="N350" s="130" t="s">
        <v>478</v>
      </c>
      <c r="O350" s="130" t="s">
        <v>478</v>
      </c>
      <c r="P350" s="130" t="s">
        <v>478</v>
      </c>
      <c r="Q350" s="158" t="s">
        <v>478</v>
      </c>
      <c r="R350" s="108" t="s">
        <v>478</v>
      </c>
      <c r="S350" s="66"/>
      <c r="T350" s="60"/>
      <c r="U350" s="60"/>
      <c r="AM350" s="48"/>
      <c r="AN350" s="48"/>
      <c r="AP350" s="48"/>
      <c r="AQ350" s="48"/>
      <c r="AR350" s="48"/>
      <c r="AS350" s="48"/>
      <c r="AT350" s="48"/>
      <c r="AU350" s="48"/>
      <c r="AV350" s="48"/>
      <c r="AW350" s="48"/>
      <c r="AX350" s="48"/>
      <c r="AY350" s="48"/>
      <c r="AZ350" s="48"/>
      <c r="BA350" s="48"/>
      <c r="BB350" s="48"/>
      <c r="BC350" s="48"/>
      <c r="BD350" s="48"/>
      <c r="BE350" s="48"/>
      <c r="BF350" s="48"/>
      <c r="BG350" s="48"/>
      <c r="BH350" s="48"/>
      <c r="BI350" s="48"/>
      <c r="BJ350" s="48"/>
      <c r="BK350" s="48"/>
      <c r="BL350" s="48"/>
      <c r="BM350" s="48"/>
      <c r="BN350" s="48"/>
      <c r="BO350" s="48"/>
      <c r="BP350" s="48"/>
      <c r="BQ350" s="48"/>
    </row>
    <row r="351" spans="1:69" s="23" customFormat="1" ht="16.5" customHeight="1" x14ac:dyDescent="0.2">
      <c r="A351" s="183" t="s">
        <v>544</v>
      </c>
      <c r="B351" s="184"/>
      <c r="C351" s="191" t="s">
        <v>547</v>
      </c>
      <c r="D351" s="192"/>
      <c r="E351" s="192"/>
      <c r="F351" s="192"/>
      <c r="G351" s="193"/>
      <c r="H351" s="108" t="s">
        <v>3</v>
      </c>
      <c r="I351" s="130" t="s">
        <v>478</v>
      </c>
      <c r="J351" s="130" t="s">
        <v>478</v>
      </c>
      <c r="K351" s="130" t="s">
        <v>478</v>
      </c>
      <c r="L351" s="130" t="s">
        <v>478</v>
      </c>
      <c r="M351" s="130" t="s">
        <v>478</v>
      </c>
      <c r="N351" s="130" t="s">
        <v>478</v>
      </c>
      <c r="O351" s="130" t="s">
        <v>478</v>
      </c>
      <c r="P351" s="130" t="s">
        <v>478</v>
      </c>
      <c r="Q351" s="158" t="s">
        <v>478</v>
      </c>
      <c r="R351" s="108" t="s">
        <v>478</v>
      </c>
      <c r="S351" s="66"/>
      <c r="T351" s="60"/>
      <c r="U351" s="60"/>
      <c r="AM351" s="48"/>
      <c r="AN351" s="48"/>
      <c r="AP351" s="48"/>
      <c r="AQ351" s="48"/>
      <c r="AR351" s="48"/>
      <c r="AS351" s="48"/>
      <c r="AT351" s="48"/>
      <c r="AU351" s="48"/>
      <c r="AV351" s="48"/>
      <c r="AW351" s="48"/>
      <c r="AX351" s="48"/>
      <c r="AY351" s="48"/>
      <c r="AZ351" s="48"/>
      <c r="BA351" s="48"/>
      <c r="BB351" s="48"/>
      <c r="BC351" s="48"/>
      <c r="BD351" s="48"/>
      <c r="BE351" s="48"/>
      <c r="BF351" s="48"/>
      <c r="BG351" s="48"/>
      <c r="BH351" s="48"/>
      <c r="BI351" s="48"/>
      <c r="BJ351" s="48"/>
      <c r="BK351" s="48"/>
      <c r="BL351" s="48"/>
      <c r="BM351" s="48"/>
      <c r="BN351" s="48"/>
      <c r="BO351" s="48"/>
      <c r="BP351" s="48"/>
      <c r="BQ351" s="48"/>
    </row>
    <row r="352" spans="1:69" s="23" customFormat="1" ht="9" customHeight="1" x14ac:dyDescent="0.2">
      <c r="A352" s="198" t="s">
        <v>548</v>
      </c>
      <c r="B352" s="199"/>
      <c r="C352" s="222" t="s">
        <v>549</v>
      </c>
      <c r="D352" s="223"/>
      <c r="E352" s="223"/>
      <c r="F352" s="223"/>
      <c r="G352" s="224"/>
      <c r="H352" s="119" t="s">
        <v>478</v>
      </c>
      <c r="I352" s="157" t="s">
        <v>483</v>
      </c>
      <c r="J352" s="157" t="s">
        <v>483</v>
      </c>
      <c r="K352" s="157" t="s">
        <v>483</v>
      </c>
      <c r="L352" s="157" t="s">
        <v>483</v>
      </c>
      <c r="M352" s="157" t="s">
        <v>483</v>
      </c>
      <c r="N352" s="157" t="s">
        <v>483</v>
      </c>
      <c r="O352" s="157" t="s">
        <v>483</v>
      </c>
      <c r="P352" s="157" t="s">
        <v>483</v>
      </c>
      <c r="Q352" s="157" t="s">
        <v>483</v>
      </c>
      <c r="R352" s="119" t="s">
        <v>483</v>
      </c>
      <c r="S352" s="65"/>
      <c r="T352" s="60"/>
      <c r="U352" s="60"/>
      <c r="AM352" s="48"/>
      <c r="AN352" s="48"/>
      <c r="AP352" s="48"/>
      <c r="AQ352" s="48"/>
      <c r="AR352" s="48"/>
      <c r="AS352" s="48"/>
      <c r="AT352" s="48"/>
      <c r="AU352" s="48"/>
      <c r="AV352" s="48"/>
      <c r="AW352" s="48"/>
      <c r="AX352" s="48"/>
      <c r="AY352" s="48"/>
      <c r="AZ352" s="48"/>
      <c r="BA352" s="48"/>
      <c r="BB352" s="48"/>
      <c r="BC352" s="48"/>
      <c r="BD352" s="48"/>
      <c r="BE352" s="48"/>
      <c r="BF352" s="48"/>
      <c r="BG352" s="48"/>
      <c r="BH352" s="48"/>
      <c r="BI352" s="48"/>
      <c r="BJ352" s="48"/>
      <c r="BK352" s="48"/>
      <c r="BL352" s="48"/>
      <c r="BM352" s="48"/>
      <c r="BN352" s="48"/>
      <c r="BO352" s="48"/>
      <c r="BP352" s="48"/>
      <c r="BQ352" s="48"/>
    </row>
    <row r="353" spans="1:69" s="23" customFormat="1" ht="8.25" customHeight="1" x14ac:dyDescent="0.2">
      <c r="A353" s="183" t="s">
        <v>550</v>
      </c>
      <c r="B353" s="184"/>
      <c r="C353" s="191" t="s">
        <v>554</v>
      </c>
      <c r="D353" s="192"/>
      <c r="E353" s="192"/>
      <c r="F353" s="192"/>
      <c r="G353" s="193"/>
      <c r="H353" s="108" t="s">
        <v>479</v>
      </c>
      <c r="I353" s="130" t="s">
        <v>478</v>
      </c>
      <c r="J353" s="130" t="s">
        <v>478</v>
      </c>
      <c r="K353" s="130" t="s">
        <v>478</v>
      </c>
      <c r="L353" s="130" t="s">
        <v>478</v>
      </c>
      <c r="M353" s="130" t="s">
        <v>478</v>
      </c>
      <c r="N353" s="130" t="s">
        <v>478</v>
      </c>
      <c r="O353" s="130" t="s">
        <v>478</v>
      </c>
      <c r="P353" s="130" t="s">
        <v>478</v>
      </c>
      <c r="Q353" s="158" t="s">
        <v>478</v>
      </c>
      <c r="R353" s="108" t="s">
        <v>478</v>
      </c>
      <c r="S353" s="66"/>
      <c r="T353" s="60"/>
      <c r="U353" s="60"/>
      <c r="AM353" s="48"/>
      <c r="AN353" s="48"/>
      <c r="AP353" s="48"/>
      <c r="AQ353" s="48"/>
      <c r="AR353" s="48"/>
      <c r="AS353" s="48"/>
      <c r="AT353" s="48"/>
      <c r="AU353" s="48"/>
      <c r="AV353" s="48"/>
      <c r="AW353" s="48"/>
      <c r="AX353" s="48"/>
      <c r="AY353" s="48"/>
      <c r="AZ353" s="48"/>
      <c r="BA353" s="48"/>
      <c r="BB353" s="48"/>
      <c r="BC353" s="48"/>
      <c r="BD353" s="48"/>
      <c r="BE353" s="48"/>
      <c r="BF353" s="48"/>
      <c r="BG353" s="48"/>
      <c r="BH353" s="48"/>
      <c r="BI353" s="48"/>
      <c r="BJ353" s="48"/>
      <c r="BK353" s="48"/>
      <c r="BL353" s="48"/>
      <c r="BM353" s="48"/>
      <c r="BN353" s="48"/>
      <c r="BO353" s="48"/>
      <c r="BP353" s="48"/>
      <c r="BQ353" s="48"/>
    </row>
    <row r="354" spans="1:69" s="23" customFormat="1" ht="24.75" customHeight="1" x14ac:dyDescent="0.2">
      <c r="A354" s="183" t="s">
        <v>551</v>
      </c>
      <c r="B354" s="184"/>
      <c r="C354" s="219" t="s">
        <v>555</v>
      </c>
      <c r="D354" s="220"/>
      <c r="E354" s="220"/>
      <c r="F354" s="220"/>
      <c r="G354" s="221"/>
      <c r="H354" s="108" t="s">
        <v>479</v>
      </c>
      <c r="I354" s="130" t="s">
        <v>478</v>
      </c>
      <c r="J354" s="130" t="s">
        <v>478</v>
      </c>
      <c r="K354" s="130" t="s">
        <v>478</v>
      </c>
      <c r="L354" s="130" t="s">
        <v>478</v>
      </c>
      <c r="M354" s="130" t="s">
        <v>478</v>
      </c>
      <c r="N354" s="130" t="s">
        <v>478</v>
      </c>
      <c r="O354" s="130" t="s">
        <v>478</v>
      </c>
      <c r="P354" s="130" t="s">
        <v>478</v>
      </c>
      <c r="Q354" s="158" t="s">
        <v>478</v>
      </c>
      <c r="R354" s="108" t="s">
        <v>478</v>
      </c>
      <c r="S354" s="66"/>
      <c r="T354" s="60"/>
      <c r="U354" s="60"/>
      <c r="AM354" s="48"/>
      <c r="AN354" s="48"/>
      <c r="AP354" s="48"/>
      <c r="AQ354" s="48"/>
      <c r="AR354" s="48"/>
      <c r="AS354" s="48"/>
      <c r="AT354" s="48"/>
      <c r="AU354" s="48"/>
      <c r="AV354" s="48"/>
      <c r="AW354" s="48"/>
      <c r="AX354" s="48"/>
      <c r="AY354" s="48"/>
      <c r="AZ354" s="48"/>
      <c r="BA354" s="48"/>
      <c r="BB354" s="48"/>
      <c r="BC354" s="48"/>
      <c r="BD354" s="48"/>
      <c r="BE354" s="48"/>
      <c r="BF354" s="48"/>
      <c r="BG354" s="48"/>
      <c r="BH354" s="48"/>
      <c r="BI354" s="48"/>
      <c r="BJ354" s="48"/>
      <c r="BK354" s="48"/>
      <c r="BL354" s="48"/>
      <c r="BM354" s="48"/>
      <c r="BN354" s="48"/>
      <c r="BO354" s="48"/>
      <c r="BP354" s="48"/>
      <c r="BQ354" s="48"/>
    </row>
    <row r="355" spans="1:69" s="23" customFormat="1" ht="24.75" customHeight="1" x14ac:dyDescent="0.2">
      <c r="A355" s="183" t="s">
        <v>552</v>
      </c>
      <c r="B355" s="184"/>
      <c r="C355" s="219" t="s">
        <v>556</v>
      </c>
      <c r="D355" s="220"/>
      <c r="E355" s="220"/>
      <c r="F355" s="220"/>
      <c r="G355" s="221"/>
      <c r="H355" s="108" t="s">
        <v>479</v>
      </c>
      <c r="I355" s="130" t="s">
        <v>478</v>
      </c>
      <c r="J355" s="130" t="s">
        <v>478</v>
      </c>
      <c r="K355" s="130" t="s">
        <v>478</v>
      </c>
      <c r="L355" s="130" t="s">
        <v>478</v>
      </c>
      <c r="M355" s="130" t="s">
        <v>478</v>
      </c>
      <c r="N355" s="130" t="s">
        <v>478</v>
      </c>
      <c r="O355" s="130" t="s">
        <v>478</v>
      </c>
      <c r="P355" s="130" t="s">
        <v>478</v>
      </c>
      <c r="Q355" s="158" t="s">
        <v>478</v>
      </c>
      <c r="R355" s="108" t="s">
        <v>478</v>
      </c>
      <c r="S355" s="66"/>
      <c r="T355" s="60"/>
      <c r="U355" s="60"/>
      <c r="AM355" s="48"/>
      <c r="AN355" s="48"/>
      <c r="AP355" s="48"/>
      <c r="AQ355" s="48"/>
      <c r="AR355" s="48"/>
      <c r="AS355" s="48"/>
      <c r="AT355" s="48"/>
      <c r="AU355" s="48"/>
      <c r="AV355" s="48"/>
      <c r="AW355" s="48"/>
      <c r="AX355" s="48"/>
      <c r="AY355" s="48"/>
      <c r="AZ355" s="48"/>
      <c r="BA355" s="48"/>
      <c r="BB355" s="48"/>
      <c r="BC355" s="48"/>
      <c r="BD355" s="48"/>
      <c r="BE355" s="48"/>
      <c r="BF355" s="48"/>
      <c r="BG355" s="48"/>
      <c r="BH355" s="48"/>
      <c r="BI355" s="48"/>
      <c r="BJ355" s="48"/>
      <c r="BK355" s="48"/>
      <c r="BL355" s="48"/>
      <c r="BM355" s="48"/>
      <c r="BN355" s="48"/>
      <c r="BO355" s="48"/>
      <c r="BP355" s="48"/>
      <c r="BQ355" s="48"/>
    </row>
    <row r="356" spans="1:69" s="23" customFormat="1" ht="16.5" customHeight="1" x14ac:dyDescent="0.2">
      <c r="A356" s="183" t="s">
        <v>553</v>
      </c>
      <c r="B356" s="184"/>
      <c r="C356" s="219" t="s">
        <v>557</v>
      </c>
      <c r="D356" s="220"/>
      <c r="E356" s="220"/>
      <c r="F356" s="220"/>
      <c r="G356" s="221"/>
      <c r="H356" s="108" t="s">
        <v>479</v>
      </c>
      <c r="I356" s="130" t="s">
        <v>478</v>
      </c>
      <c r="J356" s="130" t="s">
        <v>478</v>
      </c>
      <c r="K356" s="130" t="s">
        <v>478</v>
      </c>
      <c r="L356" s="130" t="s">
        <v>478</v>
      </c>
      <c r="M356" s="130" t="s">
        <v>478</v>
      </c>
      <c r="N356" s="130" t="s">
        <v>478</v>
      </c>
      <c r="O356" s="130" t="s">
        <v>478</v>
      </c>
      <c r="P356" s="130" t="s">
        <v>478</v>
      </c>
      <c r="Q356" s="158" t="s">
        <v>478</v>
      </c>
      <c r="R356" s="108" t="s">
        <v>478</v>
      </c>
      <c r="S356" s="66"/>
      <c r="T356" s="60"/>
      <c r="U356" s="60"/>
      <c r="AM356" s="48"/>
      <c r="AN356" s="48"/>
      <c r="AP356" s="48"/>
      <c r="AQ356" s="48"/>
      <c r="AR356" s="48"/>
      <c r="AS356" s="48"/>
      <c r="AT356" s="48"/>
      <c r="AU356" s="48"/>
      <c r="AV356" s="48"/>
      <c r="AW356" s="48"/>
      <c r="AX356" s="48"/>
      <c r="AY356" s="48"/>
      <c r="AZ356" s="48"/>
      <c r="BA356" s="48"/>
      <c r="BB356" s="48"/>
      <c r="BC356" s="48"/>
      <c r="BD356" s="48"/>
      <c r="BE356" s="48"/>
      <c r="BF356" s="48"/>
      <c r="BG356" s="48"/>
      <c r="BH356" s="48"/>
      <c r="BI356" s="48"/>
      <c r="BJ356" s="48"/>
      <c r="BK356" s="48"/>
      <c r="BL356" s="48"/>
      <c r="BM356" s="48"/>
      <c r="BN356" s="48"/>
      <c r="BO356" s="48"/>
      <c r="BP356" s="48"/>
      <c r="BQ356" s="48"/>
    </row>
    <row r="357" spans="1:69" s="23" customFormat="1" ht="8.25" customHeight="1" x14ac:dyDescent="0.2">
      <c r="A357" s="183" t="s">
        <v>558</v>
      </c>
      <c r="B357" s="184"/>
      <c r="C357" s="191" t="s">
        <v>566</v>
      </c>
      <c r="D357" s="192"/>
      <c r="E357" s="192"/>
      <c r="F357" s="192"/>
      <c r="G357" s="193"/>
      <c r="H357" s="108" t="s">
        <v>501</v>
      </c>
      <c r="I357" s="130" t="s">
        <v>478</v>
      </c>
      <c r="J357" s="130" t="s">
        <v>478</v>
      </c>
      <c r="K357" s="130" t="s">
        <v>478</v>
      </c>
      <c r="L357" s="130" t="s">
        <v>478</v>
      </c>
      <c r="M357" s="130" t="s">
        <v>478</v>
      </c>
      <c r="N357" s="130" t="s">
        <v>478</v>
      </c>
      <c r="O357" s="130" t="s">
        <v>478</v>
      </c>
      <c r="P357" s="130" t="s">
        <v>478</v>
      </c>
      <c r="Q357" s="158" t="s">
        <v>478</v>
      </c>
      <c r="R357" s="108" t="s">
        <v>478</v>
      </c>
      <c r="S357" s="66"/>
      <c r="T357" s="60"/>
      <c r="U357" s="60"/>
      <c r="AM357" s="48"/>
      <c r="AN357" s="48"/>
      <c r="AP357" s="48"/>
      <c r="AQ357" s="48"/>
      <c r="AR357" s="48"/>
      <c r="AS357" s="48"/>
      <c r="AT357" s="48"/>
      <c r="AU357" s="48"/>
      <c r="AV357" s="48"/>
      <c r="AW357" s="48"/>
      <c r="AX357" s="48"/>
      <c r="AY357" s="48"/>
      <c r="AZ357" s="48"/>
      <c r="BA357" s="48"/>
      <c r="BB357" s="48"/>
      <c r="BC357" s="48"/>
      <c r="BD357" s="48"/>
      <c r="BE357" s="48"/>
      <c r="BF357" s="48"/>
      <c r="BG357" s="48"/>
      <c r="BH357" s="48"/>
      <c r="BI357" s="48"/>
      <c r="BJ357" s="48"/>
      <c r="BK357" s="48"/>
      <c r="BL357" s="48"/>
      <c r="BM357" s="48"/>
      <c r="BN357" s="48"/>
      <c r="BO357" s="48"/>
      <c r="BP357" s="48"/>
      <c r="BQ357" s="48"/>
    </row>
    <row r="358" spans="1:69" s="23" customFormat="1" ht="16.5" customHeight="1" x14ac:dyDescent="0.2">
      <c r="A358" s="183" t="s">
        <v>559</v>
      </c>
      <c r="B358" s="184"/>
      <c r="C358" s="219" t="s">
        <v>677</v>
      </c>
      <c r="D358" s="220"/>
      <c r="E358" s="220"/>
      <c r="F358" s="220"/>
      <c r="G358" s="221"/>
      <c r="H358" s="108" t="s">
        <v>501</v>
      </c>
      <c r="I358" s="130" t="s">
        <v>478</v>
      </c>
      <c r="J358" s="130" t="s">
        <v>478</v>
      </c>
      <c r="K358" s="130" t="s">
        <v>478</v>
      </c>
      <c r="L358" s="130" t="s">
        <v>478</v>
      </c>
      <c r="M358" s="130" t="s">
        <v>478</v>
      </c>
      <c r="N358" s="130" t="s">
        <v>478</v>
      </c>
      <c r="O358" s="130" t="s">
        <v>478</v>
      </c>
      <c r="P358" s="130" t="s">
        <v>478</v>
      </c>
      <c r="Q358" s="158" t="s">
        <v>478</v>
      </c>
      <c r="R358" s="108" t="s">
        <v>478</v>
      </c>
      <c r="S358" s="66"/>
      <c r="T358" s="60"/>
      <c r="U358" s="60"/>
      <c r="AM358" s="48"/>
      <c r="AN358" s="48"/>
      <c r="AP358" s="48"/>
      <c r="AQ358" s="48"/>
      <c r="AR358" s="48"/>
      <c r="AS358" s="48"/>
      <c r="AT358" s="48"/>
      <c r="AU358" s="48"/>
      <c r="AV358" s="48"/>
      <c r="AW358" s="48"/>
      <c r="AX358" s="48"/>
      <c r="AY358" s="48"/>
      <c r="AZ358" s="48"/>
      <c r="BA358" s="48"/>
      <c r="BB358" s="48"/>
      <c r="BC358" s="48"/>
      <c r="BD358" s="48"/>
      <c r="BE358" s="48"/>
      <c r="BF358" s="48"/>
      <c r="BG358" s="48"/>
      <c r="BH358" s="48"/>
      <c r="BI358" s="48"/>
      <c r="BJ358" s="48"/>
      <c r="BK358" s="48"/>
      <c r="BL358" s="48"/>
      <c r="BM358" s="48"/>
      <c r="BN358" s="48"/>
      <c r="BO358" s="48"/>
      <c r="BP358" s="48"/>
      <c r="BQ358" s="48"/>
    </row>
    <row r="359" spans="1:69" s="23" customFormat="1" ht="8.1" customHeight="1" x14ac:dyDescent="0.2">
      <c r="A359" s="183" t="s">
        <v>560</v>
      </c>
      <c r="B359" s="184"/>
      <c r="C359" s="219" t="s">
        <v>567</v>
      </c>
      <c r="D359" s="220"/>
      <c r="E359" s="220"/>
      <c r="F359" s="220"/>
      <c r="G359" s="221"/>
      <c r="H359" s="108" t="s">
        <v>501</v>
      </c>
      <c r="I359" s="130" t="s">
        <v>478</v>
      </c>
      <c r="J359" s="130" t="s">
        <v>478</v>
      </c>
      <c r="K359" s="130" t="s">
        <v>478</v>
      </c>
      <c r="L359" s="130" t="s">
        <v>478</v>
      </c>
      <c r="M359" s="130" t="s">
        <v>478</v>
      </c>
      <c r="N359" s="130" t="s">
        <v>478</v>
      </c>
      <c r="O359" s="130" t="s">
        <v>478</v>
      </c>
      <c r="P359" s="130" t="s">
        <v>478</v>
      </c>
      <c r="Q359" s="158" t="s">
        <v>478</v>
      </c>
      <c r="R359" s="108" t="s">
        <v>478</v>
      </c>
      <c r="S359" s="66"/>
      <c r="T359" s="60"/>
      <c r="U359" s="60"/>
      <c r="AM359" s="48"/>
      <c r="AN359" s="48"/>
      <c r="AP359" s="48"/>
      <c r="AQ359" s="48"/>
      <c r="AR359" s="48"/>
      <c r="AS359" s="48"/>
      <c r="AT359" s="48"/>
      <c r="AU359" s="48"/>
      <c r="AV359" s="48"/>
      <c r="AW359" s="48"/>
      <c r="AX359" s="48"/>
      <c r="AY359" s="48"/>
      <c r="AZ359" s="48"/>
      <c r="BA359" s="48"/>
      <c r="BB359" s="48"/>
      <c r="BC359" s="48"/>
      <c r="BD359" s="48"/>
      <c r="BE359" s="48"/>
      <c r="BF359" s="48"/>
      <c r="BG359" s="48"/>
      <c r="BH359" s="48"/>
      <c r="BI359" s="48"/>
      <c r="BJ359" s="48"/>
      <c r="BK359" s="48"/>
      <c r="BL359" s="48"/>
      <c r="BM359" s="48"/>
      <c r="BN359" s="48"/>
      <c r="BO359" s="48"/>
      <c r="BP359" s="48"/>
      <c r="BQ359" s="48"/>
    </row>
    <row r="360" spans="1:69" s="23" customFormat="1" ht="16.5" customHeight="1" x14ac:dyDescent="0.2">
      <c r="A360" s="183" t="s">
        <v>561</v>
      </c>
      <c r="B360" s="184"/>
      <c r="C360" s="191" t="s">
        <v>689</v>
      </c>
      <c r="D360" s="192"/>
      <c r="E360" s="192"/>
      <c r="F360" s="192"/>
      <c r="G360" s="193"/>
      <c r="H360" s="108" t="s">
        <v>3</v>
      </c>
      <c r="I360" s="130" t="s">
        <v>478</v>
      </c>
      <c r="J360" s="130" t="s">
        <v>478</v>
      </c>
      <c r="K360" s="130" t="s">
        <v>478</v>
      </c>
      <c r="L360" s="130" t="s">
        <v>478</v>
      </c>
      <c r="M360" s="130" t="s">
        <v>478</v>
      </c>
      <c r="N360" s="130" t="s">
        <v>478</v>
      </c>
      <c r="O360" s="130" t="s">
        <v>478</v>
      </c>
      <c r="P360" s="130" t="s">
        <v>478</v>
      </c>
      <c r="Q360" s="158" t="s">
        <v>478</v>
      </c>
      <c r="R360" s="108" t="s">
        <v>478</v>
      </c>
      <c r="S360" s="66"/>
      <c r="T360" s="60"/>
      <c r="U360" s="60"/>
      <c r="AM360" s="48"/>
      <c r="AN360" s="48"/>
      <c r="AP360" s="48"/>
      <c r="AQ360" s="48"/>
      <c r="AR360" s="48"/>
      <c r="AS360" s="48"/>
      <c r="AT360" s="48"/>
      <c r="AU360" s="48"/>
      <c r="AV360" s="48"/>
      <c r="AW360" s="48"/>
      <c r="AX360" s="48"/>
      <c r="AY360" s="48"/>
      <c r="AZ360" s="48"/>
      <c r="BA360" s="48"/>
      <c r="BB360" s="48"/>
      <c r="BC360" s="48"/>
      <c r="BD360" s="48"/>
      <c r="BE360" s="48"/>
      <c r="BF360" s="48"/>
      <c r="BG360" s="48"/>
      <c r="BH360" s="48"/>
      <c r="BI360" s="48"/>
      <c r="BJ360" s="48"/>
      <c r="BK360" s="48"/>
      <c r="BL360" s="48"/>
      <c r="BM360" s="48"/>
      <c r="BN360" s="48"/>
      <c r="BO360" s="48"/>
      <c r="BP360" s="48"/>
      <c r="BQ360" s="48"/>
    </row>
    <row r="361" spans="1:69" s="23" customFormat="1" ht="8.1" customHeight="1" x14ac:dyDescent="0.2">
      <c r="A361" s="183" t="s">
        <v>562</v>
      </c>
      <c r="B361" s="184"/>
      <c r="C361" s="219" t="s">
        <v>82</v>
      </c>
      <c r="D361" s="220"/>
      <c r="E361" s="220"/>
      <c r="F361" s="220"/>
      <c r="G361" s="221"/>
      <c r="H361" s="108" t="s">
        <v>3</v>
      </c>
      <c r="I361" s="130" t="s">
        <v>478</v>
      </c>
      <c r="J361" s="130" t="s">
        <v>478</v>
      </c>
      <c r="K361" s="130" t="s">
        <v>478</v>
      </c>
      <c r="L361" s="130" t="s">
        <v>478</v>
      </c>
      <c r="M361" s="130" t="s">
        <v>478</v>
      </c>
      <c r="N361" s="130" t="s">
        <v>478</v>
      </c>
      <c r="O361" s="130" t="s">
        <v>478</v>
      </c>
      <c r="P361" s="130" t="s">
        <v>478</v>
      </c>
      <c r="Q361" s="158" t="s">
        <v>478</v>
      </c>
      <c r="R361" s="108" t="s">
        <v>478</v>
      </c>
      <c r="S361" s="66"/>
      <c r="T361" s="60"/>
      <c r="U361" s="60"/>
      <c r="AM361" s="48"/>
      <c r="AN361" s="48"/>
      <c r="AP361" s="48"/>
      <c r="AQ361" s="48"/>
      <c r="AR361" s="48"/>
      <c r="AS361" s="48"/>
      <c r="AT361" s="48"/>
      <c r="AU361" s="48"/>
      <c r="AV361" s="48"/>
      <c r="AW361" s="48"/>
      <c r="AX361" s="48"/>
      <c r="AY361" s="48"/>
      <c r="AZ361" s="48"/>
      <c r="BA361" s="48"/>
      <c r="BB361" s="48"/>
      <c r="BC361" s="48"/>
      <c r="BD361" s="48"/>
      <c r="BE361" s="48"/>
      <c r="BF361" s="48"/>
      <c r="BG361" s="48"/>
      <c r="BH361" s="48"/>
      <c r="BI361" s="48"/>
      <c r="BJ361" s="48"/>
      <c r="BK361" s="48"/>
      <c r="BL361" s="48"/>
      <c r="BM361" s="48"/>
      <c r="BN361" s="48"/>
      <c r="BO361" s="48"/>
      <c r="BP361" s="48"/>
      <c r="BQ361" s="48"/>
    </row>
    <row r="362" spans="1:69" s="23" customFormat="1" ht="8.1" customHeight="1" x14ac:dyDescent="0.2">
      <c r="A362" s="183" t="s">
        <v>563</v>
      </c>
      <c r="B362" s="184"/>
      <c r="C362" s="219" t="s">
        <v>83</v>
      </c>
      <c r="D362" s="220"/>
      <c r="E362" s="220"/>
      <c r="F362" s="220"/>
      <c r="G362" s="221"/>
      <c r="H362" s="108" t="s">
        <v>3</v>
      </c>
      <c r="I362" s="130" t="s">
        <v>478</v>
      </c>
      <c r="J362" s="130" t="s">
        <v>478</v>
      </c>
      <c r="K362" s="130" t="s">
        <v>478</v>
      </c>
      <c r="L362" s="130" t="s">
        <v>478</v>
      </c>
      <c r="M362" s="130" t="s">
        <v>478</v>
      </c>
      <c r="N362" s="130" t="s">
        <v>478</v>
      </c>
      <c r="O362" s="130" t="s">
        <v>478</v>
      </c>
      <c r="P362" s="130" t="s">
        <v>478</v>
      </c>
      <c r="Q362" s="158" t="s">
        <v>478</v>
      </c>
      <c r="R362" s="108" t="s">
        <v>478</v>
      </c>
      <c r="S362" s="66"/>
      <c r="T362" s="60"/>
      <c r="U362" s="60"/>
      <c r="AM362" s="48"/>
      <c r="AN362" s="48"/>
      <c r="AP362" s="48"/>
      <c r="AQ362" s="48"/>
      <c r="AR362" s="48"/>
      <c r="AS362" s="48"/>
      <c r="AT362" s="48"/>
      <c r="AU362" s="48"/>
      <c r="AV362" s="48"/>
      <c r="AW362" s="48"/>
      <c r="AX362" s="48"/>
      <c r="AY362" s="48"/>
      <c r="AZ362" s="48"/>
      <c r="BA362" s="48"/>
      <c r="BB362" s="48"/>
      <c r="BC362" s="48"/>
      <c r="BD362" s="48"/>
      <c r="BE362" s="48"/>
      <c r="BF362" s="48"/>
      <c r="BG362" s="48"/>
      <c r="BH362" s="48"/>
      <c r="BI362" s="48"/>
      <c r="BJ362" s="48"/>
      <c r="BK362" s="48"/>
      <c r="BL362" s="48"/>
      <c r="BM362" s="48"/>
      <c r="BN362" s="48"/>
      <c r="BO362" s="48"/>
      <c r="BP362" s="48"/>
      <c r="BQ362" s="48"/>
    </row>
    <row r="363" spans="1:69" s="23" customFormat="1" ht="9" customHeight="1" thickBot="1" x14ac:dyDescent="0.25">
      <c r="A363" s="308" t="s">
        <v>564</v>
      </c>
      <c r="B363" s="309"/>
      <c r="C363" s="292" t="s">
        <v>568</v>
      </c>
      <c r="D363" s="293"/>
      <c r="E363" s="293"/>
      <c r="F363" s="293"/>
      <c r="G363" s="294"/>
      <c r="H363" s="111" t="s">
        <v>565</v>
      </c>
      <c r="I363" s="109">
        <v>4</v>
      </c>
      <c r="J363" s="109">
        <v>11</v>
      </c>
      <c r="K363" s="109">
        <f>J363</f>
        <v>11</v>
      </c>
      <c r="L363" s="109" t="s">
        <v>478</v>
      </c>
      <c r="M363" s="109">
        <f>K363</f>
        <v>11</v>
      </c>
      <c r="N363" s="109" t="s">
        <v>478</v>
      </c>
      <c r="O363" s="109">
        <f>M363</f>
        <v>11</v>
      </c>
      <c r="P363" s="109" t="s">
        <v>478</v>
      </c>
      <c r="Q363" s="110" t="s">
        <v>478</v>
      </c>
      <c r="R363" s="111" t="s">
        <v>478</v>
      </c>
      <c r="S363" s="65"/>
      <c r="T363" s="60"/>
      <c r="U363" s="60"/>
      <c r="AM363" s="48"/>
      <c r="AN363" s="48"/>
      <c r="AP363" s="48"/>
      <c r="AQ363" s="48"/>
      <c r="AR363" s="48"/>
      <c r="AS363" s="48"/>
      <c r="AT363" s="48"/>
      <c r="AU363" s="48"/>
      <c r="AV363" s="48"/>
      <c r="AW363" s="48"/>
      <c r="AX363" s="48"/>
      <c r="AY363" s="48"/>
      <c r="AZ363" s="48"/>
      <c r="BA363" s="48"/>
      <c r="BB363" s="48"/>
      <c r="BC363" s="48"/>
      <c r="BD363" s="48"/>
      <c r="BE363" s="48"/>
      <c r="BF363" s="48"/>
      <c r="BG363" s="48"/>
      <c r="BH363" s="48"/>
      <c r="BI363" s="48"/>
      <c r="BJ363" s="48"/>
      <c r="BK363" s="48"/>
      <c r="BL363" s="48"/>
      <c r="BM363" s="48"/>
      <c r="BN363" s="48"/>
      <c r="BO363" s="48"/>
      <c r="BP363" s="48"/>
      <c r="BQ363" s="48"/>
    </row>
    <row r="364" spans="1:69" s="23" customFormat="1" ht="13.5" customHeight="1" thickBot="1" x14ac:dyDescent="0.25">
      <c r="A364" s="295" t="s">
        <v>569</v>
      </c>
      <c r="B364" s="296"/>
      <c r="C364" s="296"/>
      <c r="D364" s="296"/>
      <c r="E364" s="296"/>
      <c r="F364" s="296"/>
      <c r="G364" s="296"/>
      <c r="H364" s="296"/>
      <c r="I364" s="296"/>
      <c r="J364" s="296"/>
      <c r="K364" s="296"/>
      <c r="L364" s="296"/>
      <c r="M364" s="296"/>
      <c r="N364" s="296"/>
      <c r="O364" s="296"/>
      <c r="P364" s="296"/>
      <c r="Q364" s="296"/>
      <c r="R364" s="297"/>
      <c r="S364" s="67"/>
      <c r="T364" s="60"/>
      <c r="U364" s="60"/>
      <c r="AM364" s="48"/>
      <c r="AN364" s="48"/>
      <c r="AP364" s="48"/>
      <c r="AQ364" s="48"/>
      <c r="AR364" s="48"/>
      <c r="AS364" s="48"/>
      <c r="AT364" s="48"/>
      <c r="AU364" s="48"/>
      <c r="AV364" s="48"/>
      <c r="AW364" s="48"/>
      <c r="AX364" s="48"/>
      <c r="AY364" s="48"/>
      <c r="AZ364" s="48"/>
      <c r="BA364" s="48"/>
      <c r="BB364" s="48"/>
      <c r="BC364" s="48"/>
      <c r="BD364" s="48"/>
      <c r="BE364" s="48"/>
      <c r="BF364" s="48"/>
      <c r="BG364" s="48"/>
      <c r="BH364" s="48"/>
      <c r="BI364" s="48"/>
      <c r="BJ364" s="48"/>
      <c r="BK364" s="48"/>
      <c r="BL364" s="48"/>
      <c r="BM364" s="48"/>
      <c r="BN364" s="48"/>
      <c r="BO364" s="48"/>
      <c r="BP364" s="48"/>
      <c r="BQ364" s="48"/>
    </row>
    <row r="365" spans="1:69" s="25" customFormat="1" ht="30.6" customHeight="1" x14ac:dyDescent="0.2">
      <c r="A365" s="298" t="s">
        <v>4</v>
      </c>
      <c r="B365" s="299"/>
      <c r="C365" s="302" t="s">
        <v>5</v>
      </c>
      <c r="D365" s="303"/>
      <c r="E365" s="303"/>
      <c r="F365" s="303"/>
      <c r="G365" s="299"/>
      <c r="H365" s="306" t="s">
        <v>1</v>
      </c>
      <c r="I365" s="159" t="str">
        <f>I15</f>
        <v>2017 год</v>
      </c>
      <c r="J365" s="159" t="str">
        <f>J15</f>
        <v>2018 год</v>
      </c>
      <c r="K365" s="160" t="s">
        <v>702</v>
      </c>
      <c r="L365" s="178" t="s">
        <v>703</v>
      </c>
      <c r="M365" s="312" t="str">
        <f>M15</f>
        <v>2021 год</v>
      </c>
      <c r="N365" s="313"/>
      <c r="O365" s="312" t="str">
        <f>O15</f>
        <v>2022 год</v>
      </c>
      <c r="P365" s="313"/>
      <c r="Q365" s="310" t="s">
        <v>6</v>
      </c>
      <c r="R365" s="311"/>
      <c r="S365" s="68"/>
      <c r="T365" s="60"/>
      <c r="U365" s="60"/>
      <c r="X365" s="45"/>
      <c r="Y365" s="45"/>
      <c r="Z365" s="45"/>
      <c r="AA365" s="45"/>
      <c r="AB365" s="44"/>
      <c r="AC365" s="44"/>
      <c r="AM365" s="48"/>
      <c r="AN365" s="48"/>
      <c r="AP365" s="48"/>
      <c r="AQ365" s="48"/>
      <c r="AR365" s="48"/>
      <c r="AS365" s="48"/>
      <c r="AT365" s="48"/>
      <c r="AU365" s="48"/>
      <c r="AV365" s="48"/>
      <c r="AW365" s="48"/>
      <c r="AX365" s="48"/>
      <c r="AY365" s="48"/>
      <c r="AZ365" s="48"/>
      <c r="BA365" s="48"/>
      <c r="BB365" s="48"/>
      <c r="BC365" s="48"/>
      <c r="BD365" s="48"/>
      <c r="BE365" s="48"/>
      <c r="BF365" s="48"/>
      <c r="BG365" s="48"/>
      <c r="BH365" s="48"/>
      <c r="BI365" s="48"/>
      <c r="BJ365" s="48"/>
      <c r="BK365" s="48"/>
      <c r="BL365" s="48"/>
      <c r="BM365" s="48"/>
      <c r="BN365" s="48"/>
      <c r="BO365" s="48"/>
      <c r="BP365" s="48"/>
      <c r="BQ365" s="48"/>
    </row>
    <row r="366" spans="1:69" s="25" customFormat="1" ht="49.9" customHeight="1" x14ac:dyDescent="0.15">
      <c r="A366" s="300"/>
      <c r="B366" s="301"/>
      <c r="C366" s="304"/>
      <c r="D366" s="305"/>
      <c r="E366" s="305"/>
      <c r="F366" s="305"/>
      <c r="G366" s="301"/>
      <c r="H366" s="307"/>
      <c r="I366" s="161" t="str">
        <f>I16</f>
        <v>Факт</v>
      </c>
      <c r="J366" s="161" t="s">
        <v>2</v>
      </c>
      <c r="K366" s="161" t="s">
        <v>2</v>
      </c>
      <c r="L366" s="161" t="str">
        <f>L16</f>
        <v>Факт</v>
      </c>
      <c r="M366" s="161" t="str">
        <f>M16</f>
        <v>План</v>
      </c>
      <c r="N366" s="161" t="str">
        <f>N16</f>
        <v>Предложение по корректировке  утвержденного плана</v>
      </c>
      <c r="O366" s="161" t="str">
        <f>O16</f>
        <v>План</v>
      </c>
      <c r="P366" s="161" t="str">
        <f>P16</f>
        <v>Предложение по корректировке  утвержденного плана</v>
      </c>
      <c r="Q366" s="161" t="str">
        <f>O366</f>
        <v>План</v>
      </c>
      <c r="R366" s="162" t="s">
        <v>7</v>
      </c>
      <c r="S366" s="68"/>
      <c r="T366" s="60"/>
      <c r="U366" s="60"/>
      <c r="X366" s="46"/>
      <c r="Y366" s="46"/>
      <c r="Z366" s="46"/>
      <c r="AA366" s="47"/>
      <c r="AM366" s="48"/>
      <c r="AN366" s="48"/>
      <c r="AP366" s="48"/>
      <c r="AQ366" s="48"/>
      <c r="AR366" s="48"/>
      <c r="AS366" s="48"/>
      <c r="AT366" s="48"/>
      <c r="AU366" s="48"/>
      <c r="AV366" s="48"/>
      <c r="AW366" s="48"/>
      <c r="AX366" s="48"/>
      <c r="AY366" s="48"/>
      <c r="AZ366" s="48"/>
      <c r="BA366" s="48"/>
      <c r="BB366" s="48"/>
      <c r="BC366" s="48"/>
      <c r="BD366" s="48"/>
      <c r="BE366" s="48"/>
      <c r="BF366" s="48"/>
      <c r="BG366" s="48"/>
      <c r="BH366" s="48"/>
      <c r="BI366" s="48"/>
      <c r="BJ366" s="48"/>
      <c r="BK366" s="48"/>
      <c r="BL366" s="48"/>
      <c r="BM366" s="48"/>
      <c r="BN366" s="48"/>
      <c r="BO366" s="48"/>
      <c r="BP366" s="48"/>
      <c r="BQ366" s="48"/>
    </row>
    <row r="367" spans="1:69" s="26" customFormat="1" ht="10.5" thickBot="1" x14ac:dyDescent="0.25">
      <c r="A367" s="291">
        <v>1</v>
      </c>
      <c r="B367" s="275"/>
      <c r="C367" s="273">
        <v>2</v>
      </c>
      <c r="D367" s="274"/>
      <c r="E367" s="274"/>
      <c r="F367" s="274"/>
      <c r="G367" s="275"/>
      <c r="H367" s="163">
        <v>3</v>
      </c>
      <c r="I367" s="164">
        <v>4</v>
      </c>
      <c r="J367" s="164">
        <v>5</v>
      </c>
      <c r="K367" s="164">
        <v>7</v>
      </c>
      <c r="L367" s="164">
        <v>9</v>
      </c>
      <c r="M367" s="164">
        <v>10</v>
      </c>
      <c r="N367" s="164">
        <v>11</v>
      </c>
      <c r="O367" s="164">
        <v>12</v>
      </c>
      <c r="P367" s="164">
        <v>13</v>
      </c>
      <c r="Q367" s="164">
        <v>14</v>
      </c>
      <c r="R367" s="164">
        <v>15</v>
      </c>
      <c r="S367" s="69"/>
      <c r="T367" s="60"/>
      <c r="U367" s="60"/>
      <c r="AM367" s="48"/>
      <c r="AN367" s="48"/>
      <c r="AP367" s="48"/>
      <c r="AQ367" s="48"/>
      <c r="AR367" s="48"/>
      <c r="AS367" s="48"/>
      <c r="AT367" s="48"/>
      <c r="AU367" s="48"/>
      <c r="AV367" s="48"/>
      <c r="AW367" s="48"/>
      <c r="AX367" s="48"/>
      <c r="AY367" s="48"/>
      <c r="AZ367" s="48"/>
      <c r="BA367" s="48"/>
      <c r="BB367" s="48"/>
      <c r="BC367" s="48"/>
      <c r="BD367" s="48"/>
      <c r="BE367" s="48"/>
      <c r="BF367" s="48"/>
      <c r="BG367" s="48"/>
      <c r="BH367" s="48"/>
      <c r="BI367" s="48"/>
      <c r="BJ367" s="48"/>
      <c r="BK367" s="48"/>
      <c r="BL367" s="48"/>
      <c r="BM367" s="48"/>
      <c r="BN367" s="48"/>
      <c r="BO367" s="48"/>
      <c r="BP367" s="48"/>
      <c r="BQ367" s="48"/>
    </row>
    <row r="368" spans="1:69" s="23" customFormat="1" ht="13.9" customHeight="1" x14ac:dyDescent="0.2">
      <c r="A368" s="270" t="s">
        <v>570</v>
      </c>
      <c r="B368" s="271"/>
      <c r="C368" s="271"/>
      <c r="D368" s="271"/>
      <c r="E368" s="271"/>
      <c r="F368" s="271"/>
      <c r="G368" s="272"/>
      <c r="H368" s="108" t="s">
        <v>3</v>
      </c>
      <c r="I368" s="165">
        <v>0</v>
      </c>
      <c r="J368" s="165">
        <v>0</v>
      </c>
      <c r="K368" s="165">
        <v>0</v>
      </c>
      <c r="L368" s="165">
        <v>0</v>
      </c>
      <c r="M368" s="165">
        <v>3.0727320000000007</v>
      </c>
      <c r="N368" s="165">
        <v>0</v>
      </c>
      <c r="O368" s="165">
        <v>14.769503999999998</v>
      </c>
      <c r="P368" s="165">
        <v>0</v>
      </c>
      <c r="Q368" s="128">
        <f>Q369</f>
        <v>17.842235999999996</v>
      </c>
      <c r="R368" s="112" t="s">
        <v>478</v>
      </c>
      <c r="S368" s="61"/>
      <c r="T368" s="60"/>
      <c r="U368" s="60"/>
      <c r="W368" s="38"/>
      <c r="AM368" s="48"/>
      <c r="AN368" s="48"/>
      <c r="AP368" s="48"/>
      <c r="AQ368" s="48"/>
      <c r="AR368" s="48"/>
      <c r="AS368" s="48"/>
      <c r="AT368" s="48"/>
      <c r="AU368" s="48"/>
      <c r="AV368" s="48"/>
      <c r="AW368" s="48"/>
      <c r="AX368" s="48"/>
      <c r="AY368" s="48"/>
      <c r="AZ368" s="48"/>
      <c r="BA368" s="48"/>
      <c r="BB368" s="48"/>
      <c r="BC368" s="48"/>
      <c r="BD368" s="48"/>
      <c r="BE368" s="48"/>
      <c r="BF368" s="48"/>
      <c r="BG368" s="48"/>
      <c r="BH368" s="48"/>
      <c r="BI368" s="48"/>
      <c r="BJ368" s="48"/>
      <c r="BK368" s="48"/>
      <c r="BL368" s="48"/>
      <c r="BM368" s="48"/>
      <c r="BN368" s="48"/>
      <c r="BO368" s="48"/>
      <c r="BP368" s="48"/>
      <c r="BQ368" s="48"/>
    </row>
    <row r="369" spans="1:69" s="35" customFormat="1" ht="9" customHeight="1" x14ac:dyDescent="0.2">
      <c r="A369" s="198" t="s">
        <v>22</v>
      </c>
      <c r="B369" s="199"/>
      <c r="C369" s="222" t="s">
        <v>583</v>
      </c>
      <c r="D369" s="223"/>
      <c r="E369" s="223"/>
      <c r="F369" s="223"/>
      <c r="G369" s="224"/>
      <c r="H369" s="119" t="s">
        <v>3</v>
      </c>
      <c r="I369" s="114">
        <f>I370+I394+I422+I423</f>
        <v>0</v>
      </c>
      <c r="J369" s="114">
        <f>J370+J394+J422+J423</f>
        <v>0</v>
      </c>
      <c r="K369" s="114">
        <f t="shared" ref="K369" si="61">K370+K394+K422+K423</f>
        <v>0</v>
      </c>
      <c r="L369" s="114">
        <f t="shared" ref="K369:P370" si="62">L370</f>
        <v>0</v>
      </c>
      <c r="M369" s="114">
        <f t="shared" ref="M369:O369" si="63">M370+M394+M423</f>
        <v>3.0727319999999998</v>
      </c>
      <c r="N369" s="114">
        <f t="shared" si="62"/>
        <v>0</v>
      </c>
      <c r="O369" s="114">
        <f t="shared" si="63"/>
        <v>14.769503999999998</v>
      </c>
      <c r="P369" s="114">
        <f t="shared" si="62"/>
        <v>0</v>
      </c>
      <c r="Q369" s="172">
        <f>+M369+O369</f>
        <v>17.842235999999996</v>
      </c>
      <c r="R369" s="112" t="s">
        <v>478</v>
      </c>
      <c r="S369" s="60"/>
      <c r="T369" s="60"/>
      <c r="U369" s="60"/>
      <c r="W369" s="39"/>
      <c r="X369" s="40"/>
      <c r="Y369" s="39"/>
      <c r="Z369" s="39"/>
      <c r="AA369" s="43"/>
      <c r="AB369" s="43"/>
      <c r="AC369" s="43"/>
      <c r="AD369" s="43"/>
      <c r="AM369" s="48"/>
      <c r="AN369" s="48"/>
      <c r="AP369" s="48"/>
      <c r="AQ369" s="48"/>
      <c r="AR369" s="48"/>
      <c r="AS369" s="48"/>
      <c r="AT369" s="48"/>
      <c r="AU369" s="48"/>
      <c r="AV369" s="48"/>
      <c r="AW369" s="48"/>
      <c r="AX369" s="48"/>
      <c r="AY369" s="48"/>
      <c r="AZ369" s="48"/>
      <c r="BA369" s="48"/>
      <c r="BB369" s="48"/>
      <c r="BC369" s="48"/>
      <c r="BD369" s="36"/>
      <c r="BE369" s="36"/>
      <c r="BF369" s="36"/>
      <c r="BG369" s="36"/>
      <c r="BH369" s="36"/>
      <c r="BI369" s="36"/>
      <c r="BJ369" s="36"/>
      <c r="BK369" s="36"/>
      <c r="BL369" s="48"/>
      <c r="BM369" s="48"/>
      <c r="BN369" s="48"/>
      <c r="BO369" s="48"/>
      <c r="BP369" s="48"/>
      <c r="BQ369" s="48"/>
    </row>
    <row r="370" spans="1:69" s="23" customFormat="1" ht="9.75" x14ac:dyDescent="0.2">
      <c r="A370" s="198" t="s">
        <v>8</v>
      </c>
      <c r="B370" s="199"/>
      <c r="C370" s="231" t="s">
        <v>616</v>
      </c>
      <c r="D370" s="232"/>
      <c r="E370" s="232"/>
      <c r="F370" s="232"/>
      <c r="G370" s="233"/>
      <c r="H370" s="119" t="s">
        <v>3</v>
      </c>
      <c r="I370" s="114">
        <v>0</v>
      </c>
      <c r="J370" s="114">
        <v>0</v>
      </c>
      <c r="K370" s="114">
        <f t="shared" si="62"/>
        <v>0</v>
      </c>
      <c r="L370" s="114">
        <f t="shared" si="62"/>
        <v>0</v>
      </c>
      <c r="M370" s="114">
        <f t="shared" si="62"/>
        <v>0</v>
      </c>
      <c r="N370" s="114">
        <f t="shared" si="62"/>
        <v>0</v>
      </c>
      <c r="O370" s="114">
        <f t="shared" si="62"/>
        <v>9.7473099999999988</v>
      </c>
      <c r="P370" s="114">
        <f t="shared" si="62"/>
        <v>0</v>
      </c>
      <c r="Q370" s="172">
        <f>+M370+O370</f>
        <v>9.7473099999999988</v>
      </c>
      <c r="R370" s="112" t="s">
        <v>478</v>
      </c>
      <c r="S370" s="70"/>
      <c r="T370" s="60"/>
      <c r="U370" s="60"/>
      <c r="W370" s="39"/>
      <c r="X370" s="40"/>
      <c r="Y370" s="40"/>
      <c r="Z370" s="40"/>
      <c r="AA370" s="36"/>
      <c r="AB370" s="36"/>
      <c r="AC370" s="36"/>
      <c r="AD370" s="36"/>
      <c r="AM370" s="48"/>
      <c r="AN370" s="48"/>
      <c r="AP370" s="48"/>
      <c r="AQ370" s="48"/>
      <c r="AR370" s="48"/>
      <c r="AS370" s="48"/>
      <c r="AT370" s="48"/>
      <c r="AU370" s="48"/>
      <c r="AV370" s="48"/>
      <c r="AW370" s="48"/>
      <c r="AX370" s="48"/>
      <c r="AY370" s="48"/>
      <c r="AZ370" s="48"/>
      <c r="BA370" s="48"/>
      <c r="BB370" s="48"/>
      <c r="BC370" s="48"/>
      <c r="BD370" s="48"/>
      <c r="BE370" s="48"/>
      <c r="BF370" s="48"/>
      <c r="BG370" s="48"/>
      <c r="BH370" s="48"/>
      <c r="BI370" s="48"/>
      <c r="BJ370" s="48"/>
      <c r="BK370" s="48"/>
      <c r="BL370" s="48"/>
      <c r="BM370" s="48"/>
      <c r="BN370" s="48"/>
      <c r="BO370" s="48"/>
      <c r="BP370" s="48"/>
      <c r="BQ370" s="48"/>
    </row>
    <row r="371" spans="1:69" s="23" customFormat="1" ht="16.5" customHeight="1" x14ac:dyDescent="0.2">
      <c r="A371" s="183" t="s">
        <v>9</v>
      </c>
      <c r="B371" s="184"/>
      <c r="C371" s="219" t="s">
        <v>617</v>
      </c>
      <c r="D371" s="220"/>
      <c r="E371" s="220"/>
      <c r="F371" s="220"/>
      <c r="G371" s="221"/>
      <c r="H371" s="108" t="s">
        <v>3</v>
      </c>
      <c r="I371" s="96">
        <v>0</v>
      </c>
      <c r="J371" s="96">
        <v>0</v>
      </c>
      <c r="K371" s="96">
        <f t="shared" ref="K371:P371" si="64">K377+K382</f>
        <v>0</v>
      </c>
      <c r="L371" s="96">
        <f t="shared" si="64"/>
        <v>0</v>
      </c>
      <c r="M371" s="96">
        <f t="shared" si="64"/>
        <v>0</v>
      </c>
      <c r="N371" s="96">
        <f t="shared" si="64"/>
        <v>0</v>
      </c>
      <c r="O371" s="96">
        <f t="shared" si="64"/>
        <v>9.7473099999999988</v>
      </c>
      <c r="P371" s="96">
        <f t="shared" si="64"/>
        <v>0</v>
      </c>
      <c r="Q371" s="179">
        <f>+M371+O371</f>
        <v>9.7473099999999988</v>
      </c>
      <c r="R371" s="112" t="s">
        <v>478</v>
      </c>
      <c r="S371" s="62"/>
      <c r="T371" s="60"/>
      <c r="U371" s="60"/>
      <c r="AM371" s="48"/>
      <c r="AN371" s="48"/>
      <c r="AP371" s="48"/>
      <c r="AQ371" s="48"/>
      <c r="AR371" s="48"/>
      <c r="AS371" s="48"/>
      <c r="AT371" s="48"/>
      <c r="AU371" s="48"/>
      <c r="AV371" s="48"/>
      <c r="AW371" s="48"/>
      <c r="AX371" s="48"/>
      <c r="AY371" s="48"/>
      <c r="AZ371" s="48"/>
      <c r="BA371" s="48"/>
      <c r="BB371" s="48"/>
      <c r="BC371" s="48"/>
      <c r="BD371" s="48"/>
      <c r="BE371" s="48"/>
      <c r="BF371" s="48"/>
      <c r="BH371" s="48"/>
      <c r="BI371" s="48"/>
      <c r="BJ371" s="48"/>
      <c r="BK371" s="48"/>
      <c r="BL371" s="48"/>
      <c r="BM371" s="48"/>
      <c r="BN371" s="48"/>
      <c r="BO371" s="48"/>
      <c r="BP371" s="48"/>
      <c r="BQ371" s="48"/>
    </row>
    <row r="372" spans="1:69" s="23" customFormat="1" ht="9.75" x14ac:dyDescent="0.2">
      <c r="A372" s="183" t="s">
        <v>571</v>
      </c>
      <c r="B372" s="184"/>
      <c r="C372" s="228" t="s">
        <v>618</v>
      </c>
      <c r="D372" s="229"/>
      <c r="E372" s="229"/>
      <c r="F372" s="229"/>
      <c r="G372" s="230"/>
      <c r="H372" s="108" t="s">
        <v>3</v>
      </c>
      <c r="I372" s="96">
        <v>0</v>
      </c>
      <c r="J372" s="96">
        <v>0</v>
      </c>
      <c r="K372" s="96">
        <v>0</v>
      </c>
      <c r="L372" s="96">
        <v>0</v>
      </c>
      <c r="M372" s="96">
        <v>0</v>
      </c>
      <c r="N372" s="96">
        <v>0</v>
      </c>
      <c r="O372" s="96">
        <v>0</v>
      </c>
      <c r="P372" s="96">
        <v>0</v>
      </c>
      <c r="Q372" s="173">
        <v>0</v>
      </c>
      <c r="R372" s="112" t="s">
        <v>478</v>
      </c>
      <c r="S372" s="62"/>
      <c r="T372" s="60"/>
      <c r="U372" s="60"/>
      <c r="AM372" s="48"/>
      <c r="AN372" s="48"/>
      <c r="AP372" s="48"/>
      <c r="AQ372" s="48"/>
      <c r="AR372" s="48"/>
      <c r="AS372" s="48"/>
      <c r="AT372" s="48"/>
      <c r="AU372" s="48"/>
      <c r="AV372" s="48"/>
      <c r="AW372" s="48"/>
      <c r="AX372" s="48"/>
      <c r="AY372" s="48"/>
      <c r="AZ372" s="48"/>
      <c r="BA372" s="48"/>
      <c r="BB372" s="48"/>
      <c r="BC372" s="48"/>
      <c r="BD372" s="48"/>
      <c r="BE372" s="48"/>
      <c r="BF372" s="48"/>
      <c r="BG372" s="48"/>
      <c r="BH372" s="48"/>
      <c r="BI372" s="48"/>
      <c r="BJ372" s="48"/>
      <c r="BK372" s="48"/>
      <c r="BL372" s="48"/>
      <c r="BM372" s="48"/>
      <c r="BN372" s="48"/>
      <c r="BO372" s="48"/>
      <c r="BP372" s="48"/>
      <c r="BQ372" s="48"/>
    </row>
    <row r="373" spans="1:69" s="23" customFormat="1" ht="16.5" customHeight="1" x14ac:dyDescent="0.2">
      <c r="A373" s="183" t="s">
        <v>572</v>
      </c>
      <c r="B373" s="184"/>
      <c r="C373" s="225" t="s">
        <v>44</v>
      </c>
      <c r="D373" s="226"/>
      <c r="E373" s="226"/>
      <c r="F373" s="226"/>
      <c r="G373" s="227"/>
      <c r="H373" s="108" t="s">
        <v>3</v>
      </c>
      <c r="I373" s="96">
        <v>0</v>
      </c>
      <c r="J373" s="96">
        <v>0</v>
      </c>
      <c r="K373" s="96">
        <v>0</v>
      </c>
      <c r="L373" s="96">
        <v>0</v>
      </c>
      <c r="M373" s="96">
        <v>0</v>
      </c>
      <c r="N373" s="96">
        <v>0</v>
      </c>
      <c r="O373" s="96">
        <v>0</v>
      </c>
      <c r="P373" s="96">
        <v>0</v>
      </c>
      <c r="Q373" s="173">
        <v>0</v>
      </c>
      <c r="R373" s="112" t="s">
        <v>478</v>
      </c>
      <c r="S373" s="62"/>
      <c r="T373" s="60"/>
      <c r="U373" s="60"/>
      <c r="AM373" s="48"/>
      <c r="AN373" s="48"/>
      <c r="AP373" s="48"/>
      <c r="AQ373" s="48"/>
      <c r="AR373" s="48"/>
      <c r="AS373" s="48"/>
      <c r="AT373" s="48"/>
      <c r="AU373" s="48"/>
      <c r="AV373" s="48"/>
      <c r="AW373" s="48"/>
      <c r="AX373" s="48"/>
      <c r="AY373" s="48"/>
      <c r="AZ373" s="48"/>
      <c r="BA373" s="48"/>
      <c r="BB373" s="48"/>
      <c r="BC373" s="48"/>
      <c r="BD373" s="48"/>
      <c r="BE373" s="48"/>
      <c r="BF373" s="48"/>
      <c r="BG373" s="48"/>
      <c r="BH373" s="48"/>
      <c r="BI373" s="48"/>
      <c r="BJ373" s="48"/>
      <c r="BK373" s="48"/>
      <c r="BL373" s="48"/>
      <c r="BM373" s="48"/>
      <c r="BN373" s="48"/>
      <c r="BO373" s="48"/>
      <c r="BP373" s="48"/>
      <c r="BQ373" s="48"/>
    </row>
    <row r="374" spans="1:69" s="23" customFormat="1" ht="16.5" customHeight="1" x14ac:dyDescent="0.2">
      <c r="A374" s="183" t="s">
        <v>573</v>
      </c>
      <c r="B374" s="184"/>
      <c r="C374" s="225" t="s">
        <v>52</v>
      </c>
      <c r="D374" s="226"/>
      <c r="E374" s="226"/>
      <c r="F374" s="226"/>
      <c r="G374" s="227"/>
      <c r="H374" s="108" t="s">
        <v>3</v>
      </c>
      <c r="I374" s="96">
        <v>0</v>
      </c>
      <c r="J374" s="96">
        <v>0</v>
      </c>
      <c r="K374" s="96">
        <v>0</v>
      </c>
      <c r="L374" s="96">
        <v>0</v>
      </c>
      <c r="M374" s="96">
        <v>0</v>
      </c>
      <c r="N374" s="96">
        <v>0</v>
      </c>
      <c r="O374" s="96">
        <v>0</v>
      </c>
      <c r="P374" s="96">
        <v>0</v>
      </c>
      <c r="Q374" s="173">
        <v>0</v>
      </c>
      <c r="R374" s="112" t="s">
        <v>478</v>
      </c>
      <c r="S374" s="62"/>
      <c r="T374" s="60"/>
      <c r="U374" s="60"/>
      <c r="AM374" s="48"/>
      <c r="AN374" s="48"/>
      <c r="AP374" s="48"/>
      <c r="AQ374" s="48"/>
      <c r="AR374" s="48"/>
      <c r="AS374" s="48"/>
      <c r="AT374" s="48"/>
      <c r="AU374" s="48"/>
      <c r="AV374" s="48"/>
      <c r="AW374" s="48"/>
      <c r="AX374" s="48"/>
      <c r="AY374" s="48"/>
      <c r="AZ374" s="48"/>
      <c r="BA374" s="48"/>
      <c r="BB374" s="48"/>
      <c r="BC374" s="48"/>
      <c r="BD374" s="48"/>
      <c r="BE374" s="48"/>
      <c r="BF374" s="48"/>
      <c r="BG374" s="48"/>
      <c r="BH374" s="48"/>
      <c r="BI374" s="48"/>
      <c r="BJ374" s="48"/>
      <c r="BK374" s="48"/>
      <c r="BL374" s="48"/>
      <c r="BM374" s="48"/>
      <c r="BN374" s="48"/>
      <c r="BO374" s="48"/>
      <c r="BP374" s="48"/>
      <c r="BQ374" s="48"/>
    </row>
    <row r="375" spans="1:69" s="23" customFormat="1" ht="16.5" customHeight="1" x14ac:dyDescent="0.2">
      <c r="A375" s="183" t="s">
        <v>574</v>
      </c>
      <c r="B375" s="184"/>
      <c r="C375" s="225" t="s">
        <v>53</v>
      </c>
      <c r="D375" s="226"/>
      <c r="E375" s="226"/>
      <c r="F375" s="226"/>
      <c r="G375" s="227"/>
      <c r="H375" s="108" t="s">
        <v>3</v>
      </c>
      <c r="I375" s="96">
        <v>0</v>
      </c>
      <c r="J375" s="96">
        <v>0</v>
      </c>
      <c r="K375" s="96">
        <v>0</v>
      </c>
      <c r="L375" s="96">
        <v>0</v>
      </c>
      <c r="M375" s="96">
        <v>0</v>
      </c>
      <c r="N375" s="96">
        <v>0</v>
      </c>
      <c r="O375" s="96">
        <v>0</v>
      </c>
      <c r="P375" s="96">
        <v>0</v>
      </c>
      <c r="Q375" s="173">
        <v>0</v>
      </c>
      <c r="R375" s="112" t="s">
        <v>478</v>
      </c>
      <c r="S375" s="62"/>
      <c r="T375" s="60"/>
      <c r="U375" s="60"/>
      <c r="AM375" s="48"/>
      <c r="AN375" s="48"/>
      <c r="AP375" s="48"/>
      <c r="AQ375" s="48"/>
      <c r="AR375" s="48"/>
      <c r="AS375" s="48"/>
      <c r="AT375" s="48"/>
      <c r="AU375" s="48"/>
      <c r="AV375" s="48"/>
      <c r="AW375" s="48"/>
      <c r="AX375" s="48"/>
      <c r="AY375" s="48"/>
      <c r="AZ375" s="48"/>
      <c r="BA375" s="48"/>
      <c r="BB375" s="48"/>
      <c r="BC375" s="48"/>
      <c r="BD375" s="48"/>
      <c r="BE375" s="48"/>
      <c r="BF375" s="48"/>
      <c r="BG375" s="48"/>
      <c r="BH375" s="48"/>
      <c r="BI375" s="48"/>
      <c r="BJ375" s="48"/>
      <c r="BK375" s="48"/>
      <c r="BL375" s="48"/>
      <c r="BM375" s="48"/>
      <c r="BN375" s="48"/>
      <c r="BO375" s="48"/>
      <c r="BP375" s="48"/>
      <c r="BQ375" s="48"/>
    </row>
    <row r="376" spans="1:69" s="23" customFormat="1" ht="9.75" x14ac:dyDescent="0.2">
      <c r="A376" s="183" t="s">
        <v>575</v>
      </c>
      <c r="B376" s="184"/>
      <c r="C376" s="228" t="s">
        <v>619</v>
      </c>
      <c r="D376" s="229"/>
      <c r="E376" s="229"/>
      <c r="F376" s="229"/>
      <c r="G376" s="230"/>
      <c r="H376" s="108" t="s">
        <v>3</v>
      </c>
      <c r="I376" s="96">
        <v>0</v>
      </c>
      <c r="J376" s="96">
        <v>0</v>
      </c>
      <c r="K376" s="96">
        <v>0</v>
      </c>
      <c r="L376" s="96">
        <v>0</v>
      </c>
      <c r="M376" s="96">
        <v>0</v>
      </c>
      <c r="N376" s="96">
        <v>0</v>
      </c>
      <c r="O376" s="96">
        <v>0</v>
      </c>
      <c r="P376" s="96">
        <v>0</v>
      </c>
      <c r="Q376" s="173">
        <v>0</v>
      </c>
      <c r="R376" s="112" t="s">
        <v>478</v>
      </c>
      <c r="S376" s="62"/>
      <c r="T376" s="60"/>
      <c r="U376" s="60"/>
      <c r="AM376" s="48"/>
      <c r="AN376" s="48"/>
      <c r="AP376" s="48"/>
      <c r="AQ376" s="48"/>
      <c r="AR376" s="48"/>
      <c r="AS376" s="48"/>
      <c r="AT376" s="48"/>
      <c r="AU376" s="48"/>
      <c r="AV376" s="48"/>
      <c r="AW376" s="48"/>
      <c r="AX376" s="48"/>
      <c r="AY376" s="48"/>
      <c r="AZ376" s="48"/>
      <c r="BA376" s="48"/>
      <c r="BB376" s="48"/>
      <c r="BC376" s="48"/>
      <c r="BD376" s="48"/>
      <c r="BE376" s="48"/>
      <c r="BF376" s="48"/>
      <c r="BG376" s="48"/>
      <c r="BH376" s="48"/>
      <c r="BI376" s="48"/>
      <c r="BJ376" s="48"/>
      <c r="BK376" s="48"/>
      <c r="BL376" s="48"/>
      <c r="BM376" s="48"/>
      <c r="BN376" s="48"/>
      <c r="BO376" s="48"/>
      <c r="BP376" s="48"/>
      <c r="BQ376" s="48"/>
    </row>
    <row r="377" spans="1:69" s="100" customFormat="1" ht="9.75" x14ac:dyDescent="0.2">
      <c r="A377" s="183" t="s">
        <v>576</v>
      </c>
      <c r="B377" s="184"/>
      <c r="C377" s="228" t="s">
        <v>620</v>
      </c>
      <c r="D377" s="229"/>
      <c r="E377" s="229"/>
      <c r="F377" s="229"/>
      <c r="G377" s="230"/>
      <c r="H377" s="108" t="s">
        <v>3</v>
      </c>
      <c r="I377" s="96">
        <v>0</v>
      </c>
      <c r="J377" s="96">
        <v>0</v>
      </c>
      <c r="K377" s="96">
        <v>0</v>
      </c>
      <c r="L377" s="96">
        <v>0</v>
      </c>
      <c r="M377" s="96">
        <v>0</v>
      </c>
      <c r="N377" s="96">
        <v>0</v>
      </c>
      <c r="O377" s="96">
        <v>9.7473099999999988</v>
      </c>
      <c r="P377" s="96">
        <v>0</v>
      </c>
      <c r="Q377" s="180">
        <f>M377+O377</f>
        <v>9.7473099999999988</v>
      </c>
      <c r="R377" s="112" t="s">
        <v>478</v>
      </c>
      <c r="S377" s="113"/>
      <c r="T377" s="98"/>
      <c r="U377" s="98"/>
      <c r="AM377" s="101"/>
      <c r="AN377" s="101"/>
      <c r="AP377" s="101"/>
      <c r="AQ377" s="101"/>
      <c r="AR377" s="101"/>
      <c r="AS377" s="101"/>
      <c r="AT377" s="101"/>
      <c r="AU377" s="101"/>
      <c r="AV377" s="101"/>
      <c r="AW377" s="101"/>
      <c r="AX377" s="101"/>
      <c r="AY377" s="101"/>
      <c r="AZ377" s="101"/>
      <c r="BA377" s="101"/>
      <c r="BB377" s="101"/>
      <c r="BC377" s="101"/>
      <c r="BD377" s="101"/>
      <c r="BE377" s="101"/>
      <c r="BF377" s="101"/>
      <c r="BG377" s="101"/>
      <c r="BH377" s="101"/>
      <c r="BI377" s="101"/>
      <c r="BJ377" s="101"/>
      <c r="BK377" s="101"/>
      <c r="BL377" s="101"/>
      <c r="BM377" s="101"/>
      <c r="BN377" s="101"/>
      <c r="BO377" s="101"/>
      <c r="BP377" s="101"/>
      <c r="BQ377" s="101"/>
    </row>
    <row r="378" spans="1:69" s="23" customFormat="1" ht="9.75" x14ac:dyDescent="0.2">
      <c r="A378" s="183" t="s">
        <v>577</v>
      </c>
      <c r="B378" s="184"/>
      <c r="C378" s="228" t="s">
        <v>621</v>
      </c>
      <c r="D378" s="229"/>
      <c r="E378" s="229"/>
      <c r="F378" s="229"/>
      <c r="G378" s="230"/>
      <c r="H378" s="108" t="s">
        <v>3</v>
      </c>
      <c r="I378" s="96">
        <v>0</v>
      </c>
      <c r="J378" s="96">
        <v>0</v>
      </c>
      <c r="K378" s="96">
        <v>0</v>
      </c>
      <c r="L378" s="96">
        <v>0</v>
      </c>
      <c r="M378" s="96">
        <v>0</v>
      </c>
      <c r="N378" s="96">
        <v>0</v>
      </c>
      <c r="O378" s="96">
        <v>0</v>
      </c>
      <c r="P378" s="96">
        <v>0</v>
      </c>
      <c r="Q378" s="180">
        <v>0</v>
      </c>
      <c r="R378" s="112" t="s">
        <v>478</v>
      </c>
      <c r="S378" s="62"/>
      <c r="T378" s="60"/>
      <c r="U378" s="60"/>
      <c r="AM378" s="48"/>
      <c r="AN378" s="48"/>
      <c r="AP378" s="48"/>
      <c r="AQ378" s="48"/>
      <c r="AR378" s="48"/>
      <c r="AS378" s="48"/>
      <c r="AT378" s="48"/>
      <c r="AU378" s="48"/>
      <c r="AV378" s="48"/>
      <c r="AW378" s="48"/>
      <c r="AX378" s="48"/>
      <c r="AY378" s="48"/>
      <c r="AZ378" s="48"/>
      <c r="BA378" s="48"/>
      <c r="BB378" s="48"/>
      <c r="BC378" s="48"/>
      <c r="BD378" s="48"/>
      <c r="BE378" s="48"/>
      <c r="BF378" s="48"/>
      <c r="BG378" s="48"/>
      <c r="BH378" s="48"/>
      <c r="BI378" s="48"/>
      <c r="BJ378" s="48"/>
      <c r="BK378" s="48"/>
      <c r="BL378" s="48"/>
      <c r="BM378" s="48"/>
      <c r="BN378" s="48"/>
      <c r="BO378" s="48"/>
      <c r="BP378" s="48"/>
      <c r="BQ378" s="48"/>
    </row>
    <row r="379" spans="1:69" s="23" customFormat="1" ht="9.75" x14ac:dyDescent="0.2">
      <c r="A379" s="183" t="s">
        <v>578</v>
      </c>
      <c r="B379" s="184"/>
      <c r="C379" s="228" t="s">
        <v>622</v>
      </c>
      <c r="D379" s="229"/>
      <c r="E379" s="229"/>
      <c r="F379" s="229"/>
      <c r="G379" s="230"/>
      <c r="H379" s="108" t="s">
        <v>3</v>
      </c>
      <c r="I379" s="114">
        <v>0</v>
      </c>
      <c r="J379" s="114">
        <v>0</v>
      </c>
      <c r="K379" s="114">
        <v>0</v>
      </c>
      <c r="L379" s="114">
        <v>0</v>
      </c>
      <c r="M379" s="114">
        <v>0</v>
      </c>
      <c r="N379" s="114">
        <v>0</v>
      </c>
      <c r="O379" s="114">
        <v>0</v>
      </c>
      <c r="P379" s="114">
        <v>0</v>
      </c>
      <c r="Q379" s="182"/>
      <c r="R379" s="112" t="s">
        <v>478</v>
      </c>
      <c r="S379" s="63"/>
      <c r="T379" s="60"/>
      <c r="U379" s="60"/>
      <c r="AM379" s="48"/>
      <c r="AN379" s="48"/>
      <c r="AP379" s="48"/>
      <c r="AQ379" s="48"/>
      <c r="AR379" s="48"/>
      <c r="AS379" s="48"/>
      <c r="AT379" s="48"/>
      <c r="AU379" s="48"/>
      <c r="AV379" s="48"/>
      <c r="AW379" s="48"/>
      <c r="AX379" s="48"/>
      <c r="AY379" s="48"/>
      <c r="AZ379" s="48"/>
      <c r="BA379" s="48"/>
      <c r="BB379" s="48"/>
      <c r="BC379" s="48"/>
      <c r="BD379" s="48"/>
      <c r="BE379" s="48"/>
      <c r="BF379" s="48"/>
      <c r="BG379" s="48"/>
      <c r="BH379" s="48"/>
      <c r="BI379" s="48"/>
      <c r="BJ379" s="48"/>
      <c r="BK379" s="48"/>
      <c r="BL379" s="48"/>
      <c r="BM379" s="48"/>
      <c r="BN379" s="48"/>
      <c r="BO379" s="48"/>
      <c r="BP379" s="48"/>
      <c r="BQ379" s="48"/>
    </row>
    <row r="380" spans="1:69" s="23" customFormat="1" ht="16.5" customHeight="1" x14ac:dyDescent="0.2">
      <c r="A380" s="183" t="s">
        <v>579</v>
      </c>
      <c r="B380" s="184"/>
      <c r="C380" s="225" t="s">
        <v>623</v>
      </c>
      <c r="D380" s="226"/>
      <c r="E380" s="226"/>
      <c r="F380" s="226"/>
      <c r="G380" s="227"/>
      <c r="H380" s="108" t="s">
        <v>3</v>
      </c>
      <c r="I380" s="96">
        <v>0</v>
      </c>
      <c r="J380" s="96">
        <v>0</v>
      </c>
      <c r="K380" s="96">
        <v>0</v>
      </c>
      <c r="L380" s="96">
        <v>0</v>
      </c>
      <c r="M380" s="96">
        <v>0</v>
      </c>
      <c r="N380" s="96">
        <v>0</v>
      </c>
      <c r="O380" s="96">
        <v>0</v>
      </c>
      <c r="P380" s="96">
        <v>0</v>
      </c>
      <c r="Q380" s="180">
        <v>0</v>
      </c>
      <c r="R380" s="112" t="s">
        <v>478</v>
      </c>
      <c r="S380" s="62"/>
      <c r="T380" s="60"/>
      <c r="U380" s="60"/>
      <c r="AM380" s="48"/>
      <c r="AN380" s="48"/>
      <c r="AP380" s="48"/>
      <c r="AQ380" s="48"/>
      <c r="AR380" s="48"/>
      <c r="AS380" s="48"/>
      <c r="AT380" s="48"/>
      <c r="AU380" s="48"/>
      <c r="AV380" s="48"/>
      <c r="AW380" s="48"/>
      <c r="AX380" s="48"/>
      <c r="AY380" s="48"/>
      <c r="AZ380" s="48"/>
      <c r="BA380" s="48"/>
      <c r="BB380" s="48"/>
      <c r="BC380" s="48"/>
      <c r="BD380" s="48"/>
      <c r="BE380" s="48"/>
      <c r="BF380" s="48"/>
      <c r="BG380" s="48"/>
      <c r="BH380" s="48"/>
      <c r="BI380" s="48"/>
      <c r="BJ380" s="48"/>
      <c r="BK380" s="48"/>
      <c r="BL380" s="48"/>
      <c r="BM380" s="48"/>
      <c r="BN380" s="48"/>
      <c r="BO380" s="48"/>
      <c r="BP380" s="48"/>
      <c r="BQ380" s="48"/>
    </row>
    <row r="381" spans="1:69" s="23" customFormat="1" ht="9.75" x14ac:dyDescent="0.2">
      <c r="A381" s="183" t="s">
        <v>580</v>
      </c>
      <c r="B381" s="184"/>
      <c r="C381" s="212" t="s">
        <v>624</v>
      </c>
      <c r="D381" s="213"/>
      <c r="E381" s="213"/>
      <c r="F381" s="213"/>
      <c r="G381" s="214"/>
      <c r="H381" s="108" t="s">
        <v>3</v>
      </c>
      <c r="I381" s="96">
        <v>0</v>
      </c>
      <c r="J381" s="96">
        <v>0</v>
      </c>
      <c r="K381" s="96">
        <v>0</v>
      </c>
      <c r="L381" s="96">
        <v>0</v>
      </c>
      <c r="M381" s="96">
        <v>0</v>
      </c>
      <c r="N381" s="96">
        <v>0</v>
      </c>
      <c r="O381" s="96">
        <v>0</v>
      </c>
      <c r="P381" s="96">
        <v>0</v>
      </c>
      <c r="Q381" s="180">
        <v>0</v>
      </c>
      <c r="R381" s="112" t="s">
        <v>478</v>
      </c>
      <c r="S381" s="62"/>
      <c r="T381" s="60"/>
      <c r="U381" s="60"/>
      <c r="AM381" s="48"/>
      <c r="AN381" s="48"/>
      <c r="AP381" s="48"/>
      <c r="AQ381" s="48"/>
      <c r="AR381" s="48"/>
      <c r="AS381" s="48"/>
      <c r="AT381" s="48"/>
      <c r="AU381" s="48"/>
      <c r="AV381" s="48"/>
      <c r="AW381" s="48"/>
      <c r="AX381" s="48"/>
      <c r="AY381" s="48"/>
      <c r="AZ381" s="48"/>
      <c r="BA381" s="48"/>
      <c r="BB381" s="48"/>
      <c r="BC381" s="48"/>
      <c r="BD381" s="48"/>
      <c r="BE381" s="48"/>
      <c r="BF381" s="48"/>
      <c r="BG381" s="48"/>
      <c r="BH381" s="48"/>
      <c r="BI381" s="48"/>
      <c r="BJ381" s="48"/>
      <c r="BK381" s="48"/>
      <c r="BL381" s="48"/>
      <c r="BM381" s="48"/>
      <c r="BN381" s="48"/>
      <c r="BO381" s="48"/>
      <c r="BP381" s="48"/>
      <c r="BQ381" s="48"/>
    </row>
    <row r="382" spans="1:69" s="100" customFormat="1" ht="9.75" x14ac:dyDescent="0.2">
      <c r="A382" s="183" t="s">
        <v>581</v>
      </c>
      <c r="B382" s="184"/>
      <c r="C382" s="225" t="s">
        <v>625</v>
      </c>
      <c r="D382" s="226"/>
      <c r="E382" s="226"/>
      <c r="F382" s="226"/>
      <c r="G382" s="227"/>
      <c r="H382" s="108" t="s">
        <v>3</v>
      </c>
      <c r="I382" s="114">
        <v>0</v>
      </c>
      <c r="J382" s="114">
        <v>0</v>
      </c>
      <c r="K382" s="114">
        <f t="shared" ref="K382:P382" si="65">K383</f>
        <v>0</v>
      </c>
      <c r="L382" s="125">
        <f t="shared" si="65"/>
        <v>0</v>
      </c>
      <c r="M382" s="125">
        <f>M383</f>
        <v>0</v>
      </c>
      <c r="N382" s="125">
        <f t="shared" si="65"/>
        <v>0</v>
      </c>
      <c r="O382" s="125">
        <f>O383</f>
        <v>0</v>
      </c>
      <c r="P382" s="125">
        <f t="shared" si="65"/>
        <v>0</v>
      </c>
      <c r="Q382" s="180">
        <f t="shared" ref="Q382:Q383" si="66">M382+O382</f>
        <v>0</v>
      </c>
      <c r="R382" s="112" t="s">
        <v>478</v>
      </c>
      <c r="S382" s="116"/>
      <c r="T382" s="98"/>
      <c r="U382" s="98"/>
      <c r="W382" s="117"/>
      <c r="X382" s="118"/>
      <c r="AM382" s="101"/>
      <c r="AN382" s="101"/>
      <c r="AP382" s="101"/>
      <c r="AQ382" s="101"/>
      <c r="AR382" s="101"/>
      <c r="AS382" s="101"/>
      <c r="AT382" s="101"/>
      <c r="AU382" s="101"/>
      <c r="AV382" s="101"/>
      <c r="AW382" s="101"/>
      <c r="AX382" s="101"/>
      <c r="AY382" s="101"/>
      <c r="AZ382" s="101"/>
      <c r="BA382" s="101"/>
      <c r="BB382" s="101"/>
      <c r="BC382" s="101"/>
      <c r="BD382" s="101"/>
      <c r="BE382" s="101"/>
      <c r="BF382" s="101"/>
      <c r="BG382" s="101"/>
      <c r="BH382" s="101"/>
      <c r="BI382" s="101"/>
      <c r="BJ382" s="101"/>
      <c r="BK382" s="101"/>
      <c r="BL382" s="101"/>
      <c r="BM382" s="101"/>
      <c r="BN382" s="101"/>
      <c r="BO382" s="101"/>
      <c r="BP382" s="101"/>
      <c r="BQ382" s="101"/>
    </row>
    <row r="383" spans="1:69" s="100" customFormat="1" ht="9.75" x14ac:dyDescent="0.2">
      <c r="A383" s="183" t="s">
        <v>582</v>
      </c>
      <c r="B383" s="184"/>
      <c r="C383" s="212" t="s">
        <v>624</v>
      </c>
      <c r="D383" s="213"/>
      <c r="E383" s="213"/>
      <c r="F383" s="213"/>
      <c r="G383" s="214"/>
      <c r="H383" s="108" t="s">
        <v>3</v>
      </c>
      <c r="I383" s="96">
        <v>0</v>
      </c>
      <c r="J383" s="96">
        <v>0</v>
      </c>
      <c r="K383" s="96">
        <v>0</v>
      </c>
      <c r="L383" s="96">
        <v>0</v>
      </c>
      <c r="M383" s="96">
        <v>0</v>
      </c>
      <c r="N383" s="96">
        <v>0</v>
      </c>
      <c r="O383" s="96">
        <v>0</v>
      </c>
      <c r="P383" s="96">
        <v>0</v>
      </c>
      <c r="Q383" s="180">
        <f t="shared" si="66"/>
        <v>0</v>
      </c>
      <c r="R383" s="112" t="s">
        <v>478</v>
      </c>
      <c r="S383" s="113"/>
      <c r="T383" s="98"/>
      <c r="U383" s="98"/>
      <c r="W383" s="117"/>
      <c r="X383" s="118"/>
      <c r="AM383" s="101"/>
      <c r="AN383" s="101"/>
      <c r="AP383" s="101"/>
      <c r="AQ383" s="101"/>
      <c r="AR383" s="101"/>
      <c r="AS383" s="101"/>
      <c r="AT383" s="101"/>
      <c r="AU383" s="101"/>
      <c r="AV383" s="101"/>
      <c r="AW383" s="101"/>
      <c r="AX383" s="101"/>
      <c r="AY383" s="101"/>
      <c r="AZ383" s="101"/>
      <c r="BA383" s="101"/>
      <c r="BB383" s="101"/>
      <c r="BC383" s="101"/>
      <c r="BD383" s="101"/>
      <c r="BE383" s="101"/>
      <c r="BF383" s="101"/>
      <c r="BG383" s="101"/>
      <c r="BH383" s="101"/>
      <c r="BI383" s="101"/>
      <c r="BJ383" s="101"/>
      <c r="BK383" s="101"/>
      <c r="BL383" s="101"/>
      <c r="BM383" s="101"/>
      <c r="BN383" s="101"/>
      <c r="BO383" s="101"/>
      <c r="BP383" s="101"/>
      <c r="BQ383" s="101"/>
    </row>
    <row r="384" spans="1:69" s="23" customFormat="1" ht="9.75" x14ac:dyDescent="0.2">
      <c r="A384" s="183" t="s">
        <v>584</v>
      </c>
      <c r="B384" s="184"/>
      <c r="C384" s="228" t="s">
        <v>626</v>
      </c>
      <c r="D384" s="229"/>
      <c r="E384" s="229"/>
      <c r="F384" s="229"/>
      <c r="G384" s="230"/>
      <c r="H384" s="108" t="s">
        <v>3</v>
      </c>
      <c r="I384" s="96">
        <v>0</v>
      </c>
      <c r="J384" s="96">
        <v>0</v>
      </c>
      <c r="K384" s="96">
        <v>0</v>
      </c>
      <c r="L384" s="96">
        <v>0</v>
      </c>
      <c r="M384" s="96">
        <v>0</v>
      </c>
      <c r="N384" s="96">
        <v>0</v>
      </c>
      <c r="O384" s="96">
        <v>0</v>
      </c>
      <c r="P384" s="96">
        <v>0</v>
      </c>
      <c r="Q384" s="180">
        <v>0</v>
      </c>
      <c r="R384" s="112" t="s">
        <v>478</v>
      </c>
      <c r="S384" s="62"/>
      <c r="T384" s="60"/>
      <c r="U384" s="60"/>
      <c r="AM384" s="48"/>
      <c r="AN384" s="48"/>
      <c r="AP384" s="48"/>
      <c r="AQ384" s="48"/>
      <c r="AR384" s="48"/>
      <c r="AS384" s="48"/>
      <c r="AT384" s="48"/>
      <c r="AU384" s="48"/>
      <c r="AV384" s="48"/>
      <c r="AW384" s="48"/>
      <c r="AX384" s="48"/>
      <c r="AY384" s="48"/>
      <c r="AZ384" s="48"/>
      <c r="BA384" s="48"/>
      <c r="BB384" s="48"/>
      <c r="BC384" s="48"/>
      <c r="BD384" s="48"/>
      <c r="BE384" s="48"/>
      <c r="BF384" s="48"/>
      <c r="BG384" s="48"/>
      <c r="BH384" s="48"/>
      <c r="BI384" s="48"/>
      <c r="BJ384" s="48"/>
      <c r="BK384" s="48"/>
      <c r="BL384" s="48"/>
      <c r="BM384" s="48"/>
      <c r="BN384" s="48"/>
      <c r="BO384" s="48"/>
      <c r="BP384" s="48"/>
      <c r="BQ384" s="48"/>
    </row>
    <row r="385" spans="1:69" s="23" customFormat="1" ht="9.75" x14ac:dyDescent="0.2">
      <c r="A385" s="183" t="s">
        <v>585</v>
      </c>
      <c r="B385" s="184"/>
      <c r="C385" s="228" t="s">
        <v>426</v>
      </c>
      <c r="D385" s="229"/>
      <c r="E385" s="229"/>
      <c r="F385" s="229"/>
      <c r="G385" s="230"/>
      <c r="H385" s="108" t="s">
        <v>3</v>
      </c>
      <c r="I385" s="96">
        <v>0</v>
      </c>
      <c r="J385" s="96">
        <v>0</v>
      </c>
      <c r="K385" s="96">
        <v>0</v>
      </c>
      <c r="L385" s="96">
        <v>0</v>
      </c>
      <c r="M385" s="96">
        <v>0</v>
      </c>
      <c r="N385" s="96">
        <v>0</v>
      </c>
      <c r="O385" s="96">
        <v>0</v>
      </c>
      <c r="P385" s="96">
        <v>0</v>
      </c>
      <c r="Q385" s="180">
        <v>0</v>
      </c>
      <c r="R385" s="112" t="s">
        <v>478</v>
      </c>
      <c r="S385" s="62"/>
      <c r="T385" s="60"/>
      <c r="U385" s="60"/>
      <c r="AM385" s="48"/>
      <c r="AN385" s="48"/>
      <c r="AP385" s="48"/>
      <c r="AQ385" s="48"/>
      <c r="AR385" s="48"/>
      <c r="AS385" s="48"/>
      <c r="AT385" s="48"/>
      <c r="AU385" s="48"/>
      <c r="AV385" s="48"/>
      <c r="AW385" s="48"/>
      <c r="AX385" s="48"/>
      <c r="AY385" s="48"/>
      <c r="AZ385" s="48"/>
      <c r="BA385" s="48"/>
      <c r="BB385" s="48"/>
      <c r="BC385" s="48"/>
      <c r="BD385" s="48"/>
      <c r="BE385" s="48"/>
      <c r="BF385" s="48"/>
      <c r="BG385" s="48"/>
      <c r="BH385" s="48"/>
      <c r="BI385" s="48"/>
      <c r="BJ385" s="48"/>
      <c r="BK385" s="48"/>
      <c r="BL385" s="48"/>
      <c r="BM385" s="48"/>
      <c r="BN385" s="48"/>
      <c r="BO385" s="48"/>
      <c r="BP385" s="48"/>
      <c r="BQ385" s="48"/>
    </row>
    <row r="386" spans="1:69" s="23" customFormat="1" ht="16.5" customHeight="1" x14ac:dyDescent="0.2">
      <c r="A386" s="183" t="s">
        <v>586</v>
      </c>
      <c r="B386" s="184"/>
      <c r="C386" s="228" t="s">
        <v>627</v>
      </c>
      <c r="D386" s="229"/>
      <c r="E386" s="229"/>
      <c r="F386" s="229"/>
      <c r="G386" s="230"/>
      <c r="H386" s="108" t="s">
        <v>3</v>
      </c>
      <c r="I386" s="96">
        <v>0</v>
      </c>
      <c r="J386" s="96">
        <v>0</v>
      </c>
      <c r="K386" s="96">
        <v>0</v>
      </c>
      <c r="L386" s="96">
        <v>0</v>
      </c>
      <c r="M386" s="96">
        <v>0</v>
      </c>
      <c r="N386" s="96">
        <v>0</v>
      </c>
      <c r="O386" s="96">
        <v>0</v>
      </c>
      <c r="P386" s="96">
        <v>0</v>
      </c>
      <c r="Q386" s="180">
        <v>0</v>
      </c>
      <c r="R386" s="112" t="s">
        <v>478</v>
      </c>
      <c r="S386" s="62"/>
      <c r="T386" s="60"/>
      <c r="U386" s="60"/>
      <c r="AM386" s="48"/>
      <c r="AN386" s="48"/>
      <c r="AP386" s="48"/>
      <c r="AQ386" s="48"/>
      <c r="AR386" s="48"/>
      <c r="AS386" s="48"/>
      <c r="AT386" s="48"/>
      <c r="AU386" s="48"/>
      <c r="AV386" s="48"/>
      <c r="AW386" s="48"/>
      <c r="AX386" s="48"/>
      <c r="AY386" s="48"/>
      <c r="AZ386" s="48"/>
      <c r="BA386" s="48"/>
      <c r="BB386" s="48"/>
      <c r="BC386" s="48"/>
      <c r="BD386" s="48"/>
      <c r="BE386" s="48"/>
      <c r="BF386" s="48"/>
      <c r="BG386" s="48"/>
      <c r="BH386" s="48"/>
      <c r="BI386" s="48"/>
      <c r="BJ386" s="48"/>
      <c r="BK386" s="48"/>
      <c r="BL386" s="48"/>
      <c r="BM386" s="48"/>
      <c r="BN386" s="48"/>
      <c r="BO386" s="48"/>
      <c r="BP386" s="48"/>
      <c r="BQ386" s="48"/>
    </row>
    <row r="387" spans="1:69" s="23" customFormat="1" ht="9.75" x14ac:dyDescent="0.2">
      <c r="A387" s="183" t="s">
        <v>587</v>
      </c>
      <c r="B387" s="184"/>
      <c r="C387" s="225" t="s">
        <v>82</v>
      </c>
      <c r="D387" s="226"/>
      <c r="E387" s="226"/>
      <c r="F387" s="226"/>
      <c r="G387" s="227"/>
      <c r="H387" s="108" t="s">
        <v>3</v>
      </c>
      <c r="I387" s="96">
        <v>0</v>
      </c>
      <c r="J387" s="96">
        <v>0</v>
      </c>
      <c r="K387" s="96">
        <v>0</v>
      </c>
      <c r="L387" s="96">
        <v>0</v>
      </c>
      <c r="M387" s="96">
        <v>0</v>
      </c>
      <c r="N387" s="96">
        <v>0</v>
      </c>
      <c r="O387" s="96">
        <v>0</v>
      </c>
      <c r="P387" s="96">
        <v>0</v>
      </c>
      <c r="Q387" s="180">
        <v>0</v>
      </c>
      <c r="R387" s="112" t="s">
        <v>478</v>
      </c>
      <c r="S387" s="62"/>
      <c r="T387" s="60"/>
      <c r="U387" s="60"/>
      <c r="AM387" s="48"/>
      <c r="AN387" s="48"/>
      <c r="AP387" s="48"/>
      <c r="AQ387" s="48"/>
      <c r="AR387" s="48"/>
      <c r="AS387" s="48"/>
      <c r="AT387" s="48"/>
      <c r="AU387" s="48"/>
      <c r="AV387" s="48"/>
      <c r="AW387" s="48"/>
      <c r="AX387" s="48"/>
      <c r="AY387" s="48"/>
      <c r="AZ387" s="48"/>
      <c r="BA387" s="48"/>
      <c r="BB387" s="48"/>
      <c r="BC387" s="48"/>
      <c r="BD387" s="48"/>
      <c r="BE387" s="48"/>
      <c r="BF387" s="48"/>
      <c r="BG387" s="48"/>
      <c r="BH387" s="48"/>
      <c r="BI387" s="48"/>
      <c r="BJ387" s="48"/>
      <c r="BK387" s="48"/>
      <c r="BL387" s="48"/>
      <c r="BM387" s="48"/>
      <c r="BN387" s="48"/>
      <c r="BO387" s="48"/>
      <c r="BP387" s="48"/>
      <c r="BQ387" s="48"/>
    </row>
    <row r="388" spans="1:69" s="37" customFormat="1" ht="9.75" x14ac:dyDescent="0.2">
      <c r="A388" s="183" t="s">
        <v>588</v>
      </c>
      <c r="B388" s="184"/>
      <c r="C388" s="225" t="s">
        <v>83</v>
      </c>
      <c r="D388" s="226"/>
      <c r="E388" s="226"/>
      <c r="F388" s="226"/>
      <c r="G388" s="227"/>
      <c r="H388" s="108" t="s">
        <v>3</v>
      </c>
      <c r="I388" s="96">
        <v>0</v>
      </c>
      <c r="J388" s="96">
        <v>0</v>
      </c>
      <c r="K388" s="96">
        <v>0</v>
      </c>
      <c r="L388" s="96">
        <v>0</v>
      </c>
      <c r="M388" s="96">
        <v>0</v>
      </c>
      <c r="N388" s="96">
        <v>0</v>
      </c>
      <c r="O388" s="96">
        <v>0</v>
      </c>
      <c r="P388" s="96">
        <v>0</v>
      </c>
      <c r="Q388" s="180">
        <v>0</v>
      </c>
      <c r="R388" s="112" t="s">
        <v>478</v>
      </c>
      <c r="S388" s="71"/>
      <c r="T388" s="60"/>
      <c r="U388" s="60"/>
      <c r="AM388" s="48"/>
      <c r="AN388" s="48"/>
      <c r="AP388" s="48"/>
      <c r="AQ388" s="48"/>
      <c r="AR388" s="48"/>
      <c r="AS388" s="48"/>
      <c r="AT388" s="48"/>
      <c r="AU388" s="48"/>
      <c r="AV388" s="48"/>
      <c r="AW388" s="48"/>
      <c r="AX388" s="48"/>
      <c r="AY388" s="48"/>
      <c r="AZ388" s="48"/>
      <c r="BA388" s="48"/>
      <c r="BB388" s="48"/>
      <c r="BC388" s="48"/>
      <c r="BD388" s="48"/>
      <c r="BE388" s="48"/>
      <c r="BF388" s="48"/>
      <c r="BG388" s="48"/>
      <c r="BH388" s="48"/>
      <c r="BI388" s="48"/>
      <c r="BJ388" s="48"/>
      <c r="BK388" s="48"/>
      <c r="BL388" s="48"/>
      <c r="BM388" s="48"/>
      <c r="BN388" s="48"/>
      <c r="BO388" s="48"/>
      <c r="BP388" s="48"/>
      <c r="BQ388" s="48"/>
    </row>
    <row r="389" spans="1:69" s="23" customFormat="1" ht="16.5" customHeight="1" x14ac:dyDescent="0.2">
      <c r="A389" s="183" t="s">
        <v>10</v>
      </c>
      <c r="B389" s="184"/>
      <c r="C389" s="219" t="s">
        <v>690</v>
      </c>
      <c r="D389" s="220"/>
      <c r="E389" s="220"/>
      <c r="F389" s="220"/>
      <c r="G389" s="221"/>
      <c r="H389" s="108" t="s">
        <v>3</v>
      </c>
      <c r="I389" s="96">
        <v>0</v>
      </c>
      <c r="J389" s="96">
        <v>0</v>
      </c>
      <c r="K389" s="96">
        <v>0</v>
      </c>
      <c r="L389" s="96">
        <v>0</v>
      </c>
      <c r="M389" s="96">
        <v>0</v>
      </c>
      <c r="N389" s="96">
        <v>0</v>
      </c>
      <c r="O389" s="96">
        <v>0</v>
      </c>
      <c r="P389" s="96">
        <v>0</v>
      </c>
      <c r="Q389" s="180">
        <v>0</v>
      </c>
      <c r="R389" s="112" t="s">
        <v>478</v>
      </c>
      <c r="S389" s="62"/>
      <c r="T389" s="60"/>
      <c r="U389" s="60"/>
      <c r="AM389" s="48"/>
      <c r="AN389" s="48"/>
      <c r="AP389" s="48"/>
      <c r="AQ389" s="48"/>
      <c r="AR389" s="48"/>
      <c r="AS389" s="48"/>
      <c r="AT389" s="48"/>
      <c r="AU389" s="48"/>
      <c r="AV389" s="48"/>
      <c r="AW389" s="48"/>
      <c r="AX389" s="48"/>
      <c r="AY389" s="48"/>
      <c r="AZ389" s="48"/>
      <c r="BA389" s="48"/>
      <c r="BB389" s="48"/>
      <c r="BC389" s="48"/>
      <c r="BD389" s="48"/>
      <c r="BE389" s="48"/>
      <c r="BF389" s="48"/>
      <c r="BG389" s="48"/>
      <c r="BH389" s="48"/>
      <c r="BI389" s="48"/>
      <c r="BJ389" s="48"/>
      <c r="BK389" s="48"/>
      <c r="BL389" s="48"/>
      <c r="BM389" s="48"/>
      <c r="BN389" s="48"/>
      <c r="BO389" s="48"/>
      <c r="BP389" s="48"/>
      <c r="BQ389" s="48"/>
    </row>
    <row r="390" spans="1:69" s="23" customFormat="1" ht="16.5" customHeight="1" x14ac:dyDescent="0.2">
      <c r="A390" s="183" t="s">
        <v>589</v>
      </c>
      <c r="B390" s="184"/>
      <c r="C390" s="228" t="s">
        <v>44</v>
      </c>
      <c r="D390" s="229"/>
      <c r="E390" s="229"/>
      <c r="F390" s="229"/>
      <c r="G390" s="230"/>
      <c r="H390" s="108" t="s">
        <v>3</v>
      </c>
      <c r="I390" s="96">
        <v>0</v>
      </c>
      <c r="J390" s="96">
        <v>0</v>
      </c>
      <c r="K390" s="96">
        <v>0</v>
      </c>
      <c r="L390" s="96">
        <v>0</v>
      </c>
      <c r="M390" s="96">
        <v>0</v>
      </c>
      <c r="N390" s="96">
        <v>0</v>
      </c>
      <c r="O390" s="96">
        <v>0</v>
      </c>
      <c r="P390" s="96">
        <v>0</v>
      </c>
      <c r="Q390" s="180">
        <v>0</v>
      </c>
      <c r="R390" s="112" t="s">
        <v>478</v>
      </c>
      <c r="S390" s="62"/>
      <c r="T390" s="60"/>
      <c r="U390" s="60"/>
      <c r="AM390" s="48"/>
      <c r="AN390" s="48"/>
      <c r="AP390" s="48"/>
      <c r="AQ390" s="48"/>
      <c r="AR390" s="48"/>
      <c r="AS390" s="48"/>
      <c r="AT390" s="48"/>
      <c r="AU390" s="48"/>
      <c r="AV390" s="48"/>
      <c r="AW390" s="48"/>
      <c r="AX390" s="48"/>
      <c r="AY390" s="48"/>
      <c r="AZ390" s="48"/>
      <c r="BA390" s="48"/>
      <c r="BB390" s="48"/>
      <c r="BC390" s="48"/>
      <c r="BD390" s="48"/>
      <c r="BE390" s="48"/>
      <c r="BF390" s="48"/>
      <c r="BG390" s="48"/>
      <c r="BH390" s="48"/>
      <c r="BI390" s="48"/>
      <c r="BJ390" s="48"/>
      <c r="BK390" s="48"/>
      <c r="BL390" s="48"/>
      <c r="BM390" s="48"/>
      <c r="BN390" s="48"/>
      <c r="BO390" s="48"/>
      <c r="BP390" s="48"/>
      <c r="BQ390" s="48"/>
    </row>
    <row r="391" spans="1:69" s="23" customFormat="1" ht="16.5" customHeight="1" x14ac:dyDescent="0.2">
      <c r="A391" s="183" t="s">
        <v>590</v>
      </c>
      <c r="B391" s="184"/>
      <c r="C391" s="228" t="s">
        <v>52</v>
      </c>
      <c r="D391" s="229"/>
      <c r="E391" s="229"/>
      <c r="F391" s="229"/>
      <c r="G391" s="230"/>
      <c r="H391" s="108" t="s">
        <v>3</v>
      </c>
      <c r="I391" s="96">
        <v>0</v>
      </c>
      <c r="J391" s="96">
        <v>0</v>
      </c>
      <c r="K391" s="96">
        <v>0</v>
      </c>
      <c r="L391" s="96">
        <v>0</v>
      </c>
      <c r="M391" s="96">
        <v>0</v>
      </c>
      <c r="N391" s="96">
        <v>0</v>
      </c>
      <c r="O391" s="96">
        <v>0</v>
      </c>
      <c r="P391" s="96">
        <v>0</v>
      </c>
      <c r="Q391" s="180">
        <v>0</v>
      </c>
      <c r="R391" s="112" t="s">
        <v>478</v>
      </c>
      <c r="S391" s="62"/>
      <c r="T391" s="60"/>
      <c r="U391" s="60"/>
      <c r="AM391" s="48"/>
      <c r="AN391" s="48"/>
      <c r="AP391" s="48"/>
      <c r="AQ391" s="48"/>
      <c r="AR391" s="48"/>
      <c r="AS391" s="48"/>
      <c r="AT391" s="48"/>
      <c r="AU391" s="48"/>
      <c r="AV391" s="48"/>
      <c r="AW391" s="48"/>
      <c r="AX391" s="48"/>
      <c r="AY391" s="48"/>
      <c r="AZ391" s="48"/>
      <c r="BA391" s="48"/>
      <c r="BB391" s="48"/>
      <c r="BC391" s="48"/>
      <c r="BD391" s="48"/>
      <c r="BE391" s="48"/>
      <c r="BF391" s="48"/>
      <c r="BG391" s="48"/>
      <c r="BH391" s="48"/>
      <c r="BI391" s="48"/>
      <c r="BJ391" s="48"/>
      <c r="BK391" s="48"/>
      <c r="BL391" s="48"/>
      <c r="BM391" s="48"/>
      <c r="BN391" s="48"/>
      <c r="BO391" s="48"/>
      <c r="BP391" s="48"/>
      <c r="BQ391" s="48"/>
    </row>
    <row r="392" spans="1:69" s="23" customFormat="1" ht="16.5" customHeight="1" x14ac:dyDescent="0.2">
      <c r="A392" s="183" t="s">
        <v>591</v>
      </c>
      <c r="B392" s="184"/>
      <c r="C392" s="228" t="s">
        <v>53</v>
      </c>
      <c r="D392" s="229"/>
      <c r="E392" s="229"/>
      <c r="F392" s="229"/>
      <c r="G392" s="230"/>
      <c r="H392" s="108" t="s">
        <v>3</v>
      </c>
      <c r="I392" s="96">
        <v>0</v>
      </c>
      <c r="J392" s="96">
        <v>0</v>
      </c>
      <c r="K392" s="96">
        <v>0</v>
      </c>
      <c r="L392" s="96">
        <v>0</v>
      </c>
      <c r="M392" s="96">
        <v>0</v>
      </c>
      <c r="N392" s="96">
        <v>0</v>
      </c>
      <c r="O392" s="96">
        <v>0</v>
      </c>
      <c r="P392" s="96">
        <v>0</v>
      </c>
      <c r="Q392" s="180">
        <v>0</v>
      </c>
      <c r="R392" s="112" t="s">
        <v>478</v>
      </c>
      <c r="S392" s="62"/>
      <c r="T392" s="60"/>
      <c r="U392" s="60"/>
      <c r="AM392" s="48"/>
      <c r="AN392" s="48"/>
      <c r="AP392" s="48"/>
      <c r="AQ392" s="48"/>
      <c r="AR392" s="48"/>
      <c r="AS392" s="48"/>
      <c r="AT392" s="48"/>
      <c r="AU392" s="48"/>
      <c r="AV392" s="48"/>
      <c r="AW392" s="48"/>
      <c r="AX392" s="48"/>
      <c r="AY392" s="48"/>
      <c r="AZ392" s="48"/>
      <c r="BA392" s="48"/>
      <c r="BB392" s="48"/>
      <c r="BC392" s="48"/>
      <c r="BD392" s="48"/>
      <c r="BE392" s="48"/>
      <c r="BF392" s="48"/>
      <c r="BG392" s="48"/>
      <c r="BH392" s="48"/>
      <c r="BI392" s="48"/>
      <c r="BJ392" s="48"/>
      <c r="BK392" s="48"/>
      <c r="BL392" s="48"/>
      <c r="BM392" s="48"/>
      <c r="BN392" s="48"/>
      <c r="BO392" s="48"/>
      <c r="BP392" s="48"/>
      <c r="BQ392" s="48"/>
    </row>
    <row r="393" spans="1:69" s="23" customFormat="1" ht="9.75" x14ac:dyDescent="0.2">
      <c r="A393" s="183" t="s">
        <v>11</v>
      </c>
      <c r="B393" s="184"/>
      <c r="C393" s="219" t="s">
        <v>628</v>
      </c>
      <c r="D393" s="220"/>
      <c r="E393" s="220"/>
      <c r="F393" s="220"/>
      <c r="G393" s="221"/>
      <c r="H393" s="108" t="s">
        <v>3</v>
      </c>
      <c r="I393" s="96">
        <v>0</v>
      </c>
      <c r="J393" s="96">
        <v>0</v>
      </c>
      <c r="K393" s="96">
        <v>0</v>
      </c>
      <c r="L393" s="96">
        <v>0</v>
      </c>
      <c r="M393" s="96">
        <v>0</v>
      </c>
      <c r="N393" s="96">
        <v>0</v>
      </c>
      <c r="O393" s="96">
        <v>0</v>
      </c>
      <c r="P393" s="96">
        <v>0</v>
      </c>
      <c r="Q393" s="180">
        <v>0</v>
      </c>
      <c r="R393" s="112" t="s">
        <v>478</v>
      </c>
      <c r="S393" s="62"/>
      <c r="T393" s="60"/>
      <c r="U393" s="60"/>
      <c r="AM393" s="48"/>
      <c r="AN393" s="48"/>
      <c r="AP393" s="48"/>
      <c r="AQ393" s="48"/>
      <c r="AR393" s="48"/>
      <c r="AS393" s="48"/>
      <c r="AT393" s="48"/>
      <c r="AU393" s="48"/>
      <c r="AV393" s="48"/>
      <c r="AW393" s="48"/>
      <c r="AX393" s="48"/>
      <c r="AY393" s="48"/>
      <c r="AZ393" s="48"/>
      <c r="BA393" s="48"/>
      <c r="BB393" s="48"/>
      <c r="BC393" s="48"/>
      <c r="BD393" s="48"/>
      <c r="BE393" s="48"/>
      <c r="BF393" s="48"/>
      <c r="BG393" s="48"/>
      <c r="BH393" s="48"/>
      <c r="BI393" s="48"/>
      <c r="BJ393" s="48"/>
      <c r="BK393" s="48"/>
      <c r="BL393" s="48"/>
      <c r="BM393" s="48"/>
      <c r="BN393" s="48"/>
      <c r="BO393" s="48"/>
      <c r="BP393" s="48"/>
      <c r="BQ393" s="48"/>
    </row>
    <row r="394" spans="1:69" s="23" customFormat="1" ht="9.75" x14ac:dyDescent="0.2">
      <c r="A394" s="198" t="s">
        <v>12</v>
      </c>
      <c r="B394" s="199"/>
      <c r="C394" s="231" t="s">
        <v>629</v>
      </c>
      <c r="D394" s="232"/>
      <c r="E394" s="232"/>
      <c r="F394" s="232"/>
      <c r="G394" s="233"/>
      <c r="H394" s="119" t="s">
        <v>3</v>
      </c>
      <c r="I394" s="96">
        <v>0</v>
      </c>
      <c r="J394" s="96">
        <v>0</v>
      </c>
      <c r="K394" s="96">
        <v>0</v>
      </c>
      <c r="L394" s="96" t="s">
        <v>478</v>
      </c>
      <c r="M394" s="96">
        <v>2.5606100000000001</v>
      </c>
      <c r="N394" s="96" t="s">
        <v>478</v>
      </c>
      <c r="O394" s="96">
        <v>2.5606100000000001</v>
      </c>
      <c r="P394" s="96" t="s">
        <v>478</v>
      </c>
      <c r="Q394" s="180">
        <f t="shared" ref="Q394:Q395" si="67">M394+O394</f>
        <v>5.1212200000000001</v>
      </c>
      <c r="R394" s="112" t="s">
        <v>478</v>
      </c>
      <c r="S394" s="70"/>
      <c r="T394" s="60"/>
      <c r="U394" s="60"/>
      <c r="AM394" s="50"/>
      <c r="AN394" s="48"/>
      <c r="AP394" s="48"/>
      <c r="AQ394" s="48"/>
      <c r="AR394" s="48"/>
      <c r="AS394" s="48"/>
      <c r="AT394" s="48"/>
      <c r="AU394" s="48"/>
      <c r="AV394" s="48"/>
      <c r="AW394" s="48"/>
      <c r="AX394" s="48"/>
      <c r="AY394" s="48"/>
      <c r="AZ394" s="48"/>
      <c r="BA394" s="48"/>
      <c r="BB394" s="48"/>
      <c r="BC394" s="48"/>
      <c r="BD394" s="48"/>
      <c r="BF394" s="48"/>
      <c r="BG394" s="48"/>
      <c r="BH394" s="48"/>
      <c r="BI394" s="48"/>
      <c r="BJ394" s="48"/>
      <c r="BK394" s="48"/>
      <c r="BL394" s="48"/>
      <c r="BM394" s="48"/>
      <c r="BN394" s="48"/>
      <c r="BO394" s="48"/>
      <c r="BP394" s="48"/>
      <c r="BQ394" s="48"/>
    </row>
    <row r="395" spans="1:69" s="23" customFormat="1" ht="9.75" x14ac:dyDescent="0.2">
      <c r="A395" s="183" t="s">
        <v>592</v>
      </c>
      <c r="B395" s="184"/>
      <c r="C395" s="219" t="s">
        <v>630</v>
      </c>
      <c r="D395" s="220"/>
      <c r="E395" s="220"/>
      <c r="F395" s="220"/>
      <c r="G395" s="221"/>
      <c r="H395" s="108" t="s">
        <v>3</v>
      </c>
      <c r="I395" s="114">
        <f>I401</f>
        <v>0</v>
      </c>
      <c r="J395" s="114">
        <f>J401</f>
        <v>0</v>
      </c>
      <c r="K395" s="114">
        <f t="shared" ref="K395:P395" si="68">K401</f>
        <v>0</v>
      </c>
      <c r="L395" s="96">
        <f t="shared" si="68"/>
        <v>0</v>
      </c>
      <c r="M395" s="96">
        <v>2.5606100000000001</v>
      </c>
      <c r="N395" s="96">
        <f t="shared" si="68"/>
        <v>0</v>
      </c>
      <c r="O395" s="96">
        <v>2.5606100000000001</v>
      </c>
      <c r="P395" s="96">
        <f t="shared" si="68"/>
        <v>0</v>
      </c>
      <c r="Q395" s="180">
        <f t="shared" si="67"/>
        <v>5.1212200000000001</v>
      </c>
      <c r="R395" s="112" t="s">
        <v>478</v>
      </c>
      <c r="S395" s="63"/>
      <c r="T395" s="60"/>
      <c r="U395" s="60"/>
      <c r="V395" s="37"/>
      <c r="W395" s="39"/>
      <c r="X395" s="40"/>
      <c r="AM395" s="50"/>
      <c r="AN395" s="48"/>
      <c r="AP395" s="48"/>
      <c r="AQ395" s="48"/>
      <c r="AR395" s="48"/>
      <c r="AS395" s="48"/>
      <c r="AT395" s="48"/>
      <c r="AU395" s="48"/>
      <c r="AV395" s="48"/>
      <c r="AW395" s="48"/>
      <c r="AX395" s="48"/>
      <c r="AY395" s="48"/>
      <c r="AZ395" s="48"/>
      <c r="BA395" s="48"/>
      <c r="BB395" s="48"/>
      <c r="BC395" s="48"/>
      <c r="BD395" s="48"/>
      <c r="BE395" s="48"/>
      <c r="BF395" s="48"/>
      <c r="BG395" s="48"/>
      <c r="BH395" s="48"/>
      <c r="BI395" s="48"/>
      <c r="BJ395" s="48"/>
      <c r="BK395" s="48"/>
      <c r="BL395" s="48"/>
      <c r="BM395" s="48"/>
      <c r="BN395" s="48"/>
      <c r="BO395" s="48"/>
      <c r="BP395" s="48"/>
      <c r="BQ395" s="48"/>
    </row>
    <row r="396" spans="1:69" s="23" customFormat="1" ht="9.75" x14ac:dyDescent="0.2">
      <c r="A396" s="183" t="s">
        <v>593</v>
      </c>
      <c r="B396" s="184"/>
      <c r="C396" s="228" t="s">
        <v>631</v>
      </c>
      <c r="D396" s="229"/>
      <c r="E396" s="229"/>
      <c r="F396" s="229"/>
      <c r="G396" s="230"/>
      <c r="H396" s="108" t="s">
        <v>3</v>
      </c>
      <c r="I396" s="96">
        <v>0</v>
      </c>
      <c r="J396" s="96">
        <v>0</v>
      </c>
      <c r="K396" s="96">
        <v>0</v>
      </c>
      <c r="L396" s="96">
        <v>0</v>
      </c>
      <c r="M396" s="96">
        <v>0</v>
      </c>
      <c r="N396" s="96">
        <v>0</v>
      </c>
      <c r="O396" s="96">
        <v>0</v>
      </c>
      <c r="P396" s="96">
        <v>0</v>
      </c>
      <c r="Q396" s="180" t="s">
        <v>478</v>
      </c>
      <c r="R396" s="112" t="s">
        <v>478</v>
      </c>
      <c r="S396" s="62"/>
      <c r="T396" s="60"/>
      <c r="U396" s="60"/>
      <c r="W396" s="39"/>
      <c r="X396" s="40"/>
      <c r="AM396" s="48"/>
      <c r="AN396" s="48"/>
      <c r="AP396" s="48"/>
      <c r="AQ396" s="48"/>
      <c r="AR396" s="48"/>
      <c r="AS396" s="48"/>
      <c r="AT396" s="48"/>
      <c r="AU396" s="48"/>
      <c r="AV396" s="48"/>
      <c r="AW396" s="48"/>
      <c r="AX396" s="48"/>
      <c r="AY396" s="48"/>
      <c r="AZ396" s="48"/>
      <c r="BA396" s="48"/>
      <c r="BB396" s="48"/>
      <c r="BC396" s="48"/>
      <c r="BD396" s="48"/>
      <c r="BE396" s="48"/>
      <c r="BF396" s="48"/>
      <c r="BG396" s="48"/>
      <c r="BH396" s="48"/>
      <c r="BI396" s="48"/>
      <c r="BJ396" s="48"/>
      <c r="BK396" s="48"/>
      <c r="BL396" s="48"/>
      <c r="BM396" s="48"/>
      <c r="BN396" s="48"/>
      <c r="BO396" s="48"/>
      <c r="BP396" s="48"/>
      <c r="BQ396" s="48"/>
    </row>
    <row r="397" spans="1:69" s="23" customFormat="1" ht="16.5" customHeight="1" x14ac:dyDescent="0.2">
      <c r="A397" s="183" t="s">
        <v>594</v>
      </c>
      <c r="B397" s="184"/>
      <c r="C397" s="228" t="s">
        <v>44</v>
      </c>
      <c r="D397" s="229"/>
      <c r="E397" s="229"/>
      <c r="F397" s="229"/>
      <c r="G397" s="230"/>
      <c r="H397" s="108" t="s">
        <v>3</v>
      </c>
      <c r="I397" s="96">
        <v>0</v>
      </c>
      <c r="J397" s="96">
        <v>0</v>
      </c>
      <c r="K397" s="96">
        <v>0</v>
      </c>
      <c r="L397" s="96">
        <v>0</v>
      </c>
      <c r="M397" s="96">
        <v>0</v>
      </c>
      <c r="N397" s="96">
        <v>0</v>
      </c>
      <c r="O397" s="96">
        <v>0</v>
      </c>
      <c r="P397" s="96">
        <v>0</v>
      </c>
      <c r="Q397" s="173" t="s">
        <v>478</v>
      </c>
      <c r="R397" s="112" t="s">
        <v>478</v>
      </c>
      <c r="S397" s="62"/>
      <c r="T397" s="60"/>
      <c r="U397" s="60"/>
      <c r="AM397" s="48"/>
      <c r="AN397" s="48"/>
      <c r="AP397" s="48"/>
      <c r="AQ397" s="48"/>
      <c r="AR397" s="48"/>
      <c r="AS397" s="48"/>
      <c r="AT397" s="48"/>
      <c r="AU397" s="48"/>
      <c r="AV397" s="48"/>
      <c r="AW397" s="48"/>
      <c r="AX397" s="48"/>
      <c r="AY397" s="48"/>
      <c r="AZ397" s="48"/>
      <c r="BA397" s="48"/>
      <c r="BB397" s="48"/>
      <c r="BC397" s="48"/>
      <c r="BD397" s="48"/>
      <c r="BE397" s="48"/>
      <c r="BF397" s="48"/>
      <c r="BG397" s="48"/>
      <c r="BH397" s="48"/>
      <c r="BI397" s="48"/>
      <c r="BJ397" s="48"/>
      <c r="BK397" s="48"/>
      <c r="BL397" s="48"/>
      <c r="BM397" s="48"/>
      <c r="BN397" s="48"/>
      <c r="BO397" s="48"/>
      <c r="BP397" s="48"/>
      <c r="BQ397" s="48"/>
    </row>
    <row r="398" spans="1:69" s="23" customFormat="1" ht="16.5" customHeight="1" x14ac:dyDescent="0.2">
      <c r="A398" s="183" t="s">
        <v>595</v>
      </c>
      <c r="B398" s="184"/>
      <c r="C398" s="228" t="s">
        <v>52</v>
      </c>
      <c r="D398" s="229"/>
      <c r="E398" s="229"/>
      <c r="F398" s="229"/>
      <c r="G398" s="230"/>
      <c r="H398" s="108" t="s">
        <v>3</v>
      </c>
      <c r="I398" s="96">
        <v>0</v>
      </c>
      <c r="J398" s="96">
        <v>0</v>
      </c>
      <c r="K398" s="96">
        <v>0</v>
      </c>
      <c r="L398" s="96">
        <v>0</v>
      </c>
      <c r="M398" s="96">
        <v>0</v>
      </c>
      <c r="N398" s="96">
        <v>0</v>
      </c>
      <c r="O398" s="96">
        <v>0</v>
      </c>
      <c r="P398" s="96">
        <v>0</v>
      </c>
      <c r="Q398" s="173" t="s">
        <v>478</v>
      </c>
      <c r="R398" s="112" t="s">
        <v>478</v>
      </c>
      <c r="S398" s="62"/>
      <c r="T398" s="60"/>
      <c r="U398" s="60"/>
      <c r="AM398" s="48"/>
      <c r="AN398" s="48"/>
      <c r="AP398" s="48"/>
      <c r="AQ398" s="48"/>
      <c r="AR398" s="48"/>
      <c r="AS398" s="48"/>
      <c r="AT398" s="48"/>
      <c r="AU398" s="48"/>
      <c r="AV398" s="48"/>
      <c r="AW398" s="48"/>
      <c r="AX398" s="48"/>
      <c r="AY398" s="48"/>
      <c r="AZ398" s="48"/>
      <c r="BA398" s="48"/>
      <c r="BB398" s="48"/>
      <c r="BC398" s="48"/>
      <c r="BD398" s="48"/>
      <c r="BE398" s="48"/>
      <c r="BF398" s="48"/>
      <c r="BG398" s="48"/>
      <c r="BH398" s="48"/>
      <c r="BI398" s="48"/>
      <c r="BJ398" s="48"/>
      <c r="BK398" s="48"/>
      <c r="BL398" s="48"/>
      <c r="BM398" s="48"/>
      <c r="BN398" s="48"/>
      <c r="BO398" s="48"/>
      <c r="BP398" s="48"/>
      <c r="BQ398" s="48"/>
    </row>
    <row r="399" spans="1:69" s="23" customFormat="1" ht="16.5" customHeight="1" x14ac:dyDescent="0.2">
      <c r="A399" s="183" t="s">
        <v>596</v>
      </c>
      <c r="B399" s="184"/>
      <c r="C399" s="228" t="s">
        <v>53</v>
      </c>
      <c r="D399" s="229"/>
      <c r="E399" s="229"/>
      <c r="F399" s="229"/>
      <c r="G399" s="230"/>
      <c r="H399" s="108" t="s">
        <v>3</v>
      </c>
      <c r="I399" s="96">
        <v>0</v>
      </c>
      <c r="J399" s="96">
        <v>0</v>
      </c>
      <c r="K399" s="96">
        <v>0</v>
      </c>
      <c r="L399" s="96">
        <v>0</v>
      </c>
      <c r="M399" s="96">
        <v>0</v>
      </c>
      <c r="N399" s="96">
        <v>0</v>
      </c>
      <c r="O399" s="96">
        <v>0</v>
      </c>
      <c r="P399" s="96">
        <v>0</v>
      </c>
      <c r="Q399" s="173" t="s">
        <v>478</v>
      </c>
      <c r="R399" s="112" t="s">
        <v>478</v>
      </c>
      <c r="S399" s="62"/>
      <c r="T399" s="60"/>
      <c r="U399" s="60"/>
      <c r="AM399" s="48"/>
      <c r="AN399" s="48"/>
      <c r="AP399" s="48"/>
      <c r="AQ399" s="48"/>
      <c r="AR399" s="48"/>
      <c r="AS399" s="48"/>
      <c r="AT399" s="48"/>
      <c r="AU399" s="48"/>
      <c r="AV399" s="48"/>
      <c r="AW399" s="48"/>
      <c r="AX399" s="48"/>
      <c r="AY399" s="48"/>
      <c r="AZ399" s="48"/>
      <c r="BA399" s="48"/>
      <c r="BB399" s="48"/>
      <c r="BC399" s="48"/>
      <c r="BD399" s="48"/>
      <c r="BE399" s="48"/>
      <c r="BF399" s="48"/>
      <c r="BG399" s="48"/>
      <c r="BH399" s="48"/>
      <c r="BI399" s="48"/>
      <c r="BJ399" s="48"/>
      <c r="BK399" s="48"/>
      <c r="BL399" s="48"/>
      <c r="BM399" s="48"/>
      <c r="BN399" s="48"/>
      <c r="BO399" s="48"/>
      <c r="BP399" s="48"/>
      <c r="BQ399" s="48"/>
    </row>
    <row r="400" spans="1:69" s="23" customFormat="1" ht="9.75" x14ac:dyDescent="0.2">
      <c r="A400" s="183" t="s">
        <v>597</v>
      </c>
      <c r="B400" s="184"/>
      <c r="C400" s="228" t="s">
        <v>421</v>
      </c>
      <c r="D400" s="229"/>
      <c r="E400" s="229"/>
      <c r="F400" s="229"/>
      <c r="G400" s="230"/>
      <c r="H400" s="108" t="s">
        <v>3</v>
      </c>
      <c r="I400" s="96">
        <v>0</v>
      </c>
      <c r="J400" s="96">
        <v>0</v>
      </c>
      <c r="K400" s="96">
        <v>0</v>
      </c>
      <c r="L400" s="96">
        <v>0</v>
      </c>
      <c r="M400" s="96">
        <v>0</v>
      </c>
      <c r="N400" s="96">
        <v>0</v>
      </c>
      <c r="O400" s="96">
        <v>0</v>
      </c>
      <c r="P400" s="96">
        <v>0</v>
      </c>
      <c r="Q400" s="173" t="s">
        <v>478</v>
      </c>
      <c r="R400" s="112" t="s">
        <v>478</v>
      </c>
      <c r="S400" s="62"/>
      <c r="T400" s="60"/>
      <c r="U400" s="60"/>
      <c r="AM400" s="48"/>
      <c r="AN400" s="48"/>
      <c r="AP400" s="48"/>
      <c r="AQ400" s="48"/>
      <c r="AR400" s="48"/>
      <c r="AS400" s="48"/>
      <c r="AT400" s="48"/>
      <c r="AU400" s="48"/>
      <c r="AV400" s="48"/>
      <c r="AW400" s="48"/>
      <c r="AX400" s="48"/>
      <c r="AY400" s="48"/>
      <c r="AZ400" s="48"/>
      <c r="BA400" s="48"/>
      <c r="BB400" s="48"/>
      <c r="BC400" s="48"/>
      <c r="BD400" s="48"/>
      <c r="BE400" s="48"/>
      <c r="BF400" s="48"/>
      <c r="BG400" s="48"/>
      <c r="BH400" s="48"/>
      <c r="BI400" s="48"/>
      <c r="BJ400" s="48"/>
      <c r="BK400" s="48"/>
      <c r="BL400" s="48"/>
      <c r="BM400" s="48"/>
      <c r="BN400" s="48"/>
      <c r="BO400" s="48"/>
      <c r="BP400" s="48"/>
      <c r="BQ400" s="48"/>
    </row>
    <row r="401" spans="1:69" s="100" customFormat="1" ht="9.75" x14ac:dyDescent="0.2">
      <c r="A401" s="183" t="s">
        <v>598</v>
      </c>
      <c r="B401" s="184"/>
      <c r="C401" s="228" t="s">
        <v>422</v>
      </c>
      <c r="D401" s="229"/>
      <c r="E401" s="229"/>
      <c r="F401" s="229"/>
      <c r="G401" s="230"/>
      <c r="H401" s="108" t="s">
        <v>3</v>
      </c>
      <c r="I401" s="96">
        <v>0</v>
      </c>
      <c r="J401" s="96">
        <v>0</v>
      </c>
      <c r="K401" s="96">
        <v>0</v>
      </c>
      <c r="L401" s="96">
        <v>0</v>
      </c>
      <c r="M401" s="96">
        <v>2.5606100000000001</v>
      </c>
      <c r="N401" s="96">
        <v>0</v>
      </c>
      <c r="O401" s="96">
        <v>2.5606100000000001</v>
      </c>
      <c r="P401" s="96">
        <v>0</v>
      </c>
      <c r="Q401" s="180">
        <f>M401+O401</f>
        <v>5.1212200000000001</v>
      </c>
      <c r="R401" s="112" t="s">
        <v>478</v>
      </c>
      <c r="S401" s="113"/>
      <c r="T401" s="98"/>
      <c r="U401" s="98"/>
      <c r="AM401" s="101"/>
      <c r="AN401" s="101"/>
      <c r="AP401" s="101"/>
      <c r="AQ401" s="101"/>
      <c r="AR401" s="101"/>
      <c r="AS401" s="101"/>
      <c r="AT401" s="101"/>
      <c r="AU401" s="101"/>
      <c r="AV401" s="101"/>
      <c r="AW401" s="101"/>
      <c r="AX401" s="101"/>
      <c r="AY401" s="101"/>
      <c r="AZ401" s="101"/>
      <c r="BA401" s="101"/>
      <c r="BB401" s="101"/>
      <c r="BC401" s="101"/>
      <c r="BD401" s="101"/>
      <c r="BE401" s="101"/>
      <c r="BF401" s="101"/>
      <c r="BG401" s="101"/>
      <c r="BH401" s="101"/>
      <c r="BI401" s="101"/>
      <c r="BJ401" s="101"/>
      <c r="BK401" s="101"/>
      <c r="BL401" s="101"/>
      <c r="BM401" s="101"/>
      <c r="BN401" s="101"/>
      <c r="BO401" s="101"/>
      <c r="BP401" s="101"/>
      <c r="BQ401" s="101"/>
    </row>
    <row r="402" spans="1:69" s="23" customFormat="1" ht="9.75" x14ac:dyDescent="0.2">
      <c r="A402" s="183" t="s">
        <v>599</v>
      </c>
      <c r="B402" s="184"/>
      <c r="C402" s="228" t="s">
        <v>423</v>
      </c>
      <c r="D402" s="229"/>
      <c r="E402" s="229"/>
      <c r="F402" s="229"/>
      <c r="G402" s="230"/>
      <c r="H402" s="108" t="s">
        <v>3</v>
      </c>
      <c r="I402" s="96">
        <v>0</v>
      </c>
      <c r="J402" s="96">
        <v>0</v>
      </c>
      <c r="K402" s="96">
        <v>0</v>
      </c>
      <c r="L402" s="96">
        <v>0</v>
      </c>
      <c r="M402" s="96">
        <v>0</v>
      </c>
      <c r="N402" s="96">
        <v>0</v>
      </c>
      <c r="O402" s="96">
        <v>0</v>
      </c>
      <c r="P402" s="96">
        <v>0</v>
      </c>
      <c r="Q402" s="173" t="s">
        <v>478</v>
      </c>
      <c r="R402" s="112" t="s">
        <v>478</v>
      </c>
      <c r="S402" s="62"/>
      <c r="T402" s="60"/>
      <c r="U402" s="60"/>
      <c r="AM402" s="48"/>
      <c r="AN402" s="48"/>
      <c r="AP402" s="48"/>
      <c r="AQ402" s="48"/>
      <c r="AR402" s="48"/>
      <c r="AS402" s="48"/>
      <c r="AT402" s="48"/>
      <c r="AU402" s="48"/>
      <c r="AV402" s="48"/>
      <c r="AW402" s="48"/>
      <c r="AX402" s="48"/>
      <c r="AY402" s="48"/>
      <c r="AZ402" s="48"/>
      <c r="BA402" s="48"/>
      <c r="BB402" s="48"/>
      <c r="BC402" s="48"/>
      <c r="BD402" s="48"/>
      <c r="BE402" s="48"/>
      <c r="BF402" s="48"/>
      <c r="BG402" s="48"/>
      <c r="BH402" s="48"/>
      <c r="BI402" s="48"/>
      <c r="BJ402" s="48"/>
      <c r="BK402" s="48"/>
      <c r="BL402" s="48"/>
      <c r="BM402" s="48"/>
      <c r="BN402" s="48"/>
      <c r="BO402" s="48"/>
      <c r="BP402" s="48"/>
      <c r="BQ402" s="48"/>
    </row>
    <row r="403" spans="1:69" s="23" customFormat="1" ht="9.75" x14ac:dyDescent="0.2">
      <c r="A403" s="183" t="s">
        <v>600</v>
      </c>
      <c r="B403" s="184"/>
      <c r="C403" s="228" t="s">
        <v>425</v>
      </c>
      <c r="D403" s="229"/>
      <c r="E403" s="229"/>
      <c r="F403" s="229"/>
      <c r="G403" s="230"/>
      <c r="H403" s="108" t="s">
        <v>3</v>
      </c>
      <c r="I403" s="96">
        <v>0</v>
      </c>
      <c r="J403" s="96">
        <v>0</v>
      </c>
      <c r="K403" s="96">
        <v>0</v>
      </c>
      <c r="L403" s="96">
        <v>0</v>
      </c>
      <c r="M403" s="96">
        <v>0</v>
      </c>
      <c r="N403" s="96">
        <v>0</v>
      </c>
      <c r="O403" s="96">
        <v>0</v>
      </c>
      <c r="P403" s="96">
        <v>0</v>
      </c>
      <c r="Q403" s="173" t="s">
        <v>478</v>
      </c>
      <c r="R403" s="112" t="s">
        <v>478</v>
      </c>
      <c r="S403" s="62"/>
      <c r="T403" s="60"/>
      <c r="U403" s="60"/>
      <c r="AM403" s="48"/>
      <c r="AN403" s="48"/>
      <c r="AP403" s="48"/>
      <c r="AQ403" s="48"/>
      <c r="AR403" s="48"/>
      <c r="AS403" s="48"/>
      <c r="AT403" s="48"/>
      <c r="AU403" s="48"/>
      <c r="AV403" s="48"/>
      <c r="AW403" s="48"/>
      <c r="AX403" s="48"/>
      <c r="AY403" s="48"/>
      <c r="AZ403" s="48"/>
      <c r="BA403" s="48"/>
      <c r="BB403" s="48"/>
      <c r="BC403" s="48"/>
      <c r="BD403" s="48"/>
      <c r="BE403" s="48"/>
      <c r="BF403" s="48"/>
      <c r="BG403" s="48"/>
      <c r="BH403" s="48"/>
      <c r="BI403" s="48"/>
      <c r="BJ403" s="48"/>
      <c r="BK403" s="48"/>
      <c r="BL403" s="48"/>
      <c r="BM403" s="48"/>
      <c r="BN403" s="48"/>
      <c r="BO403" s="48"/>
      <c r="BP403" s="48"/>
      <c r="BQ403" s="48"/>
    </row>
    <row r="404" spans="1:69" s="23" customFormat="1" ht="9.75" x14ac:dyDescent="0.2">
      <c r="A404" s="183" t="s">
        <v>601</v>
      </c>
      <c r="B404" s="184"/>
      <c r="C404" s="228" t="s">
        <v>426</v>
      </c>
      <c r="D404" s="229"/>
      <c r="E404" s="229"/>
      <c r="F404" s="229"/>
      <c r="G404" s="230"/>
      <c r="H404" s="108" t="s">
        <v>3</v>
      </c>
      <c r="I404" s="96">
        <v>0</v>
      </c>
      <c r="J404" s="96">
        <v>0</v>
      </c>
      <c r="K404" s="96">
        <v>0</v>
      </c>
      <c r="L404" s="96">
        <v>0</v>
      </c>
      <c r="M404" s="96">
        <v>0</v>
      </c>
      <c r="N404" s="96">
        <v>0</v>
      </c>
      <c r="O404" s="96">
        <v>0</v>
      </c>
      <c r="P404" s="96">
        <v>0</v>
      </c>
      <c r="Q404" s="173" t="s">
        <v>478</v>
      </c>
      <c r="R404" s="112" t="s">
        <v>478</v>
      </c>
      <c r="S404" s="62"/>
      <c r="T404" s="60"/>
      <c r="U404" s="60"/>
      <c r="AM404" s="48"/>
      <c r="AN404" s="48"/>
      <c r="AP404" s="48"/>
      <c r="AQ404" s="48"/>
      <c r="AR404" s="48"/>
      <c r="AS404" s="48"/>
      <c r="AT404" s="48"/>
      <c r="AU404" s="48"/>
      <c r="AV404" s="48"/>
      <c r="AW404" s="48"/>
      <c r="AX404" s="48"/>
      <c r="AY404" s="48"/>
      <c r="AZ404" s="48"/>
      <c r="BA404" s="48"/>
      <c r="BB404" s="48"/>
      <c r="BC404" s="48"/>
      <c r="BD404" s="48"/>
      <c r="BE404" s="48"/>
      <c r="BF404" s="48"/>
      <c r="BG404" s="48"/>
      <c r="BH404" s="48"/>
      <c r="BI404" s="48"/>
      <c r="BJ404" s="48"/>
      <c r="BK404" s="48"/>
      <c r="BL404" s="48"/>
      <c r="BM404" s="48"/>
      <c r="BN404" s="48"/>
      <c r="BO404" s="48"/>
      <c r="BP404" s="48"/>
      <c r="BQ404" s="48"/>
    </row>
    <row r="405" spans="1:69" s="23" customFormat="1" ht="16.5" customHeight="1" x14ac:dyDescent="0.2">
      <c r="A405" s="183" t="s">
        <v>602</v>
      </c>
      <c r="B405" s="184"/>
      <c r="C405" s="228" t="s">
        <v>427</v>
      </c>
      <c r="D405" s="229"/>
      <c r="E405" s="229"/>
      <c r="F405" s="229"/>
      <c r="G405" s="230"/>
      <c r="H405" s="108" t="s">
        <v>3</v>
      </c>
      <c r="I405" s="96">
        <v>0</v>
      </c>
      <c r="J405" s="96">
        <v>0</v>
      </c>
      <c r="K405" s="96">
        <v>0</v>
      </c>
      <c r="L405" s="96">
        <v>0</v>
      </c>
      <c r="M405" s="96">
        <v>0</v>
      </c>
      <c r="N405" s="96">
        <v>0</v>
      </c>
      <c r="O405" s="96">
        <v>0</v>
      </c>
      <c r="P405" s="96">
        <v>0</v>
      </c>
      <c r="Q405" s="173" t="s">
        <v>478</v>
      </c>
      <c r="R405" s="112" t="s">
        <v>478</v>
      </c>
      <c r="S405" s="62"/>
      <c r="T405" s="60"/>
      <c r="U405" s="60"/>
      <c r="AM405" s="48"/>
      <c r="AN405" s="48"/>
      <c r="AP405" s="48"/>
      <c r="AQ405" s="48"/>
      <c r="AR405" s="48"/>
      <c r="AS405" s="48"/>
      <c r="AT405" s="48"/>
      <c r="AU405" s="48"/>
      <c r="AV405" s="48"/>
      <c r="AW405" s="48"/>
      <c r="AX405" s="48"/>
      <c r="AY405" s="48"/>
      <c r="AZ405" s="48"/>
      <c r="BA405" s="48"/>
      <c r="BB405" s="48"/>
      <c r="BC405" s="48"/>
      <c r="BD405" s="48"/>
      <c r="BE405" s="48"/>
      <c r="BF405" s="48"/>
      <c r="BG405" s="48"/>
      <c r="BH405" s="48"/>
      <c r="BI405" s="48"/>
      <c r="BJ405" s="48"/>
      <c r="BK405" s="48"/>
      <c r="BL405" s="48"/>
      <c r="BM405" s="48"/>
      <c r="BN405" s="48"/>
      <c r="BO405" s="48"/>
      <c r="BP405" s="48"/>
      <c r="BQ405" s="48"/>
    </row>
    <row r="406" spans="1:69" s="23" customFormat="1" ht="9.75" x14ac:dyDescent="0.2">
      <c r="A406" s="183" t="s">
        <v>603</v>
      </c>
      <c r="B406" s="184"/>
      <c r="C406" s="225" t="s">
        <v>82</v>
      </c>
      <c r="D406" s="226"/>
      <c r="E406" s="226"/>
      <c r="F406" s="226"/>
      <c r="G406" s="227"/>
      <c r="H406" s="108" t="s">
        <v>3</v>
      </c>
      <c r="I406" s="96">
        <v>0</v>
      </c>
      <c r="J406" s="96">
        <v>0</v>
      </c>
      <c r="K406" s="96">
        <v>0</v>
      </c>
      <c r="L406" s="96">
        <v>0</v>
      </c>
      <c r="M406" s="96">
        <v>0</v>
      </c>
      <c r="N406" s="96">
        <v>0</v>
      </c>
      <c r="O406" s="96">
        <v>0</v>
      </c>
      <c r="P406" s="96">
        <v>0</v>
      </c>
      <c r="Q406" s="173" t="s">
        <v>478</v>
      </c>
      <c r="R406" s="112" t="s">
        <v>478</v>
      </c>
      <c r="S406" s="62"/>
      <c r="T406" s="60"/>
      <c r="U406" s="60"/>
      <c r="AM406" s="48"/>
      <c r="AN406" s="48"/>
      <c r="AP406" s="48"/>
      <c r="AQ406" s="48"/>
      <c r="AR406" s="48"/>
      <c r="AS406" s="48"/>
      <c r="AT406" s="48"/>
      <c r="AU406" s="48"/>
      <c r="AV406" s="48"/>
      <c r="AW406" s="48"/>
      <c r="AX406" s="48"/>
      <c r="AY406" s="48"/>
      <c r="AZ406" s="48"/>
      <c r="BA406" s="48"/>
      <c r="BB406" s="48"/>
      <c r="BC406" s="48"/>
      <c r="BD406" s="48"/>
      <c r="BE406" s="48"/>
      <c r="BF406" s="48"/>
      <c r="BG406" s="48"/>
      <c r="BH406" s="48"/>
      <c r="BI406" s="48"/>
      <c r="BJ406" s="48"/>
      <c r="BK406" s="48"/>
      <c r="BL406" s="48"/>
      <c r="BM406" s="48"/>
      <c r="BN406" s="48"/>
      <c r="BO406" s="48"/>
      <c r="BP406" s="48"/>
      <c r="BQ406" s="48"/>
    </row>
    <row r="407" spans="1:69" s="23" customFormat="1" ht="9.75" x14ac:dyDescent="0.2">
      <c r="A407" s="183" t="s">
        <v>604</v>
      </c>
      <c r="B407" s="184"/>
      <c r="C407" s="225" t="s">
        <v>83</v>
      </c>
      <c r="D407" s="226"/>
      <c r="E407" s="226"/>
      <c r="F407" s="226"/>
      <c r="G407" s="227"/>
      <c r="H407" s="108" t="s">
        <v>3</v>
      </c>
      <c r="I407" s="96">
        <v>0</v>
      </c>
      <c r="J407" s="96">
        <v>0</v>
      </c>
      <c r="K407" s="96">
        <v>0</v>
      </c>
      <c r="L407" s="96">
        <v>0</v>
      </c>
      <c r="M407" s="96">
        <v>0</v>
      </c>
      <c r="N407" s="96">
        <v>0</v>
      </c>
      <c r="O407" s="96">
        <v>0</v>
      </c>
      <c r="P407" s="96">
        <v>0</v>
      </c>
      <c r="Q407" s="173" t="s">
        <v>478</v>
      </c>
      <c r="R407" s="112" t="s">
        <v>478</v>
      </c>
      <c r="S407" s="62"/>
      <c r="T407" s="60"/>
      <c r="U407" s="60"/>
      <c r="AM407" s="48"/>
      <c r="AN407" s="48"/>
      <c r="AP407" s="48"/>
      <c r="AQ407" s="48"/>
      <c r="AR407" s="48"/>
      <c r="AS407" s="48"/>
      <c r="AT407" s="48"/>
      <c r="AU407" s="48"/>
      <c r="AV407" s="48"/>
      <c r="AW407" s="48"/>
      <c r="AX407" s="48"/>
      <c r="AY407" s="48"/>
      <c r="AZ407" s="48"/>
      <c r="BA407" s="48"/>
      <c r="BB407" s="48"/>
      <c r="BC407" s="48"/>
      <c r="BD407" s="48"/>
      <c r="BE407" s="48"/>
      <c r="BF407" s="48"/>
      <c r="BG407" s="48"/>
      <c r="BH407" s="48"/>
      <c r="BI407" s="48"/>
      <c r="BJ407" s="48"/>
      <c r="BK407" s="48"/>
      <c r="BL407" s="48"/>
      <c r="BM407" s="48"/>
      <c r="BN407" s="48"/>
      <c r="BO407" s="48"/>
      <c r="BP407" s="48"/>
      <c r="BQ407" s="48"/>
    </row>
    <row r="408" spans="1:69" s="23" customFormat="1" ht="9.75" x14ac:dyDescent="0.2">
      <c r="A408" s="183" t="s">
        <v>605</v>
      </c>
      <c r="B408" s="184"/>
      <c r="C408" s="219" t="s">
        <v>632</v>
      </c>
      <c r="D408" s="220"/>
      <c r="E408" s="220"/>
      <c r="F408" s="220"/>
      <c r="G408" s="221"/>
      <c r="H408" s="108" t="s">
        <v>3</v>
      </c>
      <c r="I408" s="96">
        <v>0</v>
      </c>
      <c r="J408" s="96">
        <v>0</v>
      </c>
      <c r="K408" s="96">
        <v>0</v>
      </c>
      <c r="L408" s="96">
        <v>0</v>
      </c>
      <c r="M408" s="96">
        <v>0</v>
      </c>
      <c r="N408" s="96">
        <v>0</v>
      </c>
      <c r="O408" s="96">
        <v>0</v>
      </c>
      <c r="P408" s="96">
        <v>0</v>
      </c>
      <c r="Q408" s="173" t="s">
        <v>478</v>
      </c>
      <c r="R408" s="112" t="s">
        <v>478</v>
      </c>
      <c r="S408" s="63"/>
      <c r="T408" s="60"/>
      <c r="U408" s="60"/>
      <c r="AM408" s="50"/>
      <c r="AN408" s="48"/>
      <c r="AP408" s="48"/>
      <c r="AQ408" s="48"/>
      <c r="AR408" s="48"/>
      <c r="AS408" s="48"/>
      <c r="AT408" s="48"/>
      <c r="AU408" s="48"/>
      <c r="AV408" s="48"/>
      <c r="AW408" s="48"/>
      <c r="AX408" s="48"/>
      <c r="AY408" s="48"/>
      <c r="AZ408" s="48"/>
      <c r="BA408" s="48"/>
      <c r="BB408" s="48"/>
      <c r="BC408" s="48"/>
      <c r="BD408" s="48"/>
      <c r="BE408" s="48"/>
      <c r="BF408" s="48"/>
      <c r="BG408" s="48"/>
      <c r="BH408" s="48"/>
      <c r="BI408" s="48"/>
      <c r="BJ408" s="48"/>
      <c r="BK408" s="48"/>
      <c r="BL408" s="48"/>
      <c r="BM408" s="48"/>
      <c r="BN408" s="48"/>
      <c r="BO408" s="48"/>
      <c r="BP408" s="48"/>
      <c r="BQ408" s="48"/>
    </row>
    <row r="409" spans="1:69" s="23" customFormat="1" ht="9.75" x14ac:dyDescent="0.2">
      <c r="A409" s="183" t="s">
        <v>606</v>
      </c>
      <c r="B409" s="184"/>
      <c r="C409" s="219" t="s">
        <v>633</v>
      </c>
      <c r="D409" s="220"/>
      <c r="E409" s="220"/>
      <c r="F409" s="220"/>
      <c r="G409" s="221"/>
      <c r="H409" s="108" t="s">
        <v>3</v>
      </c>
      <c r="I409" s="96">
        <v>0</v>
      </c>
      <c r="J409" s="96">
        <v>0</v>
      </c>
      <c r="K409" s="96">
        <v>0</v>
      </c>
      <c r="L409" s="96">
        <v>0</v>
      </c>
      <c r="M409" s="96">
        <v>0</v>
      </c>
      <c r="N409" s="96">
        <v>0</v>
      </c>
      <c r="O409" s="96">
        <v>0</v>
      </c>
      <c r="P409" s="96">
        <v>0</v>
      </c>
      <c r="Q409" s="173" t="s">
        <v>478</v>
      </c>
      <c r="R409" s="112" t="s">
        <v>478</v>
      </c>
      <c r="S409" s="63"/>
      <c r="T409" s="60"/>
      <c r="U409" s="60"/>
      <c r="AM409" s="50"/>
      <c r="AN409" s="48"/>
      <c r="AP409" s="48"/>
      <c r="AQ409" s="48"/>
      <c r="AR409" s="48"/>
      <c r="AS409" s="48"/>
      <c r="AT409" s="48"/>
      <c r="AU409" s="48"/>
      <c r="AV409" s="48"/>
      <c r="AW409" s="48"/>
      <c r="AX409" s="48"/>
      <c r="AY409" s="48"/>
      <c r="AZ409" s="48"/>
      <c r="BA409" s="48"/>
      <c r="BB409" s="48"/>
      <c r="BC409" s="48"/>
      <c r="BD409" s="48"/>
      <c r="BE409" s="48"/>
      <c r="BF409" s="48"/>
      <c r="BG409" s="48"/>
      <c r="BH409" s="48"/>
      <c r="BI409" s="48"/>
      <c r="BJ409" s="48"/>
      <c r="BK409" s="48"/>
      <c r="BL409" s="48"/>
      <c r="BM409" s="48"/>
      <c r="BN409" s="48"/>
      <c r="BO409" s="48"/>
      <c r="BP409" s="48"/>
      <c r="BQ409" s="48"/>
    </row>
    <row r="410" spans="1:69" s="23" customFormat="1" ht="9.75" x14ac:dyDescent="0.2">
      <c r="A410" s="183" t="s">
        <v>607</v>
      </c>
      <c r="B410" s="184"/>
      <c r="C410" s="228" t="s">
        <v>631</v>
      </c>
      <c r="D410" s="229"/>
      <c r="E410" s="229"/>
      <c r="F410" s="229"/>
      <c r="G410" s="230"/>
      <c r="H410" s="108" t="s">
        <v>3</v>
      </c>
      <c r="I410" s="96">
        <v>0</v>
      </c>
      <c r="J410" s="96">
        <v>0</v>
      </c>
      <c r="K410" s="96">
        <v>0</v>
      </c>
      <c r="L410" s="96">
        <v>0</v>
      </c>
      <c r="M410" s="96">
        <v>0</v>
      </c>
      <c r="N410" s="96">
        <v>0</v>
      </c>
      <c r="O410" s="96">
        <v>0</v>
      </c>
      <c r="P410" s="96">
        <v>0</v>
      </c>
      <c r="Q410" s="173" t="s">
        <v>478</v>
      </c>
      <c r="R410" s="112" t="s">
        <v>478</v>
      </c>
      <c r="S410" s="62"/>
      <c r="T410" s="60"/>
      <c r="U410" s="60"/>
      <c r="AM410" s="48"/>
      <c r="AN410" s="48"/>
      <c r="AP410" s="48"/>
      <c r="AQ410" s="48"/>
      <c r="AR410" s="48"/>
      <c r="AS410" s="48"/>
      <c r="AT410" s="48"/>
      <c r="AU410" s="48"/>
      <c r="AV410" s="48"/>
      <c r="AW410" s="48"/>
      <c r="AX410" s="48"/>
      <c r="AY410" s="48"/>
      <c r="AZ410" s="48"/>
      <c r="BA410" s="48"/>
      <c r="BB410" s="48"/>
      <c r="BC410" s="48"/>
      <c r="BD410" s="48"/>
      <c r="BE410" s="48"/>
      <c r="BF410" s="48"/>
      <c r="BG410" s="48"/>
      <c r="BH410" s="48"/>
      <c r="BI410" s="48"/>
      <c r="BJ410" s="48"/>
      <c r="BK410" s="48"/>
      <c r="BL410" s="48"/>
      <c r="BM410" s="48"/>
      <c r="BN410" s="48"/>
      <c r="BO410" s="48"/>
      <c r="BP410" s="48"/>
      <c r="BQ410" s="48"/>
    </row>
    <row r="411" spans="1:69" s="23" customFormat="1" ht="16.5" customHeight="1" x14ac:dyDescent="0.2">
      <c r="A411" s="183" t="s">
        <v>608</v>
      </c>
      <c r="B411" s="184"/>
      <c r="C411" s="228" t="s">
        <v>44</v>
      </c>
      <c r="D411" s="229"/>
      <c r="E411" s="229"/>
      <c r="F411" s="229"/>
      <c r="G411" s="230"/>
      <c r="H411" s="108" t="s">
        <v>3</v>
      </c>
      <c r="I411" s="96">
        <v>0</v>
      </c>
      <c r="J411" s="96">
        <v>0</v>
      </c>
      <c r="K411" s="96">
        <v>0</v>
      </c>
      <c r="L411" s="96">
        <v>0</v>
      </c>
      <c r="M411" s="96">
        <v>0</v>
      </c>
      <c r="N411" s="96">
        <v>0</v>
      </c>
      <c r="O411" s="96">
        <v>0</v>
      </c>
      <c r="P411" s="96">
        <v>0</v>
      </c>
      <c r="Q411" s="173" t="s">
        <v>478</v>
      </c>
      <c r="R411" s="112" t="s">
        <v>478</v>
      </c>
      <c r="S411" s="62"/>
      <c r="T411" s="60"/>
      <c r="U411" s="60"/>
      <c r="AM411" s="48"/>
      <c r="AN411" s="48"/>
      <c r="AP411" s="48"/>
      <c r="AQ411" s="48"/>
      <c r="AR411" s="48"/>
      <c r="AS411" s="48"/>
      <c r="AT411" s="48"/>
      <c r="AU411" s="48"/>
      <c r="AV411" s="48"/>
      <c r="AW411" s="48"/>
      <c r="AX411" s="48"/>
      <c r="AY411" s="48"/>
      <c r="AZ411" s="48"/>
      <c r="BA411" s="48"/>
      <c r="BB411" s="48"/>
      <c r="BC411" s="48"/>
      <c r="BD411" s="48"/>
      <c r="BE411" s="48"/>
      <c r="BF411" s="48"/>
      <c r="BG411" s="48"/>
      <c r="BH411" s="48"/>
      <c r="BI411" s="48"/>
      <c r="BJ411" s="48"/>
      <c r="BK411" s="48"/>
      <c r="BL411" s="48"/>
      <c r="BM411" s="48"/>
      <c r="BN411" s="48"/>
      <c r="BO411" s="48"/>
      <c r="BP411" s="48"/>
      <c r="BQ411" s="48"/>
    </row>
    <row r="412" spans="1:69" s="23" customFormat="1" ht="16.5" customHeight="1" x14ac:dyDescent="0.2">
      <c r="A412" s="183" t="s">
        <v>609</v>
      </c>
      <c r="B412" s="184"/>
      <c r="C412" s="228" t="s">
        <v>52</v>
      </c>
      <c r="D412" s="229"/>
      <c r="E412" s="229"/>
      <c r="F412" s="229"/>
      <c r="G412" s="230"/>
      <c r="H412" s="108" t="s">
        <v>3</v>
      </c>
      <c r="I412" s="96">
        <v>0</v>
      </c>
      <c r="J412" s="96">
        <v>0</v>
      </c>
      <c r="K412" s="96">
        <v>0</v>
      </c>
      <c r="L412" s="96">
        <v>0</v>
      </c>
      <c r="M412" s="96">
        <v>0</v>
      </c>
      <c r="N412" s="96">
        <v>0</v>
      </c>
      <c r="O412" s="96">
        <v>0</v>
      </c>
      <c r="P412" s="96">
        <v>0</v>
      </c>
      <c r="Q412" s="173" t="s">
        <v>478</v>
      </c>
      <c r="R412" s="112" t="s">
        <v>478</v>
      </c>
      <c r="S412" s="62"/>
      <c r="T412" s="60"/>
      <c r="U412" s="60"/>
      <c r="AM412" s="48"/>
      <c r="AN412" s="48"/>
      <c r="AP412" s="48"/>
      <c r="AQ412" s="48"/>
      <c r="AR412" s="48"/>
      <c r="AS412" s="48"/>
      <c r="AT412" s="48"/>
      <c r="AU412" s="48"/>
      <c r="AV412" s="48"/>
      <c r="AW412" s="48"/>
      <c r="AX412" s="48"/>
      <c r="AY412" s="48"/>
      <c r="AZ412" s="48"/>
      <c r="BA412" s="48"/>
      <c r="BB412" s="48"/>
      <c r="BC412" s="48"/>
      <c r="BD412" s="48"/>
      <c r="BE412" s="48"/>
      <c r="BF412" s="48"/>
      <c r="BG412" s="48"/>
      <c r="BH412" s="48"/>
      <c r="BI412" s="48"/>
      <c r="BJ412" s="48"/>
      <c r="BK412" s="48"/>
      <c r="BL412" s="48"/>
      <c r="BM412" s="48"/>
      <c r="BN412" s="48"/>
      <c r="BO412" s="48"/>
      <c r="BP412" s="48"/>
      <c r="BQ412" s="48"/>
    </row>
    <row r="413" spans="1:69" s="23" customFormat="1" ht="16.5" customHeight="1" x14ac:dyDescent="0.2">
      <c r="A413" s="183" t="s">
        <v>609</v>
      </c>
      <c r="B413" s="184"/>
      <c r="C413" s="228" t="s">
        <v>53</v>
      </c>
      <c r="D413" s="229"/>
      <c r="E413" s="229"/>
      <c r="F413" s="229"/>
      <c r="G413" s="230"/>
      <c r="H413" s="108" t="s">
        <v>3</v>
      </c>
      <c r="I413" s="96">
        <v>0</v>
      </c>
      <c r="J413" s="96">
        <v>0</v>
      </c>
      <c r="K413" s="96">
        <v>0</v>
      </c>
      <c r="L413" s="96">
        <v>0</v>
      </c>
      <c r="M413" s="96">
        <v>0</v>
      </c>
      <c r="N413" s="96">
        <v>0</v>
      </c>
      <c r="O413" s="96">
        <v>0</v>
      </c>
      <c r="P413" s="96">
        <v>0</v>
      </c>
      <c r="Q413" s="173" t="s">
        <v>478</v>
      </c>
      <c r="R413" s="112" t="s">
        <v>478</v>
      </c>
      <c r="S413" s="62"/>
      <c r="T413" s="60"/>
      <c r="U413" s="60"/>
      <c r="AM413" s="48"/>
      <c r="AN413" s="48"/>
      <c r="AP413" s="48"/>
      <c r="AQ413" s="48"/>
      <c r="AR413" s="48"/>
      <c r="AS413" s="48"/>
      <c r="AT413" s="48"/>
      <c r="AU413" s="48"/>
      <c r="AV413" s="48"/>
      <c r="AW413" s="48"/>
      <c r="AX413" s="48"/>
      <c r="AY413" s="48"/>
      <c r="AZ413" s="48"/>
      <c r="BA413" s="48"/>
      <c r="BB413" s="48"/>
      <c r="BC413" s="48"/>
      <c r="BD413" s="48"/>
      <c r="BE413" s="48"/>
      <c r="BF413" s="48"/>
      <c r="BG413" s="48"/>
      <c r="BH413" s="48"/>
      <c r="BI413" s="48"/>
      <c r="BJ413" s="48"/>
      <c r="BK413" s="48"/>
      <c r="BL413" s="48"/>
      <c r="BM413" s="48"/>
      <c r="BN413" s="48"/>
      <c r="BO413" s="48"/>
      <c r="BP413" s="48"/>
      <c r="BQ413" s="48"/>
    </row>
    <row r="414" spans="1:69" s="23" customFormat="1" ht="9.75" x14ac:dyDescent="0.2">
      <c r="A414" s="183" t="s">
        <v>610</v>
      </c>
      <c r="B414" s="184"/>
      <c r="C414" s="228" t="s">
        <v>421</v>
      </c>
      <c r="D414" s="229"/>
      <c r="E414" s="229"/>
      <c r="F414" s="229"/>
      <c r="G414" s="230"/>
      <c r="H414" s="108" t="s">
        <v>3</v>
      </c>
      <c r="I414" s="96">
        <v>0</v>
      </c>
      <c r="J414" s="96">
        <v>0</v>
      </c>
      <c r="K414" s="96">
        <v>0</v>
      </c>
      <c r="L414" s="96">
        <v>0</v>
      </c>
      <c r="M414" s="96">
        <v>0</v>
      </c>
      <c r="N414" s="96">
        <v>0</v>
      </c>
      <c r="O414" s="96">
        <v>0</v>
      </c>
      <c r="P414" s="96">
        <v>0</v>
      </c>
      <c r="Q414" s="173" t="s">
        <v>478</v>
      </c>
      <c r="R414" s="112" t="s">
        <v>478</v>
      </c>
      <c r="S414" s="62"/>
      <c r="T414" s="60"/>
      <c r="U414" s="60"/>
      <c r="AM414" s="48"/>
      <c r="AN414" s="48"/>
      <c r="AP414" s="48"/>
      <c r="AQ414" s="48"/>
      <c r="AR414" s="48"/>
      <c r="AS414" s="48"/>
      <c r="AT414" s="48"/>
      <c r="AU414" s="48"/>
      <c r="AV414" s="48"/>
      <c r="AW414" s="48"/>
      <c r="AX414" s="48"/>
      <c r="AY414" s="48"/>
      <c r="AZ414" s="48"/>
      <c r="BA414" s="48"/>
      <c r="BB414" s="48"/>
      <c r="BC414" s="48"/>
      <c r="BD414" s="48"/>
      <c r="BE414" s="48"/>
      <c r="BF414" s="48"/>
      <c r="BG414" s="48"/>
      <c r="BH414" s="48"/>
      <c r="BI414" s="48"/>
      <c r="BJ414" s="48"/>
      <c r="BK414" s="48"/>
      <c r="BL414" s="48"/>
      <c r="BM414" s="48"/>
      <c r="BN414" s="48"/>
      <c r="BO414" s="48"/>
      <c r="BP414" s="48"/>
      <c r="BQ414" s="48"/>
    </row>
    <row r="415" spans="1:69" s="23" customFormat="1" ht="9.75" x14ac:dyDescent="0.2">
      <c r="A415" s="183" t="s">
        <v>611</v>
      </c>
      <c r="B415" s="184"/>
      <c r="C415" s="228" t="s">
        <v>422</v>
      </c>
      <c r="D415" s="229"/>
      <c r="E415" s="229"/>
      <c r="F415" s="229"/>
      <c r="G415" s="230"/>
      <c r="H415" s="108" t="s">
        <v>3</v>
      </c>
      <c r="I415" s="96">
        <v>0</v>
      </c>
      <c r="J415" s="96">
        <v>0</v>
      </c>
      <c r="K415" s="96">
        <v>0</v>
      </c>
      <c r="L415" s="96">
        <v>0</v>
      </c>
      <c r="M415" s="96">
        <v>0</v>
      </c>
      <c r="N415" s="96">
        <v>0</v>
      </c>
      <c r="O415" s="96">
        <v>0</v>
      </c>
      <c r="P415" s="96">
        <v>0</v>
      </c>
      <c r="Q415" s="173" t="s">
        <v>478</v>
      </c>
      <c r="R415" s="112" t="s">
        <v>478</v>
      </c>
      <c r="S415" s="62"/>
      <c r="T415" s="60"/>
      <c r="U415" s="60"/>
      <c r="AM415" s="48"/>
      <c r="AN415" s="48"/>
      <c r="AP415" s="48"/>
      <c r="AQ415" s="48"/>
      <c r="AR415" s="48"/>
      <c r="AS415" s="48"/>
      <c r="AT415" s="48"/>
      <c r="AU415" s="48"/>
      <c r="AV415" s="48"/>
      <c r="AW415" s="48"/>
      <c r="AX415" s="48"/>
      <c r="AY415" s="48"/>
      <c r="AZ415" s="48"/>
      <c r="BA415" s="48"/>
      <c r="BB415" s="48"/>
      <c r="BC415" s="48"/>
      <c r="BD415" s="48"/>
      <c r="BE415" s="48"/>
      <c r="BF415" s="48"/>
      <c r="BG415" s="48"/>
      <c r="BH415" s="48"/>
      <c r="BI415" s="48"/>
      <c r="BJ415" s="48"/>
      <c r="BK415" s="48"/>
      <c r="BL415" s="48"/>
      <c r="BM415" s="48"/>
      <c r="BN415" s="48"/>
      <c r="BO415" s="48"/>
      <c r="BP415" s="48"/>
      <c r="BQ415" s="48"/>
    </row>
    <row r="416" spans="1:69" s="23" customFormat="1" ht="9.75" x14ac:dyDescent="0.2">
      <c r="A416" s="183" t="s">
        <v>612</v>
      </c>
      <c r="B416" s="184"/>
      <c r="C416" s="228" t="s">
        <v>423</v>
      </c>
      <c r="D416" s="229"/>
      <c r="E416" s="229"/>
      <c r="F416" s="229"/>
      <c r="G416" s="230"/>
      <c r="H416" s="108" t="s">
        <v>3</v>
      </c>
      <c r="I416" s="96">
        <v>0</v>
      </c>
      <c r="J416" s="96">
        <v>0</v>
      </c>
      <c r="K416" s="96">
        <v>0</v>
      </c>
      <c r="L416" s="96">
        <v>0</v>
      </c>
      <c r="M416" s="96">
        <v>0</v>
      </c>
      <c r="N416" s="96">
        <v>0</v>
      </c>
      <c r="O416" s="96">
        <v>0</v>
      </c>
      <c r="P416" s="96">
        <v>0</v>
      </c>
      <c r="Q416" s="173" t="s">
        <v>478</v>
      </c>
      <c r="R416" s="112" t="s">
        <v>478</v>
      </c>
      <c r="S416" s="62"/>
      <c r="T416" s="60"/>
      <c r="U416" s="60"/>
      <c r="AM416" s="48"/>
      <c r="AN416" s="48"/>
      <c r="AP416" s="48"/>
      <c r="AQ416" s="48"/>
      <c r="AR416" s="48"/>
      <c r="AS416" s="48"/>
      <c r="AT416" s="48"/>
      <c r="AU416" s="48"/>
      <c r="AV416" s="48"/>
      <c r="AW416" s="48"/>
      <c r="AX416" s="48"/>
      <c r="AY416" s="48"/>
      <c r="AZ416" s="48"/>
      <c r="BA416" s="48"/>
      <c r="BB416" s="48"/>
      <c r="BC416" s="48"/>
      <c r="BD416" s="48"/>
      <c r="BE416" s="48"/>
      <c r="BF416" s="48"/>
      <c r="BG416" s="48"/>
      <c r="BH416" s="48"/>
      <c r="BI416" s="48"/>
      <c r="BJ416" s="48"/>
      <c r="BK416" s="48"/>
      <c r="BL416" s="48"/>
      <c r="BM416" s="48"/>
      <c r="BN416" s="48"/>
      <c r="BO416" s="48"/>
      <c r="BP416" s="48"/>
      <c r="BQ416" s="48"/>
    </row>
    <row r="417" spans="1:69" s="23" customFormat="1" ht="9.75" x14ac:dyDescent="0.2">
      <c r="A417" s="183" t="s">
        <v>613</v>
      </c>
      <c r="B417" s="184"/>
      <c r="C417" s="228" t="s">
        <v>425</v>
      </c>
      <c r="D417" s="229"/>
      <c r="E417" s="229"/>
      <c r="F417" s="229"/>
      <c r="G417" s="230"/>
      <c r="H417" s="108" t="s">
        <v>3</v>
      </c>
      <c r="I417" s="96">
        <v>0</v>
      </c>
      <c r="J417" s="96">
        <v>0</v>
      </c>
      <c r="K417" s="96">
        <v>0</v>
      </c>
      <c r="L417" s="96">
        <v>0</v>
      </c>
      <c r="M417" s="96">
        <v>0</v>
      </c>
      <c r="N417" s="96">
        <v>0</v>
      </c>
      <c r="O417" s="96">
        <v>0</v>
      </c>
      <c r="P417" s="96">
        <v>0</v>
      </c>
      <c r="Q417" s="173" t="s">
        <v>478</v>
      </c>
      <c r="R417" s="112" t="s">
        <v>478</v>
      </c>
      <c r="S417" s="62"/>
      <c r="T417" s="60"/>
      <c r="U417" s="60"/>
      <c r="AM417" s="48"/>
      <c r="AN417" s="48"/>
      <c r="AP417" s="48"/>
      <c r="AQ417" s="48"/>
      <c r="AR417" s="48"/>
      <c r="AS417" s="48"/>
      <c r="AT417" s="48"/>
      <c r="AU417" s="48"/>
      <c r="AV417" s="48"/>
      <c r="AW417" s="48"/>
      <c r="AX417" s="48"/>
      <c r="AY417" s="48"/>
      <c r="AZ417" s="48"/>
      <c r="BA417" s="48"/>
      <c r="BB417" s="48"/>
      <c r="BC417" s="48"/>
      <c r="BD417" s="48"/>
      <c r="BE417" s="48"/>
      <c r="BF417" s="48"/>
      <c r="BG417" s="48"/>
      <c r="BH417" s="48"/>
      <c r="BI417" s="48"/>
      <c r="BJ417" s="48"/>
      <c r="BK417" s="48"/>
      <c r="BL417" s="48"/>
      <c r="BM417" s="48"/>
      <c r="BN417" s="48"/>
      <c r="BO417" s="48"/>
      <c r="BP417" s="48"/>
      <c r="BQ417" s="48"/>
    </row>
    <row r="418" spans="1:69" s="23" customFormat="1" ht="9.75" x14ac:dyDescent="0.2">
      <c r="A418" s="183" t="s">
        <v>614</v>
      </c>
      <c r="B418" s="184"/>
      <c r="C418" s="228" t="s">
        <v>426</v>
      </c>
      <c r="D418" s="229"/>
      <c r="E418" s="229"/>
      <c r="F418" s="229"/>
      <c r="G418" s="230"/>
      <c r="H418" s="108" t="s">
        <v>3</v>
      </c>
      <c r="I418" s="96">
        <v>0</v>
      </c>
      <c r="J418" s="96">
        <v>0</v>
      </c>
      <c r="K418" s="96">
        <v>0</v>
      </c>
      <c r="L418" s="96">
        <v>0</v>
      </c>
      <c r="M418" s="96">
        <v>0</v>
      </c>
      <c r="N418" s="96">
        <v>0</v>
      </c>
      <c r="O418" s="96">
        <v>0</v>
      </c>
      <c r="P418" s="96">
        <v>0</v>
      </c>
      <c r="Q418" s="173" t="s">
        <v>478</v>
      </c>
      <c r="R418" s="112" t="s">
        <v>478</v>
      </c>
      <c r="S418" s="62"/>
      <c r="T418" s="60"/>
      <c r="U418" s="60"/>
      <c r="AM418" s="48"/>
      <c r="AN418" s="48"/>
      <c r="AP418" s="48"/>
      <c r="AQ418" s="48"/>
      <c r="AR418" s="48"/>
      <c r="AS418" s="48"/>
      <c r="AT418" s="48"/>
      <c r="AU418" s="48"/>
      <c r="AV418" s="48"/>
      <c r="AW418" s="48"/>
      <c r="AX418" s="48"/>
      <c r="AY418" s="48"/>
      <c r="AZ418" s="48"/>
      <c r="BA418" s="48"/>
      <c r="BB418" s="48"/>
      <c r="BC418" s="48"/>
      <c r="BD418" s="48"/>
      <c r="BE418" s="48"/>
      <c r="BF418" s="48"/>
      <c r="BG418" s="48"/>
      <c r="BH418" s="48"/>
      <c r="BI418" s="48"/>
      <c r="BJ418" s="48"/>
      <c r="BK418" s="48"/>
      <c r="BL418" s="48"/>
      <c r="BM418" s="48"/>
      <c r="BN418" s="48"/>
      <c r="BO418" s="48"/>
      <c r="BP418" s="48"/>
      <c r="BQ418" s="48"/>
    </row>
    <row r="419" spans="1:69" s="23" customFormat="1" ht="16.5" customHeight="1" x14ac:dyDescent="0.2">
      <c r="A419" s="183" t="s">
        <v>615</v>
      </c>
      <c r="B419" s="184"/>
      <c r="C419" s="228" t="s">
        <v>427</v>
      </c>
      <c r="D419" s="229"/>
      <c r="E419" s="229"/>
      <c r="F419" s="229"/>
      <c r="G419" s="230"/>
      <c r="H419" s="108" t="s">
        <v>3</v>
      </c>
      <c r="I419" s="96">
        <v>0</v>
      </c>
      <c r="J419" s="96">
        <v>0</v>
      </c>
      <c r="K419" s="96">
        <v>0</v>
      </c>
      <c r="L419" s="96">
        <v>0</v>
      </c>
      <c r="M419" s="96">
        <v>0</v>
      </c>
      <c r="N419" s="96">
        <v>0</v>
      </c>
      <c r="O419" s="96">
        <v>0</v>
      </c>
      <c r="P419" s="96">
        <v>0</v>
      </c>
      <c r="Q419" s="173" t="s">
        <v>478</v>
      </c>
      <c r="R419" s="112" t="s">
        <v>478</v>
      </c>
      <c r="S419" s="62"/>
      <c r="T419" s="60"/>
      <c r="U419" s="60"/>
      <c r="AM419" s="48"/>
      <c r="AN419" s="48"/>
      <c r="AP419" s="48"/>
      <c r="AQ419" s="48"/>
      <c r="AR419" s="48"/>
      <c r="AS419" s="48"/>
      <c r="AT419" s="48"/>
      <c r="AU419" s="48"/>
      <c r="AV419" s="48"/>
      <c r="AW419" s="48"/>
      <c r="AX419" s="48"/>
      <c r="AY419" s="48"/>
      <c r="AZ419" s="48"/>
      <c r="BA419" s="48"/>
      <c r="BB419" s="48"/>
      <c r="BC419" s="48"/>
      <c r="BD419" s="48"/>
      <c r="BE419" s="48"/>
      <c r="BF419" s="48"/>
      <c r="BG419" s="48"/>
      <c r="BH419" s="48"/>
      <c r="BI419" s="48"/>
      <c r="BJ419" s="48"/>
      <c r="BK419" s="48"/>
      <c r="BL419" s="48"/>
      <c r="BM419" s="48"/>
      <c r="BN419" s="48"/>
      <c r="BO419" s="48"/>
      <c r="BP419" s="48"/>
      <c r="BQ419" s="48"/>
    </row>
    <row r="420" spans="1:69" s="23" customFormat="1" ht="9.75" x14ac:dyDescent="0.2">
      <c r="A420" s="183" t="s">
        <v>634</v>
      </c>
      <c r="B420" s="184"/>
      <c r="C420" s="225" t="s">
        <v>82</v>
      </c>
      <c r="D420" s="226"/>
      <c r="E420" s="226"/>
      <c r="F420" s="226"/>
      <c r="G420" s="227"/>
      <c r="H420" s="108" t="s">
        <v>3</v>
      </c>
      <c r="I420" s="96">
        <v>0</v>
      </c>
      <c r="J420" s="96">
        <v>0</v>
      </c>
      <c r="K420" s="96">
        <v>0</v>
      </c>
      <c r="L420" s="96">
        <v>0</v>
      </c>
      <c r="M420" s="96">
        <v>0</v>
      </c>
      <c r="N420" s="96">
        <v>0</v>
      </c>
      <c r="O420" s="96">
        <v>0</v>
      </c>
      <c r="P420" s="96">
        <v>0</v>
      </c>
      <c r="Q420" s="173" t="s">
        <v>478</v>
      </c>
      <c r="R420" s="112" t="s">
        <v>478</v>
      </c>
      <c r="S420" s="62"/>
      <c r="T420" s="60"/>
      <c r="U420" s="60"/>
      <c r="AM420" s="48"/>
      <c r="AN420" s="48"/>
      <c r="AP420" s="48"/>
      <c r="AQ420" s="48"/>
      <c r="AR420" s="48"/>
      <c r="AS420" s="48"/>
      <c r="AT420" s="48"/>
      <c r="AU420" s="48"/>
      <c r="AV420" s="48"/>
      <c r="AW420" s="48"/>
      <c r="AX420" s="48"/>
      <c r="AY420" s="48"/>
      <c r="AZ420" s="48"/>
      <c r="BA420" s="48"/>
      <c r="BB420" s="48"/>
      <c r="BC420" s="48"/>
      <c r="BD420" s="48"/>
      <c r="BE420" s="48"/>
      <c r="BF420" s="48"/>
      <c r="BG420" s="48"/>
      <c r="BH420" s="48"/>
      <c r="BI420" s="48"/>
      <c r="BJ420" s="48"/>
      <c r="BK420" s="48"/>
      <c r="BL420" s="48"/>
      <c r="BM420" s="48"/>
      <c r="BN420" s="48"/>
      <c r="BO420" s="48"/>
      <c r="BP420" s="48"/>
      <c r="BQ420" s="48"/>
    </row>
    <row r="421" spans="1:69" s="23" customFormat="1" ht="9.75" x14ac:dyDescent="0.2">
      <c r="A421" s="183" t="s">
        <v>635</v>
      </c>
      <c r="B421" s="184"/>
      <c r="C421" s="225" t="s">
        <v>83</v>
      </c>
      <c r="D421" s="226"/>
      <c r="E421" s="226"/>
      <c r="F421" s="226"/>
      <c r="G421" s="227"/>
      <c r="H421" s="108" t="s">
        <v>3</v>
      </c>
      <c r="I421" s="96">
        <v>0</v>
      </c>
      <c r="J421" s="96">
        <v>0</v>
      </c>
      <c r="K421" s="96">
        <v>0</v>
      </c>
      <c r="L421" s="96">
        <v>0</v>
      </c>
      <c r="M421" s="96">
        <v>0</v>
      </c>
      <c r="N421" s="96">
        <v>0</v>
      </c>
      <c r="O421" s="96">
        <v>0</v>
      </c>
      <c r="P421" s="96">
        <v>0</v>
      </c>
      <c r="Q421" s="173" t="s">
        <v>478</v>
      </c>
      <c r="R421" s="112" t="s">
        <v>478</v>
      </c>
      <c r="S421" s="62"/>
      <c r="T421" s="60"/>
      <c r="U421" s="60"/>
      <c r="AM421" s="48"/>
      <c r="AN421" s="48"/>
      <c r="AP421" s="48"/>
      <c r="AQ421" s="48"/>
      <c r="AR421" s="48"/>
      <c r="AS421" s="48"/>
      <c r="AT421" s="48"/>
      <c r="AU421" s="48"/>
      <c r="AV421" s="48"/>
      <c r="AW421" s="48"/>
      <c r="AX421" s="48"/>
      <c r="AY421" s="48"/>
      <c r="AZ421" s="48"/>
      <c r="BA421" s="48"/>
      <c r="BB421" s="48"/>
      <c r="BC421" s="48"/>
      <c r="BD421" s="48"/>
      <c r="BE421" s="48"/>
      <c r="BF421" s="48"/>
      <c r="BG421" s="48"/>
      <c r="BH421" s="48"/>
      <c r="BI421" s="48"/>
      <c r="BJ421" s="48"/>
      <c r="BK421" s="48"/>
      <c r="BL421" s="48"/>
      <c r="BM421" s="48"/>
      <c r="BN421" s="48"/>
      <c r="BO421" s="48"/>
      <c r="BP421" s="48"/>
      <c r="BQ421" s="48"/>
    </row>
    <row r="422" spans="1:69" s="122" customFormat="1" ht="9.75" x14ac:dyDescent="0.2">
      <c r="A422" s="198" t="s">
        <v>13</v>
      </c>
      <c r="B422" s="199"/>
      <c r="C422" s="231" t="s">
        <v>638</v>
      </c>
      <c r="D422" s="232"/>
      <c r="E422" s="232"/>
      <c r="F422" s="232"/>
      <c r="G422" s="233"/>
      <c r="H422" s="119" t="s">
        <v>3</v>
      </c>
      <c r="I422" s="114">
        <v>0</v>
      </c>
      <c r="J422" s="114">
        <v>0</v>
      </c>
      <c r="K422" s="114">
        <v>0</v>
      </c>
      <c r="L422" s="114">
        <v>0</v>
      </c>
      <c r="M422" s="114">
        <v>0</v>
      </c>
      <c r="N422" s="114">
        <v>0</v>
      </c>
      <c r="O422" s="114">
        <v>0</v>
      </c>
      <c r="P422" s="114">
        <v>0</v>
      </c>
      <c r="Q422" s="173" t="s">
        <v>478</v>
      </c>
      <c r="R422" s="120" t="s">
        <v>478</v>
      </c>
      <c r="S422" s="121"/>
      <c r="T422" s="98"/>
      <c r="U422" s="98"/>
      <c r="W422" s="117"/>
      <c r="X422" s="118"/>
      <c r="AM422" s="123"/>
      <c r="AN422" s="124"/>
      <c r="AP422" s="124"/>
      <c r="AQ422" s="124"/>
      <c r="AR422" s="124"/>
      <c r="AS422" s="124"/>
      <c r="AT422" s="124"/>
      <c r="AU422" s="124"/>
      <c r="AV422" s="124"/>
      <c r="AW422" s="124"/>
      <c r="AX422" s="124"/>
      <c r="AY422" s="124"/>
      <c r="AZ422" s="124"/>
      <c r="BA422" s="124"/>
      <c r="BB422" s="124"/>
      <c r="BC422" s="124"/>
      <c r="BD422" s="124"/>
      <c r="BE422" s="124"/>
      <c r="BF422" s="124"/>
      <c r="BG422" s="124"/>
      <c r="BH422" s="124"/>
      <c r="BI422" s="124"/>
      <c r="BJ422" s="124"/>
      <c r="BK422" s="124"/>
      <c r="BL422" s="124"/>
      <c r="BM422" s="124"/>
      <c r="BN422" s="124"/>
      <c r="BO422" s="124"/>
      <c r="BP422" s="124"/>
      <c r="BQ422" s="124"/>
    </row>
    <row r="423" spans="1:69" s="23" customFormat="1" ht="9.75" x14ac:dyDescent="0.2">
      <c r="A423" s="198" t="s">
        <v>14</v>
      </c>
      <c r="B423" s="199"/>
      <c r="C423" s="231" t="s">
        <v>639</v>
      </c>
      <c r="D423" s="232"/>
      <c r="E423" s="232"/>
      <c r="F423" s="232"/>
      <c r="G423" s="233"/>
      <c r="H423" s="119" t="s">
        <v>3</v>
      </c>
      <c r="I423" s="166">
        <v>0</v>
      </c>
      <c r="J423" s="166">
        <v>0</v>
      </c>
      <c r="K423" s="166">
        <v>0</v>
      </c>
      <c r="L423" s="166">
        <v>0</v>
      </c>
      <c r="M423" s="181">
        <f>(M371+M394)*1.2-(M371+M394)</f>
        <v>0.51212199999999974</v>
      </c>
      <c r="N423" s="166">
        <v>0</v>
      </c>
      <c r="O423" s="181">
        <f>(O371+O394)*1.2-(O371+O394)</f>
        <v>2.4615839999999984</v>
      </c>
      <c r="P423" s="166">
        <v>0</v>
      </c>
      <c r="Q423" s="180">
        <f>M423+O423</f>
        <v>2.9737059999999982</v>
      </c>
      <c r="R423" s="112" t="s">
        <v>478</v>
      </c>
      <c r="S423" s="70"/>
      <c r="T423" s="60"/>
      <c r="U423" s="60"/>
      <c r="V423" s="37"/>
      <c r="W423" s="39"/>
      <c r="X423" s="40"/>
      <c r="AM423" s="50"/>
      <c r="AN423" s="48"/>
      <c r="AP423" s="48"/>
      <c r="AQ423" s="48"/>
      <c r="AR423" s="48"/>
      <c r="AS423" s="48"/>
      <c r="AT423" s="48"/>
      <c r="AU423" s="48"/>
      <c r="AV423" s="48"/>
      <c r="AW423" s="48"/>
      <c r="AX423" s="48"/>
      <c r="AY423" s="48"/>
      <c r="AZ423" s="48"/>
      <c r="BA423" s="48"/>
      <c r="BB423" s="48"/>
      <c r="BC423" s="48"/>
      <c r="BD423" s="48"/>
      <c r="BE423" s="48"/>
      <c r="BF423" s="48"/>
      <c r="BG423" s="48"/>
      <c r="BH423" s="48"/>
      <c r="BI423" s="48"/>
      <c r="BJ423" s="48"/>
      <c r="BK423" s="48"/>
      <c r="BL423" s="48"/>
      <c r="BM423" s="48"/>
      <c r="BN423" s="48"/>
      <c r="BO423" s="48"/>
      <c r="BP423" s="48"/>
      <c r="BQ423" s="48"/>
    </row>
    <row r="424" spans="1:69" s="23" customFormat="1" ht="9.75" x14ac:dyDescent="0.2">
      <c r="A424" s="183" t="s">
        <v>636</v>
      </c>
      <c r="B424" s="184"/>
      <c r="C424" s="219" t="s">
        <v>640</v>
      </c>
      <c r="D424" s="220"/>
      <c r="E424" s="220"/>
      <c r="F424" s="220"/>
      <c r="G424" s="221"/>
      <c r="H424" s="108" t="s">
        <v>3</v>
      </c>
      <c r="I424" s="166">
        <v>0</v>
      </c>
      <c r="J424" s="166">
        <v>0</v>
      </c>
      <c r="K424" s="166">
        <v>0</v>
      </c>
      <c r="L424" s="166">
        <v>0</v>
      </c>
      <c r="M424" s="166">
        <v>0</v>
      </c>
      <c r="N424" s="166">
        <v>0</v>
      </c>
      <c r="O424" s="166">
        <v>0</v>
      </c>
      <c r="P424" s="166">
        <v>0</v>
      </c>
      <c r="Q424" s="173" t="s">
        <v>478</v>
      </c>
      <c r="R424" s="112" t="s">
        <v>478</v>
      </c>
      <c r="S424" s="62"/>
      <c r="T424" s="60"/>
      <c r="U424" s="60"/>
      <c r="W424" s="39"/>
      <c r="X424" s="40"/>
      <c r="AM424" s="48"/>
      <c r="AN424" s="48"/>
      <c r="AP424" s="48"/>
      <c r="AQ424" s="48"/>
      <c r="AR424" s="48"/>
      <c r="AS424" s="48"/>
      <c r="AT424" s="48"/>
      <c r="AU424" s="48"/>
      <c r="AV424" s="48"/>
      <c r="AW424" s="48"/>
      <c r="AX424" s="48"/>
      <c r="AY424" s="48"/>
      <c r="AZ424" s="48"/>
      <c r="BA424" s="48"/>
      <c r="BB424" s="48"/>
      <c r="BC424" s="48"/>
      <c r="BD424" s="48"/>
      <c r="BE424" s="48"/>
      <c r="BF424" s="48"/>
      <c r="BG424" s="48"/>
      <c r="BH424" s="48"/>
      <c r="BI424" s="48"/>
      <c r="BJ424" s="48"/>
      <c r="BK424" s="48"/>
      <c r="BL424" s="48"/>
      <c r="BM424" s="48"/>
      <c r="BN424" s="48"/>
      <c r="BO424" s="48"/>
      <c r="BP424" s="48"/>
      <c r="BQ424" s="48"/>
    </row>
    <row r="425" spans="1:69" s="23" customFormat="1" ht="9.75" x14ac:dyDescent="0.2">
      <c r="A425" s="183" t="s">
        <v>637</v>
      </c>
      <c r="B425" s="184"/>
      <c r="C425" s="219" t="s">
        <v>641</v>
      </c>
      <c r="D425" s="220"/>
      <c r="E425" s="220"/>
      <c r="F425" s="220"/>
      <c r="G425" s="221"/>
      <c r="H425" s="108" t="s">
        <v>3</v>
      </c>
      <c r="I425" s="166">
        <v>0</v>
      </c>
      <c r="J425" s="166">
        <v>0</v>
      </c>
      <c r="K425" s="166">
        <v>0</v>
      </c>
      <c r="L425" s="166">
        <v>0</v>
      </c>
      <c r="M425" s="166">
        <v>0</v>
      </c>
      <c r="N425" s="166">
        <v>0</v>
      </c>
      <c r="O425" s="166">
        <v>0</v>
      </c>
      <c r="P425" s="166">
        <v>0</v>
      </c>
      <c r="Q425" s="173" t="s">
        <v>478</v>
      </c>
      <c r="R425" s="112" t="s">
        <v>478</v>
      </c>
      <c r="S425" s="62"/>
      <c r="T425" s="60"/>
      <c r="U425" s="60"/>
      <c r="W425" s="39"/>
      <c r="X425" s="40"/>
      <c r="AM425" s="48"/>
      <c r="AN425" s="48"/>
      <c r="AP425" s="48"/>
      <c r="AQ425" s="48"/>
      <c r="AR425" s="48"/>
      <c r="AS425" s="48"/>
      <c r="AT425" s="48"/>
      <c r="AU425" s="48"/>
      <c r="AV425" s="48"/>
      <c r="AW425" s="48"/>
      <c r="AX425" s="48"/>
      <c r="AY425" s="48"/>
      <c r="AZ425" s="48"/>
      <c r="BA425" s="48"/>
      <c r="BB425" s="48"/>
      <c r="BC425" s="48"/>
      <c r="BD425" s="48"/>
      <c r="BE425" s="48"/>
      <c r="BF425" s="48"/>
      <c r="BG425" s="48"/>
      <c r="BH425" s="48"/>
      <c r="BI425" s="48"/>
      <c r="BJ425" s="48"/>
      <c r="BK425" s="48"/>
      <c r="BL425" s="48"/>
      <c r="BM425" s="48"/>
      <c r="BN425" s="48"/>
      <c r="BO425" s="48"/>
      <c r="BP425" s="48"/>
      <c r="BQ425" s="48"/>
    </row>
    <row r="426" spans="1:69" s="35" customFormat="1" ht="9" customHeight="1" x14ac:dyDescent="0.2">
      <c r="A426" s="198" t="s">
        <v>23</v>
      </c>
      <c r="B426" s="199"/>
      <c r="C426" s="222" t="s">
        <v>642</v>
      </c>
      <c r="D426" s="223"/>
      <c r="E426" s="223"/>
      <c r="F426" s="223"/>
      <c r="G426" s="224"/>
      <c r="H426" s="119" t="s">
        <v>3</v>
      </c>
      <c r="I426" s="166">
        <v>0</v>
      </c>
      <c r="J426" s="166">
        <v>0</v>
      </c>
      <c r="K426" s="166">
        <v>0</v>
      </c>
      <c r="L426" s="166">
        <v>0</v>
      </c>
      <c r="M426" s="166">
        <v>0</v>
      </c>
      <c r="N426" s="166">
        <v>0</v>
      </c>
      <c r="O426" s="166">
        <v>0</v>
      </c>
      <c r="P426" s="166">
        <v>0</v>
      </c>
      <c r="Q426" s="173" t="s">
        <v>478</v>
      </c>
      <c r="R426" s="112" t="s">
        <v>478</v>
      </c>
      <c r="S426" s="62"/>
      <c r="T426" s="60"/>
      <c r="U426" s="60"/>
      <c r="AM426" s="48"/>
      <c r="AN426" s="48"/>
      <c r="AP426" s="48"/>
      <c r="AQ426" s="48"/>
      <c r="AR426" s="48"/>
      <c r="AS426" s="48"/>
      <c r="AT426" s="48"/>
      <c r="AU426" s="48"/>
      <c r="AV426" s="48"/>
      <c r="AW426" s="48"/>
      <c r="AX426" s="48"/>
      <c r="AY426" s="48"/>
      <c r="AZ426" s="48"/>
      <c r="BA426" s="48"/>
      <c r="BB426" s="48"/>
      <c r="BC426" s="48"/>
      <c r="BD426" s="48"/>
      <c r="BE426" s="48"/>
      <c r="BF426" s="48"/>
      <c r="BG426" s="48"/>
      <c r="BH426" s="48"/>
      <c r="BI426" s="48"/>
      <c r="BJ426" s="48"/>
      <c r="BK426" s="48"/>
      <c r="BL426" s="48"/>
      <c r="BM426" s="48"/>
      <c r="BN426" s="48"/>
      <c r="BO426" s="48"/>
      <c r="BP426" s="48"/>
      <c r="BQ426" s="48"/>
    </row>
    <row r="427" spans="1:69" s="23" customFormat="1" ht="9.75" x14ac:dyDescent="0.2">
      <c r="A427" s="183" t="s">
        <v>25</v>
      </c>
      <c r="B427" s="184"/>
      <c r="C427" s="191" t="s">
        <v>645</v>
      </c>
      <c r="D427" s="192"/>
      <c r="E427" s="192"/>
      <c r="F427" s="192"/>
      <c r="G427" s="193"/>
      <c r="H427" s="108" t="s">
        <v>3</v>
      </c>
      <c r="I427" s="166">
        <v>0</v>
      </c>
      <c r="J427" s="166">
        <v>0</v>
      </c>
      <c r="K427" s="166">
        <v>0</v>
      </c>
      <c r="L427" s="166">
        <v>0</v>
      </c>
      <c r="M427" s="166">
        <v>0</v>
      </c>
      <c r="N427" s="166">
        <v>0</v>
      </c>
      <c r="O427" s="166">
        <v>0</v>
      </c>
      <c r="P427" s="166">
        <v>0</v>
      </c>
      <c r="Q427" s="173" t="s">
        <v>478</v>
      </c>
      <c r="R427" s="112" t="s">
        <v>478</v>
      </c>
      <c r="S427" s="62"/>
      <c r="T427" s="60"/>
      <c r="U427" s="60"/>
      <c r="AM427" s="48"/>
      <c r="AN427" s="48"/>
      <c r="AP427" s="48"/>
      <c r="AQ427" s="48"/>
      <c r="AR427" s="48"/>
      <c r="AS427" s="48"/>
      <c r="AT427" s="48"/>
      <c r="AU427" s="48"/>
      <c r="AV427" s="48"/>
      <c r="AW427" s="48"/>
      <c r="AX427" s="48"/>
      <c r="AY427" s="48"/>
      <c r="AZ427" s="48"/>
      <c r="BA427" s="48"/>
      <c r="BB427" s="48"/>
      <c r="BC427" s="48"/>
      <c r="BD427" s="48"/>
      <c r="BE427" s="48"/>
      <c r="BF427" s="48"/>
      <c r="BG427" s="48"/>
      <c r="BH427" s="48"/>
      <c r="BI427" s="48"/>
      <c r="BJ427" s="48"/>
      <c r="BK427" s="48"/>
      <c r="BL427" s="48"/>
      <c r="BM427" s="48"/>
      <c r="BN427" s="48"/>
      <c r="BO427" s="48"/>
      <c r="BP427" s="48"/>
      <c r="BQ427" s="48"/>
    </row>
    <row r="428" spans="1:69" s="23" customFormat="1" ht="9.75" x14ac:dyDescent="0.2">
      <c r="A428" s="183" t="s">
        <v>28</v>
      </c>
      <c r="B428" s="184"/>
      <c r="C428" s="191" t="s">
        <v>646</v>
      </c>
      <c r="D428" s="192"/>
      <c r="E428" s="192"/>
      <c r="F428" s="192"/>
      <c r="G428" s="193"/>
      <c r="H428" s="108" t="s">
        <v>3</v>
      </c>
      <c r="I428" s="166">
        <v>0</v>
      </c>
      <c r="J428" s="166">
        <v>0</v>
      </c>
      <c r="K428" s="166">
        <v>0</v>
      </c>
      <c r="L428" s="166">
        <v>0</v>
      </c>
      <c r="M428" s="166">
        <v>0</v>
      </c>
      <c r="N428" s="166">
        <v>0</v>
      </c>
      <c r="O428" s="166">
        <v>0</v>
      </c>
      <c r="P428" s="166">
        <v>0</v>
      </c>
      <c r="Q428" s="173" t="s">
        <v>478</v>
      </c>
      <c r="R428" s="112" t="s">
        <v>478</v>
      </c>
      <c r="S428" s="62"/>
      <c r="T428" s="60"/>
      <c r="U428" s="60"/>
      <c r="AM428" s="48"/>
      <c r="AN428" s="48"/>
      <c r="AP428" s="48"/>
      <c r="AQ428" s="48"/>
      <c r="AR428" s="48"/>
      <c r="AS428" s="48"/>
      <c r="AT428" s="48"/>
      <c r="AU428" s="48"/>
      <c r="AV428" s="48"/>
      <c r="AW428" s="48"/>
      <c r="AX428" s="48"/>
      <c r="AY428" s="48"/>
      <c r="AZ428" s="48"/>
      <c r="BA428" s="48"/>
      <c r="BB428" s="48"/>
      <c r="BC428" s="48"/>
      <c r="BD428" s="48"/>
      <c r="BE428" s="48"/>
      <c r="BF428" s="48"/>
      <c r="BG428" s="48"/>
      <c r="BH428" s="48"/>
      <c r="BI428" s="48"/>
      <c r="BJ428" s="48"/>
      <c r="BK428" s="48"/>
      <c r="BL428" s="48"/>
      <c r="BM428" s="48"/>
      <c r="BN428" s="48"/>
      <c r="BO428" s="48"/>
      <c r="BP428" s="48"/>
      <c r="BQ428" s="48"/>
    </row>
    <row r="429" spans="1:69" s="23" customFormat="1" ht="9.75" x14ac:dyDescent="0.2">
      <c r="A429" s="183" t="s">
        <v>29</v>
      </c>
      <c r="B429" s="184"/>
      <c r="C429" s="191" t="s">
        <v>647</v>
      </c>
      <c r="D429" s="192"/>
      <c r="E429" s="192"/>
      <c r="F429" s="192"/>
      <c r="G429" s="193"/>
      <c r="H429" s="108" t="s">
        <v>3</v>
      </c>
      <c r="I429" s="166">
        <v>0</v>
      </c>
      <c r="J429" s="166">
        <v>0</v>
      </c>
      <c r="K429" s="166">
        <v>0</v>
      </c>
      <c r="L429" s="166">
        <v>0</v>
      </c>
      <c r="M429" s="166">
        <v>0</v>
      </c>
      <c r="N429" s="166">
        <v>0</v>
      </c>
      <c r="O429" s="166">
        <v>0</v>
      </c>
      <c r="P429" s="166">
        <v>0</v>
      </c>
      <c r="Q429" s="173" t="s">
        <v>478</v>
      </c>
      <c r="R429" s="112" t="s">
        <v>478</v>
      </c>
      <c r="S429" s="62"/>
      <c r="T429" s="60"/>
      <c r="U429" s="60"/>
      <c r="AM429" s="48"/>
      <c r="AN429" s="48"/>
      <c r="AP429" s="48"/>
      <c r="AQ429" s="48"/>
      <c r="AR429" s="48"/>
      <c r="AS429" s="48"/>
      <c r="AT429" s="48"/>
      <c r="AU429" s="48"/>
      <c r="AV429" s="48"/>
      <c r="AW429" s="48"/>
      <c r="AX429" s="48"/>
      <c r="AY429" s="48"/>
      <c r="AZ429" s="48"/>
      <c r="BA429" s="48"/>
      <c r="BB429" s="48"/>
      <c r="BC429" s="48"/>
      <c r="BD429" s="48"/>
      <c r="BE429" s="48"/>
      <c r="BF429" s="48"/>
      <c r="BG429" s="48"/>
      <c r="BH429" s="48"/>
      <c r="BI429" s="48"/>
      <c r="BJ429" s="48"/>
      <c r="BK429" s="48"/>
      <c r="BL429" s="48"/>
      <c r="BM429" s="48"/>
      <c r="BN429" s="48"/>
      <c r="BO429" s="48"/>
      <c r="BP429" s="48"/>
      <c r="BQ429" s="48"/>
    </row>
    <row r="430" spans="1:69" s="23" customFormat="1" ht="9.75" x14ac:dyDescent="0.2">
      <c r="A430" s="183" t="s">
        <v>30</v>
      </c>
      <c r="B430" s="184"/>
      <c r="C430" s="191" t="s">
        <v>648</v>
      </c>
      <c r="D430" s="192"/>
      <c r="E430" s="192"/>
      <c r="F430" s="192"/>
      <c r="G430" s="193"/>
      <c r="H430" s="108" t="s">
        <v>3</v>
      </c>
      <c r="I430" s="166">
        <v>0</v>
      </c>
      <c r="J430" s="166">
        <v>0</v>
      </c>
      <c r="K430" s="166">
        <v>0</v>
      </c>
      <c r="L430" s="166">
        <v>0</v>
      </c>
      <c r="M430" s="166">
        <v>0</v>
      </c>
      <c r="N430" s="166">
        <v>0</v>
      </c>
      <c r="O430" s="166">
        <v>0</v>
      </c>
      <c r="P430" s="166">
        <v>0</v>
      </c>
      <c r="Q430" s="173" t="s">
        <v>478</v>
      </c>
      <c r="R430" s="112" t="s">
        <v>478</v>
      </c>
      <c r="S430" s="62"/>
      <c r="T430" s="60"/>
      <c r="U430" s="60"/>
      <c r="AM430" s="48"/>
      <c r="AN430" s="48"/>
      <c r="AP430" s="48"/>
      <c r="AQ430" s="48"/>
      <c r="AR430" s="48"/>
      <c r="AS430" s="48"/>
      <c r="AT430" s="48"/>
      <c r="AU430" s="48"/>
      <c r="AV430" s="48"/>
      <c r="AW430" s="48"/>
      <c r="AX430" s="48"/>
      <c r="AY430" s="48"/>
      <c r="AZ430" s="48"/>
      <c r="BA430" s="48"/>
      <c r="BB430" s="48"/>
      <c r="BC430" s="48"/>
      <c r="BD430" s="48"/>
      <c r="BE430" s="48"/>
      <c r="BF430" s="48"/>
      <c r="BG430" s="48"/>
      <c r="BH430" s="48"/>
      <c r="BI430" s="48"/>
      <c r="BJ430" s="48"/>
      <c r="BK430" s="48"/>
      <c r="BL430" s="48"/>
      <c r="BM430" s="48"/>
      <c r="BN430" s="48"/>
      <c r="BO430" s="48"/>
      <c r="BP430" s="48"/>
      <c r="BQ430" s="48"/>
    </row>
    <row r="431" spans="1:69" s="23" customFormat="1" ht="9.75" x14ac:dyDescent="0.2">
      <c r="A431" s="183" t="s">
        <v>31</v>
      </c>
      <c r="B431" s="184"/>
      <c r="C431" s="191" t="s">
        <v>649</v>
      </c>
      <c r="D431" s="192"/>
      <c r="E431" s="192"/>
      <c r="F431" s="192"/>
      <c r="G431" s="193"/>
      <c r="H431" s="108" t="s">
        <v>3</v>
      </c>
      <c r="I431" s="166">
        <v>0</v>
      </c>
      <c r="J431" s="166">
        <v>0</v>
      </c>
      <c r="K431" s="166">
        <v>0</v>
      </c>
      <c r="L431" s="166">
        <v>0</v>
      </c>
      <c r="M431" s="166">
        <v>0</v>
      </c>
      <c r="N431" s="166">
        <v>0</v>
      </c>
      <c r="O431" s="166">
        <v>0</v>
      </c>
      <c r="P431" s="166">
        <v>0</v>
      </c>
      <c r="Q431" s="173" t="s">
        <v>478</v>
      </c>
      <c r="R431" s="112" t="s">
        <v>478</v>
      </c>
      <c r="S431" s="62"/>
      <c r="T431" s="60"/>
      <c r="U431" s="60"/>
      <c r="AM431" s="48"/>
      <c r="AN431" s="48"/>
      <c r="AP431" s="48"/>
      <c r="AQ431" s="48"/>
      <c r="AR431" s="48"/>
      <c r="AS431" s="48"/>
      <c r="AT431" s="48"/>
      <c r="AU431" s="48"/>
      <c r="AV431" s="48"/>
      <c r="AW431" s="48"/>
      <c r="AX431" s="48"/>
      <c r="AY431" s="48"/>
      <c r="AZ431" s="48"/>
      <c r="BA431" s="48"/>
      <c r="BB431" s="48"/>
      <c r="BC431" s="48"/>
      <c r="BD431" s="48"/>
      <c r="BE431" s="48"/>
      <c r="BF431" s="48"/>
      <c r="BG431" s="48"/>
      <c r="BH431" s="48"/>
      <c r="BI431" s="48"/>
      <c r="BJ431" s="48"/>
      <c r="BK431" s="48"/>
      <c r="BL431" s="48"/>
      <c r="BM431" s="48"/>
      <c r="BN431" s="48"/>
      <c r="BO431" s="48"/>
      <c r="BP431" s="48"/>
      <c r="BQ431" s="48"/>
    </row>
    <row r="432" spans="1:69" s="23" customFormat="1" ht="9.75" x14ac:dyDescent="0.2">
      <c r="A432" s="183" t="s">
        <v>66</v>
      </c>
      <c r="B432" s="184"/>
      <c r="C432" s="219" t="s">
        <v>297</v>
      </c>
      <c r="D432" s="220"/>
      <c r="E432" s="220"/>
      <c r="F432" s="220"/>
      <c r="G432" s="221"/>
      <c r="H432" s="108" t="s">
        <v>3</v>
      </c>
      <c r="I432" s="166">
        <v>0</v>
      </c>
      <c r="J432" s="166">
        <v>0</v>
      </c>
      <c r="K432" s="166">
        <v>0</v>
      </c>
      <c r="L432" s="166">
        <v>0</v>
      </c>
      <c r="M432" s="166">
        <v>0</v>
      </c>
      <c r="N432" s="166">
        <v>0</v>
      </c>
      <c r="O432" s="166">
        <v>0</v>
      </c>
      <c r="P432" s="166">
        <v>0</v>
      </c>
      <c r="Q432" s="173" t="s">
        <v>478</v>
      </c>
      <c r="R432" s="112" t="s">
        <v>478</v>
      </c>
      <c r="S432" s="62"/>
      <c r="T432" s="60"/>
      <c r="U432" s="60"/>
      <c r="AM432" s="48"/>
      <c r="AN432" s="48"/>
      <c r="AP432" s="48"/>
      <c r="AQ432" s="48"/>
      <c r="AR432" s="48"/>
      <c r="AS432" s="48"/>
      <c r="AT432" s="48"/>
      <c r="AU432" s="48"/>
      <c r="AV432" s="48"/>
      <c r="AW432" s="48"/>
      <c r="AX432" s="48"/>
      <c r="AY432" s="48"/>
      <c r="AZ432" s="48"/>
      <c r="BA432" s="48"/>
      <c r="BB432" s="48"/>
      <c r="BC432" s="48"/>
      <c r="BD432" s="48"/>
      <c r="BE432" s="48"/>
      <c r="BF432" s="48"/>
      <c r="BG432" s="48"/>
      <c r="BH432" s="48"/>
      <c r="BI432" s="48"/>
      <c r="BJ432" s="48"/>
      <c r="BK432" s="48"/>
      <c r="BL432" s="48"/>
      <c r="BM432" s="48"/>
      <c r="BN432" s="48"/>
      <c r="BO432" s="48"/>
      <c r="BP432" s="48"/>
      <c r="BQ432" s="48"/>
    </row>
    <row r="433" spans="1:69" s="23" customFormat="1" ht="16.5" customHeight="1" x14ac:dyDescent="0.2">
      <c r="A433" s="183" t="s">
        <v>643</v>
      </c>
      <c r="B433" s="184"/>
      <c r="C433" s="228" t="s">
        <v>650</v>
      </c>
      <c r="D433" s="229"/>
      <c r="E433" s="229"/>
      <c r="F433" s="229"/>
      <c r="G433" s="230"/>
      <c r="H433" s="108" t="s">
        <v>3</v>
      </c>
      <c r="I433" s="166">
        <v>0</v>
      </c>
      <c r="J433" s="166">
        <v>0</v>
      </c>
      <c r="K433" s="166">
        <v>0</v>
      </c>
      <c r="L433" s="166">
        <v>0</v>
      </c>
      <c r="M433" s="166">
        <v>0</v>
      </c>
      <c r="N433" s="166">
        <v>0</v>
      </c>
      <c r="O433" s="166">
        <v>0</v>
      </c>
      <c r="P433" s="166">
        <v>0</v>
      </c>
      <c r="Q433" s="173" t="s">
        <v>478</v>
      </c>
      <c r="R433" s="112" t="s">
        <v>478</v>
      </c>
      <c r="S433" s="62"/>
      <c r="T433" s="60"/>
      <c r="U433" s="60"/>
      <c r="AM433" s="48"/>
      <c r="AN433" s="48"/>
      <c r="AP433" s="48"/>
      <c r="AQ433" s="48"/>
      <c r="AR433" s="48"/>
      <c r="AS433" s="48"/>
      <c r="AT433" s="48"/>
      <c r="AU433" s="48"/>
      <c r="AV433" s="48"/>
      <c r="AW433" s="48"/>
      <c r="AX433" s="48"/>
      <c r="AY433" s="48"/>
      <c r="AZ433" s="48"/>
      <c r="BA433" s="48"/>
      <c r="BB433" s="48"/>
      <c r="BC433" s="48"/>
      <c r="BD433" s="48"/>
      <c r="BE433" s="48"/>
      <c r="BF433" s="48"/>
      <c r="BG433" s="48"/>
      <c r="BH433" s="48"/>
      <c r="BI433" s="48"/>
      <c r="BJ433" s="48"/>
      <c r="BK433" s="48"/>
      <c r="BL433" s="48"/>
      <c r="BM433" s="48"/>
      <c r="BN433" s="48"/>
      <c r="BO433" s="48"/>
      <c r="BP433" s="48"/>
      <c r="BQ433" s="48"/>
    </row>
    <row r="434" spans="1:69" s="23" customFormat="1" ht="9.75" x14ac:dyDescent="0.2">
      <c r="A434" s="183" t="s">
        <v>67</v>
      </c>
      <c r="B434" s="184"/>
      <c r="C434" s="219" t="s">
        <v>298</v>
      </c>
      <c r="D434" s="220"/>
      <c r="E434" s="220"/>
      <c r="F434" s="220"/>
      <c r="G434" s="221"/>
      <c r="H434" s="108" t="s">
        <v>3</v>
      </c>
      <c r="I434" s="166">
        <v>0</v>
      </c>
      <c r="J434" s="166">
        <v>0</v>
      </c>
      <c r="K434" s="166">
        <v>0</v>
      </c>
      <c r="L434" s="166">
        <v>0</v>
      </c>
      <c r="M434" s="166">
        <v>0</v>
      </c>
      <c r="N434" s="166">
        <v>0</v>
      </c>
      <c r="O434" s="166">
        <v>0</v>
      </c>
      <c r="P434" s="166">
        <v>0</v>
      </c>
      <c r="Q434" s="173" t="s">
        <v>478</v>
      </c>
      <c r="R434" s="112" t="s">
        <v>478</v>
      </c>
      <c r="S434" s="62"/>
      <c r="T434" s="60"/>
      <c r="U434" s="60"/>
      <c r="AM434" s="48"/>
      <c r="AN434" s="48"/>
      <c r="AP434" s="48"/>
      <c r="AQ434" s="48"/>
      <c r="AR434" s="48"/>
      <c r="AS434" s="48"/>
      <c r="AT434" s="48"/>
      <c r="AU434" s="48"/>
      <c r="AV434" s="48"/>
      <c r="AW434" s="48"/>
      <c r="AX434" s="48"/>
      <c r="AY434" s="48"/>
      <c r="AZ434" s="48"/>
      <c r="BA434" s="48"/>
      <c r="BB434" s="48"/>
      <c r="BC434" s="48"/>
      <c r="BD434" s="48"/>
      <c r="BE434" s="48"/>
      <c r="BF434" s="48"/>
      <c r="BG434" s="48"/>
      <c r="BH434" s="48"/>
      <c r="BI434" s="48"/>
      <c r="BJ434" s="48"/>
      <c r="BK434" s="48"/>
      <c r="BL434" s="48"/>
      <c r="BM434" s="48"/>
      <c r="BN434" s="48"/>
      <c r="BO434" s="48"/>
      <c r="BP434" s="48"/>
      <c r="BQ434" s="48"/>
    </row>
    <row r="435" spans="1:69" s="23" customFormat="1" ht="16.5" customHeight="1" x14ac:dyDescent="0.2">
      <c r="A435" s="183" t="s">
        <v>644</v>
      </c>
      <c r="B435" s="184"/>
      <c r="C435" s="228" t="s">
        <v>651</v>
      </c>
      <c r="D435" s="229"/>
      <c r="E435" s="229"/>
      <c r="F435" s="229"/>
      <c r="G435" s="230"/>
      <c r="H435" s="108" t="s">
        <v>3</v>
      </c>
      <c r="I435" s="166">
        <v>0</v>
      </c>
      <c r="J435" s="166">
        <v>0</v>
      </c>
      <c r="K435" s="166">
        <v>0</v>
      </c>
      <c r="L435" s="166">
        <v>0</v>
      </c>
      <c r="M435" s="166">
        <v>0</v>
      </c>
      <c r="N435" s="166">
        <v>0</v>
      </c>
      <c r="O435" s="166">
        <v>0</v>
      </c>
      <c r="P435" s="166">
        <v>0</v>
      </c>
      <c r="Q435" s="173" t="s">
        <v>478</v>
      </c>
      <c r="R435" s="112" t="s">
        <v>478</v>
      </c>
      <c r="S435" s="62"/>
      <c r="T435" s="60"/>
      <c r="U435" s="60"/>
      <c r="AM435" s="48"/>
      <c r="AN435" s="48"/>
      <c r="AP435" s="48"/>
      <c r="AQ435" s="48"/>
      <c r="AR435" s="48"/>
      <c r="AS435" s="48"/>
      <c r="AT435" s="48"/>
      <c r="AU435" s="48"/>
      <c r="AV435" s="48"/>
      <c r="AW435" s="48"/>
      <c r="AX435" s="48"/>
      <c r="AY435" s="48"/>
      <c r="AZ435" s="48"/>
      <c r="BA435" s="48"/>
      <c r="BB435" s="48"/>
      <c r="BC435" s="48"/>
      <c r="BD435" s="48"/>
      <c r="BE435" s="48"/>
      <c r="BF435" s="48"/>
      <c r="BG435" s="48"/>
      <c r="BH435" s="48"/>
      <c r="BI435" s="48"/>
      <c r="BJ435" s="48"/>
      <c r="BK435" s="48"/>
      <c r="BL435" s="48"/>
      <c r="BM435" s="48"/>
      <c r="BN435" s="48"/>
      <c r="BO435" s="48"/>
      <c r="BP435" s="48"/>
      <c r="BQ435" s="48"/>
    </row>
    <row r="436" spans="1:69" s="23" customFormat="1" ht="9.75" x14ac:dyDescent="0.2">
      <c r="A436" s="183" t="s">
        <v>32</v>
      </c>
      <c r="B436" s="184"/>
      <c r="C436" s="191" t="s">
        <v>652</v>
      </c>
      <c r="D436" s="192"/>
      <c r="E436" s="192"/>
      <c r="F436" s="192"/>
      <c r="G436" s="193"/>
      <c r="H436" s="108" t="s">
        <v>3</v>
      </c>
      <c r="I436" s="166">
        <v>0</v>
      </c>
      <c r="J436" s="166">
        <v>0</v>
      </c>
      <c r="K436" s="166">
        <v>0</v>
      </c>
      <c r="L436" s="166">
        <v>0</v>
      </c>
      <c r="M436" s="166">
        <v>0</v>
      </c>
      <c r="N436" s="166">
        <v>0</v>
      </c>
      <c r="O436" s="166">
        <v>0</v>
      </c>
      <c r="P436" s="166">
        <v>0</v>
      </c>
      <c r="Q436" s="173" t="s">
        <v>478</v>
      </c>
      <c r="R436" s="112" t="s">
        <v>478</v>
      </c>
      <c r="S436" s="62"/>
      <c r="T436" s="60"/>
      <c r="U436" s="60"/>
      <c r="AM436" s="48"/>
      <c r="AN436" s="48"/>
      <c r="AP436" s="48"/>
      <c r="AQ436" s="48"/>
      <c r="AR436" s="48"/>
      <c r="AS436" s="48"/>
      <c r="AT436" s="48"/>
      <c r="AU436" s="48"/>
      <c r="AV436" s="48"/>
      <c r="AW436" s="48"/>
      <c r="AX436" s="48"/>
      <c r="AY436" s="48"/>
      <c r="AZ436" s="48"/>
      <c r="BA436" s="48"/>
      <c r="BB436" s="48"/>
      <c r="BC436" s="48"/>
      <c r="BD436" s="48"/>
      <c r="BE436" s="48"/>
      <c r="BF436" s="48"/>
      <c r="BG436" s="48"/>
      <c r="BH436" s="48"/>
      <c r="BI436" s="48"/>
      <c r="BJ436" s="48"/>
      <c r="BK436" s="48"/>
      <c r="BL436" s="48"/>
      <c r="BM436" s="48"/>
      <c r="BN436" s="48"/>
      <c r="BO436" s="48"/>
      <c r="BP436" s="48"/>
      <c r="BQ436" s="48"/>
    </row>
    <row r="437" spans="1:69" s="23" customFormat="1" ht="9" customHeight="1" thickBot="1" x14ac:dyDescent="0.25">
      <c r="A437" s="200" t="s">
        <v>33</v>
      </c>
      <c r="B437" s="201"/>
      <c r="C437" s="315" t="s">
        <v>653</v>
      </c>
      <c r="D437" s="252"/>
      <c r="E437" s="252"/>
      <c r="F437" s="252"/>
      <c r="G437" s="253"/>
      <c r="H437" s="134" t="s">
        <v>3</v>
      </c>
      <c r="I437" s="166">
        <v>0</v>
      </c>
      <c r="J437" s="166">
        <v>0</v>
      </c>
      <c r="K437" s="166">
        <v>0</v>
      </c>
      <c r="L437" s="166">
        <v>0</v>
      </c>
      <c r="M437" s="166">
        <v>0</v>
      </c>
      <c r="N437" s="166">
        <v>0</v>
      </c>
      <c r="O437" s="166">
        <v>0</v>
      </c>
      <c r="P437" s="166">
        <v>0</v>
      </c>
      <c r="Q437" s="173" t="s">
        <v>478</v>
      </c>
      <c r="R437" s="112" t="s">
        <v>478</v>
      </c>
      <c r="S437" s="62"/>
      <c r="T437" s="60"/>
      <c r="U437" s="60"/>
      <c r="AM437" s="48"/>
      <c r="AN437" s="48"/>
      <c r="AP437" s="48"/>
      <c r="AQ437" s="48"/>
      <c r="AR437" s="48"/>
      <c r="AS437" s="48"/>
      <c r="AT437" s="48"/>
      <c r="AU437" s="48"/>
      <c r="AV437" s="48"/>
      <c r="AW437" s="48"/>
      <c r="AX437" s="48"/>
      <c r="AY437" s="48"/>
      <c r="AZ437" s="48"/>
      <c r="BA437" s="48"/>
      <c r="BB437" s="48"/>
      <c r="BC437" s="48"/>
      <c r="BD437" s="48"/>
      <c r="BE437" s="48"/>
      <c r="BF437" s="48"/>
      <c r="BG437" s="48"/>
      <c r="BH437" s="48"/>
      <c r="BI437" s="48"/>
      <c r="BJ437" s="48"/>
      <c r="BK437" s="48"/>
      <c r="BL437" s="48"/>
      <c r="BM437" s="48"/>
      <c r="BN437" s="48"/>
      <c r="BO437" s="48"/>
      <c r="BP437" s="48"/>
      <c r="BQ437" s="48"/>
    </row>
    <row r="438" spans="1:69" s="35" customFormat="1" ht="9.75" customHeight="1" x14ac:dyDescent="0.2">
      <c r="A438" s="215" t="s">
        <v>114</v>
      </c>
      <c r="B438" s="316"/>
      <c r="C438" s="317" t="s">
        <v>110</v>
      </c>
      <c r="D438" s="318"/>
      <c r="E438" s="318"/>
      <c r="F438" s="318"/>
      <c r="G438" s="319"/>
      <c r="H438" s="167" t="s">
        <v>478</v>
      </c>
      <c r="I438" s="168" t="s">
        <v>478</v>
      </c>
      <c r="J438" s="168" t="s">
        <v>478</v>
      </c>
      <c r="K438" s="168" t="s">
        <v>478</v>
      </c>
      <c r="L438" s="168" t="s">
        <v>478</v>
      </c>
      <c r="M438" s="168" t="s">
        <v>478</v>
      </c>
      <c r="N438" s="168" t="s">
        <v>478</v>
      </c>
      <c r="O438" s="168" t="s">
        <v>478</v>
      </c>
      <c r="P438" s="168" t="s">
        <v>478</v>
      </c>
      <c r="Q438" s="175" t="s">
        <v>478</v>
      </c>
      <c r="R438" s="169" t="s">
        <v>478</v>
      </c>
      <c r="S438" s="64"/>
      <c r="T438" s="60"/>
      <c r="U438" s="60"/>
      <c r="AM438" s="48"/>
      <c r="AN438" s="48"/>
      <c r="AP438" s="48"/>
      <c r="AQ438" s="48"/>
      <c r="AR438" s="48"/>
      <c r="AS438" s="48"/>
      <c r="AT438" s="48"/>
      <c r="AU438" s="48"/>
      <c r="AV438" s="48"/>
      <c r="AW438" s="48"/>
      <c r="AX438" s="48"/>
      <c r="AY438" s="48"/>
      <c r="AZ438" s="48"/>
      <c r="BA438" s="48"/>
      <c r="BB438" s="48"/>
      <c r="BC438" s="48"/>
      <c r="BD438" s="48"/>
      <c r="BE438" s="48"/>
      <c r="BF438" s="48"/>
      <c r="BG438" s="48"/>
      <c r="BH438" s="48"/>
      <c r="BI438" s="48"/>
      <c r="BJ438" s="48"/>
      <c r="BK438" s="48"/>
      <c r="BL438" s="48"/>
      <c r="BM438" s="48"/>
      <c r="BN438" s="48"/>
      <c r="BO438" s="48"/>
      <c r="BP438" s="48"/>
      <c r="BQ438" s="48"/>
    </row>
    <row r="439" spans="1:69" s="23" customFormat="1" ht="24.75" customHeight="1" x14ac:dyDescent="0.2">
      <c r="A439" s="183" t="s">
        <v>116</v>
      </c>
      <c r="B439" s="184"/>
      <c r="C439" s="191" t="s">
        <v>657</v>
      </c>
      <c r="D439" s="192"/>
      <c r="E439" s="192"/>
      <c r="F439" s="192"/>
      <c r="G439" s="193"/>
      <c r="H439" s="108" t="s">
        <v>3</v>
      </c>
      <c r="I439" s="166">
        <v>0</v>
      </c>
      <c r="J439" s="166">
        <v>0</v>
      </c>
      <c r="K439" s="166">
        <v>0</v>
      </c>
      <c r="L439" s="166">
        <v>0</v>
      </c>
      <c r="M439" s="166">
        <v>0</v>
      </c>
      <c r="N439" s="166">
        <v>0</v>
      </c>
      <c r="O439" s="166">
        <v>0</v>
      </c>
      <c r="P439" s="166">
        <v>0</v>
      </c>
      <c r="Q439" s="174"/>
      <c r="R439" s="112" t="s">
        <v>478</v>
      </c>
      <c r="S439" s="63"/>
      <c r="T439" s="60"/>
      <c r="U439" s="60"/>
      <c r="AM439" s="50"/>
      <c r="AN439" s="48"/>
      <c r="AP439" s="48"/>
      <c r="AQ439" s="48"/>
      <c r="AR439" s="48"/>
      <c r="AS439" s="48"/>
      <c r="AT439" s="48"/>
      <c r="AU439" s="48"/>
      <c r="AV439" s="48"/>
      <c r="AW439" s="48"/>
      <c r="AX439" s="48"/>
      <c r="AY439" s="48"/>
      <c r="AZ439" s="48"/>
      <c r="BA439" s="48"/>
      <c r="BB439" s="48"/>
      <c r="BC439" s="48"/>
      <c r="BD439" s="48"/>
      <c r="BE439" s="48"/>
      <c r="BF439" s="48"/>
      <c r="BG439" s="48"/>
      <c r="BH439" s="48"/>
      <c r="BI439" s="48"/>
      <c r="BJ439" s="48"/>
      <c r="BK439" s="48"/>
      <c r="BL439" s="48"/>
      <c r="BM439" s="48"/>
      <c r="BN439" s="48"/>
      <c r="BO439" s="48"/>
      <c r="BP439" s="48"/>
      <c r="BQ439" s="48"/>
    </row>
    <row r="440" spans="1:69" s="37" customFormat="1" ht="9.75" x14ac:dyDescent="0.2">
      <c r="A440" s="183" t="s">
        <v>117</v>
      </c>
      <c r="B440" s="184"/>
      <c r="C440" s="219" t="s">
        <v>658</v>
      </c>
      <c r="D440" s="220"/>
      <c r="E440" s="220"/>
      <c r="F440" s="220"/>
      <c r="G440" s="221"/>
      <c r="H440" s="108" t="s">
        <v>3</v>
      </c>
      <c r="I440" s="166">
        <v>0</v>
      </c>
      <c r="J440" s="166">
        <v>0</v>
      </c>
      <c r="K440" s="166">
        <v>0</v>
      </c>
      <c r="L440" s="166">
        <v>0</v>
      </c>
      <c r="M440" s="166">
        <v>0</v>
      </c>
      <c r="N440" s="166">
        <v>0</v>
      </c>
      <c r="O440" s="166">
        <v>0</v>
      </c>
      <c r="P440" s="166">
        <v>0</v>
      </c>
      <c r="Q440" s="174"/>
      <c r="R440" s="170" t="str">
        <f>R423</f>
        <v>-</v>
      </c>
      <c r="S440" s="83"/>
      <c r="T440" s="84"/>
      <c r="U440" s="84"/>
      <c r="AM440" s="49"/>
      <c r="AN440" s="85"/>
      <c r="AP440" s="85"/>
      <c r="AQ440" s="85"/>
      <c r="AR440" s="85"/>
      <c r="AS440" s="85"/>
      <c r="AT440" s="85"/>
      <c r="AU440" s="85"/>
      <c r="AV440" s="85"/>
      <c r="AW440" s="85"/>
      <c r="AX440" s="85"/>
      <c r="AY440" s="85"/>
      <c r="AZ440" s="85"/>
      <c r="BA440" s="85"/>
      <c r="BB440" s="85"/>
      <c r="BC440" s="85"/>
      <c r="BD440" s="85"/>
      <c r="BE440" s="85"/>
      <c r="BF440" s="85"/>
      <c r="BG440" s="85"/>
      <c r="BH440" s="85"/>
      <c r="BI440" s="85"/>
      <c r="BJ440" s="85"/>
      <c r="BK440" s="85"/>
      <c r="BL440" s="85"/>
      <c r="BM440" s="85"/>
      <c r="BN440" s="85"/>
      <c r="BO440" s="85"/>
      <c r="BP440" s="85"/>
      <c r="BQ440" s="85"/>
    </row>
    <row r="441" spans="1:69" s="23" customFormat="1" ht="16.5" customHeight="1" x14ac:dyDescent="0.2">
      <c r="A441" s="183" t="s">
        <v>118</v>
      </c>
      <c r="B441" s="184"/>
      <c r="C441" s="219" t="s">
        <v>678</v>
      </c>
      <c r="D441" s="220"/>
      <c r="E441" s="220"/>
      <c r="F441" s="220"/>
      <c r="G441" s="221"/>
      <c r="H441" s="108" t="s">
        <v>3</v>
      </c>
      <c r="I441" s="166">
        <v>0</v>
      </c>
      <c r="J441" s="166">
        <v>0</v>
      </c>
      <c r="K441" s="166">
        <v>0</v>
      </c>
      <c r="L441" s="166">
        <v>0</v>
      </c>
      <c r="M441" s="166">
        <v>0</v>
      </c>
      <c r="N441" s="166">
        <v>0</v>
      </c>
      <c r="O441" s="166">
        <v>0</v>
      </c>
      <c r="P441" s="166">
        <v>0</v>
      </c>
      <c r="Q441" s="173">
        <v>0</v>
      </c>
      <c r="R441" s="112" t="s">
        <v>478</v>
      </c>
      <c r="S441" s="62"/>
      <c r="T441" s="60"/>
      <c r="U441" s="60"/>
      <c r="AM441" s="48"/>
      <c r="AN441" s="48"/>
      <c r="AP441" s="48"/>
      <c r="AQ441" s="48"/>
      <c r="AR441" s="48"/>
      <c r="AS441" s="48"/>
      <c r="AT441" s="48"/>
      <c r="AU441" s="48"/>
      <c r="AV441" s="48"/>
      <c r="AW441" s="48"/>
      <c r="AX441" s="48"/>
      <c r="AY441" s="48"/>
      <c r="AZ441" s="48"/>
      <c r="BA441" s="48"/>
      <c r="BB441" s="48"/>
      <c r="BC441" s="48"/>
      <c r="BD441" s="48"/>
      <c r="BE441" s="48"/>
      <c r="BF441" s="48"/>
      <c r="BG441" s="48"/>
      <c r="BH441" s="48"/>
      <c r="BI441" s="48"/>
      <c r="BJ441" s="48"/>
      <c r="BK441" s="48"/>
      <c r="BL441" s="48"/>
      <c r="BM441" s="48"/>
      <c r="BN441" s="48"/>
      <c r="BO441" s="48"/>
      <c r="BP441" s="48"/>
      <c r="BQ441" s="48"/>
    </row>
    <row r="442" spans="1:69" s="23" customFormat="1" ht="9.75" x14ac:dyDescent="0.2">
      <c r="A442" s="183" t="s">
        <v>119</v>
      </c>
      <c r="B442" s="184"/>
      <c r="C442" s="219" t="s">
        <v>659</v>
      </c>
      <c r="D442" s="220"/>
      <c r="E442" s="220"/>
      <c r="F442" s="220"/>
      <c r="G442" s="221"/>
      <c r="H442" s="108" t="s">
        <v>3</v>
      </c>
      <c r="I442" s="96">
        <v>0</v>
      </c>
      <c r="J442" s="96">
        <v>0</v>
      </c>
      <c r="K442" s="96">
        <v>0</v>
      </c>
      <c r="L442" s="96">
        <v>0</v>
      </c>
      <c r="M442" s="96">
        <v>0</v>
      </c>
      <c r="N442" s="96">
        <v>0</v>
      </c>
      <c r="O442" s="96">
        <v>0</v>
      </c>
      <c r="P442" s="96">
        <v>0</v>
      </c>
      <c r="Q442" s="173">
        <v>0</v>
      </c>
      <c r="R442" s="112" t="s">
        <v>478</v>
      </c>
      <c r="S442" s="62"/>
      <c r="T442" s="60"/>
      <c r="U442" s="60"/>
      <c r="AM442" s="48"/>
      <c r="AN442" s="48"/>
      <c r="AP442" s="48"/>
      <c r="AQ442" s="48"/>
      <c r="AR442" s="48"/>
      <c r="AS442" s="48"/>
      <c r="AT442" s="48"/>
      <c r="AU442" s="48"/>
      <c r="AV442" s="48"/>
      <c r="AW442" s="48"/>
      <c r="AX442" s="48"/>
      <c r="AY442" s="48"/>
      <c r="AZ442" s="48"/>
      <c r="BA442" s="48"/>
      <c r="BB442" s="48"/>
      <c r="BC442" s="48"/>
      <c r="BD442" s="48"/>
      <c r="BE442" s="48"/>
      <c r="BF442" s="48"/>
      <c r="BG442" s="48"/>
      <c r="BH442" s="48"/>
      <c r="BI442" s="48"/>
      <c r="BJ442" s="48"/>
      <c r="BK442" s="48"/>
      <c r="BL442" s="48"/>
      <c r="BM442" s="48"/>
      <c r="BN442" s="48"/>
      <c r="BO442" s="48"/>
      <c r="BP442" s="48"/>
      <c r="BQ442" s="48"/>
    </row>
    <row r="443" spans="1:69" s="23" customFormat="1" ht="17.25" customHeight="1" x14ac:dyDescent="0.2">
      <c r="A443" s="183" t="s">
        <v>120</v>
      </c>
      <c r="B443" s="184"/>
      <c r="C443" s="191" t="s">
        <v>660</v>
      </c>
      <c r="D443" s="192"/>
      <c r="E443" s="192"/>
      <c r="F443" s="192"/>
      <c r="G443" s="193"/>
      <c r="H443" s="108" t="s">
        <v>478</v>
      </c>
      <c r="I443" s="96">
        <v>0</v>
      </c>
      <c r="J443" s="96">
        <v>0</v>
      </c>
      <c r="K443" s="96">
        <v>0</v>
      </c>
      <c r="L443" s="96">
        <v>0</v>
      </c>
      <c r="M443" s="96">
        <v>0</v>
      </c>
      <c r="N443" s="96">
        <v>0</v>
      </c>
      <c r="O443" s="96">
        <v>0</v>
      </c>
      <c r="P443" s="96">
        <v>0</v>
      </c>
      <c r="Q443" s="173">
        <v>0</v>
      </c>
      <c r="R443" s="112" t="s">
        <v>478</v>
      </c>
      <c r="S443" s="62"/>
      <c r="T443" s="60"/>
      <c r="U443" s="60"/>
      <c r="AM443" s="48"/>
      <c r="AN443" s="48"/>
      <c r="AP443" s="48"/>
      <c r="AQ443" s="48"/>
      <c r="AR443" s="48"/>
      <c r="AS443" s="48"/>
      <c r="AT443" s="48"/>
      <c r="AU443" s="48"/>
      <c r="AV443" s="48"/>
      <c r="AW443" s="48"/>
      <c r="AX443" s="48"/>
      <c r="AY443" s="48"/>
      <c r="AZ443" s="48"/>
      <c r="BA443" s="48"/>
      <c r="BB443" s="48"/>
      <c r="BC443" s="48"/>
      <c r="BD443" s="48"/>
      <c r="BE443" s="48"/>
      <c r="BF443" s="48"/>
      <c r="BG443" s="48"/>
      <c r="BH443" s="48"/>
      <c r="BI443" s="48"/>
      <c r="BJ443" s="48"/>
      <c r="BK443" s="48"/>
      <c r="BL443" s="48"/>
      <c r="BM443" s="48"/>
      <c r="BN443" s="48"/>
      <c r="BO443" s="48"/>
      <c r="BP443" s="48"/>
      <c r="BQ443" s="48"/>
    </row>
    <row r="444" spans="1:69" s="23" customFormat="1" ht="9.75" x14ac:dyDescent="0.2">
      <c r="A444" s="183" t="s">
        <v>654</v>
      </c>
      <c r="B444" s="184"/>
      <c r="C444" s="219" t="s">
        <v>661</v>
      </c>
      <c r="D444" s="220"/>
      <c r="E444" s="220"/>
      <c r="F444" s="220"/>
      <c r="G444" s="221"/>
      <c r="H444" s="108" t="s">
        <v>3</v>
      </c>
      <c r="I444" s="96">
        <v>0</v>
      </c>
      <c r="J444" s="96">
        <v>0</v>
      </c>
      <c r="K444" s="96">
        <v>0</v>
      </c>
      <c r="L444" s="96">
        <v>0</v>
      </c>
      <c r="M444" s="96">
        <v>0</v>
      </c>
      <c r="N444" s="96">
        <v>0</v>
      </c>
      <c r="O444" s="96">
        <v>0</v>
      </c>
      <c r="P444" s="96">
        <v>0</v>
      </c>
      <c r="Q444" s="173">
        <v>0</v>
      </c>
      <c r="R444" s="112" t="s">
        <v>478</v>
      </c>
      <c r="S444" s="62"/>
      <c r="T444" s="60"/>
      <c r="U444" s="60"/>
      <c r="AM444" s="48"/>
      <c r="AN444" s="48"/>
      <c r="AP444" s="48"/>
      <c r="AQ444" s="48"/>
      <c r="AR444" s="48"/>
      <c r="AS444" s="48"/>
      <c r="AT444" s="48"/>
      <c r="AU444" s="48"/>
      <c r="AV444" s="48"/>
      <c r="AW444" s="48"/>
      <c r="AX444" s="48"/>
      <c r="AY444" s="48"/>
      <c r="AZ444" s="48"/>
      <c r="BA444" s="48"/>
      <c r="BB444" s="48"/>
      <c r="BC444" s="48"/>
      <c r="BD444" s="48"/>
      <c r="BE444" s="48"/>
      <c r="BF444" s="48"/>
      <c r="BG444" s="48"/>
      <c r="BH444" s="48"/>
      <c r="BI444" s="48"/>
      <c r="BJ444" s="48"/>
      <c r="BK444" s="48"/>
      <c r="BL444" s="48"/>
      <c r="BM444" s="48"/>
      <c r="BN444" s="48"/>
      <c r="BO444" s="48"/>
      <c r="BP444" s="48"/>
      <c r="BQ444" s="48"/>
    </row>
    <row r="445" spans="1:69" s="23" customFormat="1" ht="9.75" x14ac:dyDescent="0.2">
      <c r="A445" s="183" t="s">
        <v>655</v>
      </c>
      <c r="B445" s="184"/>
      <c r="C445" s="219" t="s">
        <v>662</v>
      </c>
      <c r="D445" s="220"/>
      <c r="E445" s="220"/>
      <c r="F445" s="220"/>
      <c r="G445" s="221"/>
      <c r="H445" s="108" t="s">
        <v>3</v>
      </c>
      <c r="I445" s="96">
        <v>0</v>
      </c>
      <c r="J445" s="96">
        <v>0</v>
      </c>
      <c r="K445" s="96">
        <v>0</v>
      </c>
      <c r="L445" s="96">
        <v>0</v>
      </c>
      <c r="M445" s="96">
        <v>0</v>
      </c>
      <c r="N445" s="96">
        <v>0</v>
      </c>
      <c r="O445" s="96">
        <v>0</v>
      </c>
      <c r="P445" s="96">
        <v>0</v>
      </c>
      <c r="Q445" s="173">
        <v>0</v>
      </c>
      <c r="R445" s="112" t="s">
        <v>478</v>
      </c>
      <c r="S445" s="62"/>
      <c r="T445" s="60"/>
      <c r="U445" s="60"/>
      <c r="AM445" s="48"/>
      <c r="AN445" s="48"/>
      <c r="AP445" s="48"/>
      <c r="AQ445" s="48"/>
      <c r="AR445" s="48"/>
      <c r="AS445" s="48"/>
      <c r="AT445" s="48"/>
      <c r="AU445" s="48"/>
      <c r="AV445" s="48"/>
      <c r="AW445" s="48"/>
      <c r="AX445" s="48"/>
      <c r="AY445" s="48"/>
      <c r="AZ445" s="48"/>
      <c r="BA445" s="48"/>
      <c r="BB445" s="48"/>
      <c r="BC445" s="48"/>
      <c r="BD445" s="48"/>
      <c r="BE445" s="48"/>
      <c r="BF445" s="48"/>
      <c r="BG445" s="48"/>
      <c r="BH445" s="48"/>
      <c r="BI445" s="48"/>
      <c r="BJ445" s="48"/>
      <c r="BK445" s="48"/>
      <c r="BL445" s="48"/>
      <c r="BM445" s="48"/>
      <c r="BN445" s="48"/>
      <c r="BO445" s="48"/>
      <c r="BP445" s="48"/>
      <c r="BQ445" s="48"/>
    </row>
    <row r="446" spans="1:69" s="23" customFormat="1" ht="9" customHeight="1" thickBot="1" x14ac:dyDescent="0.25">
      <c r="A446" s="200" t="s">
        <v>656</v>
      </c>
      <c r="B446" s="201"/>
      <c r="C446" s="234" t="s">
        <v>663</v>
      </c>
      <c r="D446" s="235"/>
      <c r="E446" s="235"/>
      <c r="F446" s="235"/>
      <c r="G446" s="236"/>
      <c r="H446" s="171" t="s">
        <v>3</v>
      </c>
      <c r="I446" s="135">
        <v>0</v>
      </c>
      <c r="J446" s="135">
        <v>0</v>
      </c>
      <c r="K446" s="135">
        <v>0</v>
      </c>
      <c r="L446" s="135">
        <v>0</v>
      </c>
      <c r="M446" s="135">
        <v>0</v>
      </c>
      <c r="N446" s="135">
        <v>0</v>
      </c>
      <c r="O446" s="135">
        <v>0</v>
      </c>
      <c r="P446" s="135">
        <v>0</v>
      </c>
      <c r="Q446" s="176">
        <v>0</v>
      </c>
      <c r="R446" s="133" t="s">
        <v>478</v>
      </c>
      <c r="S446" s="62"/>
      <c r="T446" s="60"/>
      <c r="U446" s="60"/>
      <c r="AM446" s="48"/>
      <c r="AN446" s="48"/>
      <c r="AP446" s="48"/>
      <c r="AQ446" s="48"/>
      <c r="AR446" s="48"/>
      <c r="AS446" s="48"/>
      <c r="AT446" s="48"/>
      <c r="AU446" s="48"/>
      <c r="AV446" s="48"/>
      <c r="AW446" s="48"/>
      <c r="AX446" s="48"/>
      <c r="AY446" s="48"/>
      <c r="AZ446" s="48"/>
      <c r="BA446" s="48"/>
      <c r="BB446" s="48"/>
      <c r="BC446" s="48"/>
      <c r="BD446" s="48"/>
      <c r="BE446" s="48"/>
      <c r="BF446" s="48"/>
      <c r="BG446" s="48"/>
      <c r="BH446" s="48"/>
      <c r="BI446" s="48"/>
      <c r="BJ446" s="48"/>
      <c r="BK446" s="48"/>
      <c r="BL446" s="48"/>
      <c r="BM446" s="48"/>
      <c r="BN446" s="48"/>
      <c r="BO446" s="48"/>
      <c r="BP446" s="48"/>
      <c r="BQ446" s="48"/>
    </row>
    <row r="447" spans="1:69" s="19" customFormat="1" ht="12" customHeight="1" x14ac:dyDescent="0.15">
      <c r="A447" s="22"/>
      <c r="B447" s="22"/>
      <c r="C447" s="22"/>
      <c r="K447" s="75"/>
      <c r="L447" s="33"/>
      <c r="N447" s="33"/>
      <c r="AP447" s="48"/>
      <c r="AQ447" s="48"/>
      <c r="AR447" s="48"/>
      <c r="AS447" s="48"/>
      <c r="AT447" s="48"/>
      <c r="AU447" s="48"/>
      <c r="AV447" s="48"/>
      <c r="AW447" s="48"/>
      <c r="AX447" s="48"/>
      <c r="AY447" s="48"/>
      <c r="AZ447" s="48"/>
      <c r="BA447" s="48"/>
      <c r="BB447" s="48"/>
    </row>
    <row r="448" spans="1:69" s="28" customFormat="1" ht="9.75" x14ac:dyDescent="0.2">
      <c r="A448" s="27" t="s">
        <v>679</v>
      </c>
      <c r="L448" s="34"/>
      <c r="N448" s="34"/>
      <c r="AP448" s="48"/>
      <c r="AQ448" s="48"/>
      <c r="AR448" s="48"/>
      <c r="AS448" s="48"/>
      <c r="AT448" s="48"/>
      <c r="AU448" s="48"/>
      <c r="AV448" s="48"/>
      <c r="AW448" s="48"/>
      <c r="AX448" s="48"/>
      <c r="AY448" s="48"/>
      <c r="AZ448" s="48"/>
      <c r="BA448" s="48"/>
      <c r="BB448" s="48"/>
    </row>
    <row r="449" spans="1:54" s="28" customFormat="1" ht="9" customHeight="1" x14ac:dyDescent="0.15">
      <c r="A449" s="27" t="s">
        <v>680</v>
      </c>
      <c r="L449" s="34"/>
      <c r="N449" s="34"/>
      <c r="AP449" s="48"/>
      <c r="AQ449" s="48"/>
      <c r="AR449" s="48"/>
      <c r="AS449" s="48"/>
      <c r="AT449" s="48"/>
      <c r="AU449" s="48"/>
      <c r="AV449" s="48"/>
      <c r="AW449" s="48"/>
      <c r="AX449" s="48"/>
      <c r="AY449" s="48"/>
      <c r="AZ449" s="48"/>
      <c r="BA449" s="48"/>
      <c r="BB449" s="48"/>
    </row>
    <row r="450" spans="1:54" s="28" customFormat="1" ht="9" customHeight="1" x14ac:dyDescent="0.15">
      <c r="A450" s="27" t="s">
        <v>681</v>
      </c>
      <c r="L450" s="34"/>
      <c r="N450" s="34"/>
      <c r="AP450" s="48"/>
      <c r="AQ450" s="48"/>
      <c r="AR450" s="48"/>
      <c r="AS450" s="48"/>
      <c r="AT450" s="48"/>
      <c r="AU450" s="48"/>
      <c r="AV450" s="48"/>
      <c r="AW450" s="48"/>
      <c r="AX450" s="48"/>
      <c r="AY450" s="48"/>
      <c r="AZ450" s="48"/>
      <c r="BA450" s="48"/>
      <c r="BB450" s="48"/>
    </row>
    <row r="451" spans="1:54" s="28" customFormat="1" ht="9" customHeight="1" x14ac:dyDescent="0.15">
      <c r="A451" s="27" t="s">
        <v>682</v>
      </c>
      <c r="L451" s="34"/>
      <c r="N451" s="34"/>
      <c r="AP451" s="48"/>
      <c r="AQ451" s="48"/>
      <c r="AR451" s="48"/>
      <c r="AS451" s="48"/>
      <c r="AT451" s="48"/>
      <c r="AU451" s="48"/>
      <c r="AV451" s="48"/>
      <c r="AW451" s="48"/>
      <c r="AX451" s="48"/>
      <c r="AY451" s="48"/>
      <c r="AZ451" s="48"/>
      <c r="BA451" s="48"/>
      <c r="BB451" s="48"/>
    </row>
    <row r="452" spans="1:54" s="28" customFormat="1" ht="9" customHeight="1" x14ac:dyDescent="0.15">
      <c r="A452" s="27" t="s">
        <v>683</v>
      </c>
      <c r="L452" s="34"/>
      <c r="N452" s="34"/>
      <c r="AP452" s="48"/>
      <c r="AQ452" s="48"/>
      <c r="AR452" s="48"/>
      <c r="AS452" s="48"/>
      <c r="AT452" s="48"/>
      <c r="AU452" s="48"/>
      <c r="AV452" s="48"/>
      <c r="AW452" s="48"/>
      <c r="AX452" s="48"/>
      <c r="AY452" s="48"/>
      <c r="AZ452" s="48"/>
      <c r="BA452" s="48"/>
      <c r="BB452" s="48"/>
    </row>
    <row r="453" spans="1:54" s="28" customFormat="1" ht="9" customHeight="1" x14ac:dyDescent="0.15">
      <c r="A453" s="27" t="s">
        <v>684</v>
      </c>
      <c r="L453" s="34"/>
      <c r="N453" s="34"/>
      <c r="AP453" s="48"/>
      <c r="AQ453" s="48"/>
      <c r="AR453" s="48"/>
      <c r="AS453" s="48"/>
      <c r="AT453" s="48"/>
      <c r="AU453" s="48"/>
      <c r="AV453" s="48"/>
      <c r="AW453" s="48"/>
      <c r="AX453" s="48"/>
      <c r="AY453" s="48"/>
      <c r="AZ453" s="48"/>
      <c r="BA453" s="48"/>
      <c r="BB453" s="48"/>
    </row>
    <row r="454" spans="1:54" s="28" customFormat="1" x14ac:dyDescent="0.15">
      <c r="A454" s="27" t="s">
        <v>685</v>
      </c>
      <c r="L454" s="34"/>
      <c r="N454" s="34"/>
      <c r="AP454" s="48"/>
      <c r="AQ454" s="48"/>
      <c r="AR454" s="48"/>
      <c r="AS454" s="48"/>
      <c r="AT454" s="48"/>
      <c r="AU454" s="48"/>
      <c r="AV454" s="48"/>
      <c r="AW454" s="48"/>
      <c r="AX454" s="48"/>
      <c r="AY454" s="48"/>
      <c r="AZ454" s="48"/>
      <c r="BA454" s="48"/>
      <c r="BB454" s="48"/>
    </row>
    <row r="455" spans="1:54" s="28" customFormat="1" x14ac:dyDescent="0.15">
      <c r="A455" s="27" t="s">
        <v>686</v>
      </c>
      <c r="L455" s="34"/>
      <c r="N455" s="34"/>
      <c r="AP455" s="48"/>
      <c r="AQ455" s="48"/>
      <c r="AR455" s="48"/>
      <c r="AS455" s="48"/>
      <c r="AT455" s="48"/>
      <c r="AU455" s="48"/>
      <c r="AV455" s="48"/>
      <c r="AW455" s="48"/>
      <c r="AX455" s="48"/>
      <c r="AY455" s="48"/>
      <c r="AZ455" s="48"/>
      <c r="BA455" s="48"/>
      <c r="BB455" s="48"/>
    </row>
    <row r="456" spans="1:54" s="28" customFormat="1" x14ac:dyDescent="0.15">
      <c r="A456" s="27" t="s">
        <v>687</v>
      </c>
      <c r="L456" s="34"/>
      <c r="N456" s="34"/>
      <c r="AP456" s="48"/>
      <c r="AQ456" s="48"/>
      <c r="AR456" s="48"/>
      <c r="AS456" s="48"/>
      <c r="AT456" s="48"/>
      <c r="AU456" s="48"/>
      <c r="AV456" s="48"/>
      <c r="AW456" s="48"/>
      <c r="AX456" s="48"/>
      <c r="AY456" s="48"/>
      <c r="AZ456" s="48"/>
      <c r="BA456" s="48"/>
      <c r="BB456" s="48"/>
    </row>
  </sheetData>
  <mergeCells count="868">
    <mergeCell ref="D7:F7"/>
    <mergeCell ref="A18:R18"/>
    <mergeCell ref="H15:H16"/>
    <mergeCell ref="C15:G16"/>
    <mergeCell ref="A15:B16"/>
    <mergeCell ref="M15:N15"/>
    <mergeCell ref="Q15:R15"/>
    <mergeCell ref="C17:G17"/>
    <mergeCell ref="D8:F8"/>
    <mergeCell ref="B13:F13"/>
    <mergeCell ref="E9:F9"/>
    <mergeCell ref="A435:B435"/>
    <mergeCell ref="C435:G435"/>
    <mergeCell ref="A436:B436"/>
    <mergeCell ref="C436:G436"/>
    <mergeCell ref="A432:B432"/>
    <mergeCell ref="C432:G432"/>
    <mergeCell ref="A433:B433"/>
    <mergeCell ref="C433:G433"/>
    <mergeCell ref="A434:B434"/>
    <mergeCell ref="C434:G434"/>
    <mergeCell ref="A446:B446"/>
    <mergeCell ref="C446:G446"/>
    <mergeCell ref="A443:B443"/>
    <mergeCell ref="C443:G443"/>
    <mergeCell ref="A444:B444"/>
    <mergeCell ref="C444:G444"/>
    <mergeCell ref="A445:B445"/>
    <mergeCell ref="C445:G445"/>
    <mergeCell ref="A437:B437"/>
    <mergeCell ref="C437:G437"/>
    <mergeCell ref="A438:B438"/>
    <mergeCell ref="C438:G438"/>
    <mergeCell ref="A441:B441"/>
    <mergeCell ref="C441:G441"/>
    <mergeCell ref="A442:B442"/>
    <mergeCell ref="C442:G442"/>
    <mergeCell ref="A439:B439"/>
    <mergeCell ref="C439:G439"/>
    <mergeCell ref="A440:B440"/>
    <mergeCell ref="C440:G440"/>
    <mergeCell ref="C431:G431"/>
    <mergeCell ref="A426:B426"/>
    <mergeCell ref="C426:G426"/>
    <mergeCell ref="A427:B427"/>
    <mergeCell ref="C427:G427"/>
    <mergeCell ref="A428:B428"/>
    <mergeCell ref="C428:G428"/>
    <mergeCell ref="A423:B423"/>
    <mergeCell ref="C423:G423"/>
    <mergeCell ref="A424:B424"/>
    <mergeCell ref="C424:G424"/>
    <mergeCell ref="A425:B425"/>
    <mergeCell ref="C425:G425"/>
    <mergeCell ref="A429:B429"/>
    <mergeCell ref="C429:G429"/>
    <mergeCell ref="A430:B430"/>
    <mergeCell ref="C430:G430"/>
    <mergeCell ref="A431:B431"/>
    <mergeCell ref="A420:B420"/>
    <mergeCell ref="C420:G420"/>
    <mergeCell ref="A421:B421"/>
    <mergeCell ref="C421:G421"/>
    <mergeCell ref="A422:B422"/>
    <mergeCell ref="C422:G422"/>
    <mergeCell ref="A417:B417"/>
    <mergeCell ref="C417:G417"/>
    <mergeCell ref="A418:B418"/>
    <mergeCell ref="C418:G418"/>
    <mergeCell ref="A419:B419"/>
    <mergeCell ref="C419:G419"/>
    <mergeCell ref="A414:B414"/>
    <mergeCell ref="C414:G414"/>
    <mergeCell ref="A415:B415"/>
    <mergeCell ref="C415:G415"/>
    <mergeCell ref="A416:B416"/>
    <mergeCell ref="C416:G416"/>
    <mergeCell ref="A411:B411"/>
    <mergeCell ref="C411:G411"/>
    <mergeCell ref="A412:B412"/>
    <mergeCell ref="C412:G412"/>
    <mergeCell ref="A413:B413"/>
    <mergeCell ref="C413:G413"/>
    <mergeCell ref="A408:B408"/>
    <mergeCell ref="C408:G408"/>
    <mergeCell ref="A409:B409"/>
    <mergeCell ref="C409:G409"/>
    <mergeCell ref="A410:B410"/>
    <mergeCell ref="C410:G410"/>
    <mergeCell ref="A403:B403"/>
    <mergeCell ref="C403:G403"/>
    <mergeCell ref="A406:B406"/>
    <mergeCell ref="A407:B407"/>
    <mergeCell ref="C407:G407"/>
    <mergeCell ref="A404:B404"/>
    <mergeCell ref="C404:G404"/>
    <mergeCell ref="A405:B405"/>
    <mergeCell ref="C405:G405"/>
    <mergeCell ref="C406:G406"/>
    <mergeCell ref="C399:G399"/>
    <mergeCell ref="A400:B400"/>
    <mergeCell ref="C400:G400"/>
    <mergeCell ref="A401:B401"/>
    <mergeCell ref="C401:G401"/>
    <mergeCell ref="A402:B402"/>
    <mergeCell ref="C402:G402"/>
    <mergeCell ref="A394:B394"/>
    <mergeCell ref="C394:G394"/>
    <mergeCell ref="A395:B395"/>
    <mergeCell ref="C395:G395"/>
    <mergeCell ref="A398:B398"/>
    <mergeCell ref="A399:B399"/>
    <mergeCell ref="A396:B396"/>
    <mergeCell ref="C396:G396"/>
    <mergeCell ref="A397:B397"/>
    <mergeCell ref="C398:G398"/>
    <mergeCell ref="C397:G397"/>
    <mergeCell ref="A392:B392"/>
    <mergeCell ref="A393:B393"/>
    <mergeCell ref="C393:G393"/>
    <mergeCell ref="A390:B390"/>
    <mergeCell ref="A391:B391"/>
    <mergeCell ref="C390:G390"/>
    <mergeCell ref="C391:G391"/>
    <mergeCell ref="C392:G392"/>
    <mergeCell ref="A387:B387"/>
    <mergeCell ref="C387:G387"/>
    <mergeCell ref="A388:B388"/>
    <mergeCell ref="C388:G388"/>
    <mergeCell ref="A389:B389"/>
    <mergeCell ref="C389:G389"/>
    <mergeCell ref="A384:B384"/>
    <mergeCell ref="C384:G384"/>
    <mergeCell ref="A385:B385"/>
    <mergeCell ref="C385:G385"/>
    <mergeCell ref="A386:B386"/>
    <mergeCell ref="C386:G386"/>
    <mergeCell ref="A382:B382"/>
    <mergeCell ref="C382:G382"/>
    <mergeCell ref="A383:B383"/>
    <mergeCell ref="C375:G375"/>
    <mergeCell ref="C376:G376"/>
    <mergeCell ref="A376:B376"/>
    <mergeCell ref="C379:G379"/>
    <mergeCell ref="C380:G380"/>
    <mergeCell ref="C383:G383"/>
    <mergeCell ref="A380:B380"/>
    <mergeCell ref="A234:B234"/>
    <mergeCell ref="A235:B235"/>
    <mergeCell ref="A237:B237"/>
    <mergeCell ref="A239:B239"/>
    <mergeCell ref="A236:B236"/>
    <mergeCell ref="A238:B238"/>
    <mergeCell ref="C374:G374"/>
    <mergeCell ref="A241:B241"/>
    <mergeCell ref="A242:B242"/>
    <mergeCell ref="A244:B244"/>
    <mergeCell ref="A252:B252"/>
    <mergeCell ref="A250:B250"/>
    <mergeCell ref="A251:B251"/>
    <mergeCell ref="A243:B243"/>
    <mergeCell ref="A245:B245"/>
    <mergeCell ref="A359:B359"/>
    <mergeCell ref="A372:B372"/>
    <mergeCell ref="A373:B373"/>
    <mergeCell ref="A367:B367"/>
    <mergeCell ref="A369:B369"/>
    <mergeCell ref="A370:B370"/>
    <mergeCell ref="C372:G372"/>
    <mergeCell ref="C373:G373"/>
    <mergeCell ref="C357:G357"/>
    <mergeCell ref="C358:G358"/>
    <mergeCell ref="C359:G359"/>
    <mergeCell ref="C360:G360"/>
    <mergeCell ref="C363:G363"/>
    <mergeCell ref="A362:B362"/>
    <mergeCell ref="A364:R364"/>
    <mergeCell ref="A365:B366"/>
    <mergeCell ref="C365:G366"/>
    <mergeCell ref="H365:H366"/>
    <mergeCell ref="A363:B363"/>
    <mergeCell ref="Q365:R365"/>
    <mergeCell ref="O365:P365"/>
    <mergeCell ref="M365:N365"/>
    <mergeCell ref="A360:B360"/>
    <mergeCell ref="A361:B361"/>
    <mergeCell ref="A358:B358"/>
    <mergeCell ref="C352:G352"/>
    <mergeCell ref="C353:G353"/>
    <mergeCell ref="C354:G354"/>
    <mergeCell ref="C355:G355"/>
    <mergeCell ref="C356:G356"/>
    <mergeCell ref="C345:G345"/>
    <mergeCell ref="C346:G346"/>
    <mergeCell ref="C347:G347"/>
    <mergeCell ref="C348:G348"/>
    <mergeCell ref="C349:G349"/>
    <mergeCell ref="C350:G350"/>
    <mergeCell ref="C340:G340"/>
    <mergeCell ref="C341:G341"/>
    <mergeCell ref="C342:G342"/>
    <mergeCell ref="C339:G339"/>
    <mergeCell ref="C343:G343"/>
    <mergeCell ref="C344:G344"/>
    <mergeCell ref="C333:G333"/>
    <mergeCell ref="C334:G334"/>
    <mergeCell ref="C335:G335"/>
    <mergeCell ref="C336:G336"/>
    <mergeCell ref="C337:G337"/>
    <mergeCell ref="C338:G338"/>
    <mergeCell ref="C327:G327"/>
    <mergeCell ref="C328:G328"/>
    <mergeCell ref="C329:G329"/>
    <mergeCell ref="C330:G330"/>
    <mergeCell ref="C331:G331"/>
    <mergeCell ref="C332:G332"/>
    <mergeCell ref="C321:G321"/>
    <mergeCell ref="C322:G322"/>
    <mergeCell ref="C323:G323"/>
    <mergeCell ref="C324:G324"/>
    <mergeCell ref="C325:G325"/>
    <mergeCell ref="C326:G326"/>
    <mergeCell ref="C318:G318"/>
    <mergeCell ref="C319:G319"/>
    <mergeCell ref="C320:G320"/>
    <mergeCell ref="A320:B320"/>
    <mergeCell ref="A319:B319"/>
    <mergeCell ref="C308:G308"/>
    <mergeCell ref="C309:G309"/>
    <mergeCell ref="C310:G310"/>
    <mergeCell ref="C311:G311"/>
    <mergeCell ref="C312:G312"/>
    <mergeCell ref="C313:G313"/>
    <mergeCell ref="A310:B310"/>
    <mergeCell ref="A311:B311"/>
    <mergeCell ref="A312:B312"/>
    <mergeCell ref="A313:B313"/>
    <mergeCell ref="A318:B318"/>
    <mergeCell ref="A314:R314"/>
    <mergeCell ref="C315:G315"/>
    <mergeCell ref="C316:G316"/>
    <mergeCell ref="C317:G317"/>
    <mergeCell ref="C302:G302"/>
    <mergeCell ref="C303:G303"/>
    <mergeCell ref="C304:G304"/>
    <mergeCell ref="C305:G305"/>
    <mergeCell ref="C306:G306"/>
    <mergeCell ref="C307:G307"/>
    <mergeCell ref="C296:G296"/>
    <mergeCell ref="C297:G297"/>
    <mergeCell ref="C298:G298"/>
    <mergeCell ref="C299:G299"/>
    <mergeCell ref="C300:G300"/>
    <mergeCell ref="C301:G301"/>
    <mergeCell ref="C290:G290"/>
    <mergeCell ref="C291:G291"/>
    <mergeCell ref="C292:G292"/>
    <mergeCell ref="C293:G293"/>
    <mergeCell ref="C294:G294"/>
    <mergeCell ref="C295:G295"/>
    <mergeCell ref="C284:G284"/>
    <mergeCell ref="C285:G285"/>
    <mergeCell ref="C286:G286"/>
    <mergeCell ref="C287:G287"/>
    <mergeCell ref="C288:G288"/>
    <mergeCell ref="C289:G289"/>
    <mergeCell ref="C280:G280"/>
    <mergeCell ref="C281:G281"/>
    <mergeCell ref="C282:G282"/>
    <mergeCell ref="C283:G283"/>
    <mergeCell ref="C272:G272"/>
    <mergeCell ref="C273:G273"/>
    <mergeCell ref="C274:G274"/>
    <mergeCell ref="C275:G275"/>
    <mergeCell ref="C276:G276"/>
    <mergeCell ref="C277:G277"/>
    <mergeCell ref="C257:G257"/>
    <mergeCell ref="C258:G258"/>
    <mergeCell ref="C259:G259"/>
    <mergeCell ref="C248:G248"/>
    <mergeCell ref="C249:G249"/>
    <mergeCell ref="C250:G250"/>
    <mergeCell ref="C251:G251"/>
    <mergeCell ref="C252:G252"/>
    <mergeCell ref="A326:B326"/>
    <mergeCell ref="C253:G253"/>
    <mergeCell ref="C266:G266"/>
    <mergeCell ref="C267:G267"/>
    <mergeCell ref="C268:G268"/>
    <mergeCell ref="C269:G269"/>
    <mergeCell ref="C270:G270"/>
    <mergeCell ref="C271:G271"/>
    <mergeCell ref="C260:G260"/>
    <mergeCell ref="C261:G261"/>
    <mergeCell ref="C262:G262"/>
    <mergeCell ref="C263:G263"/>
    <mergeCell ref="C264:G264"/>
    <mergeCell ref="C265:G265"/>
    <mergeCell ref="C278:G278"/>
    <mergeCell ref="C279:G279"/>
    <mergeCell ref="C242:G242"/>
    <mergeCell ref="C243:G243"/>
    <mergeCell ref="C244:G244"/>
    <mergeCell ref="C245:G245"/>
    <mergeCell ref="C246:G246"/>
    <mergeCell ref="C247:G247"/>
    <mergeCell ref="C254:G254"/>
    <mergeCell ref="C255:G255"/>
    <mergeCell ref="C256:G256"/>
    <mergeCell ref="A379:B379"/>
    <mergeCell ref="A368:G368"/>
    <mergeCell ref="C371:G371"/>
    <mergeCell ref="C361:G361"/>
    <mergeCell ref="C362:G362"/>
    <mergeCell ref="A350:B350"/>
    <mergeCell ref="A351:B351"/>
    <mergeCell ref="A352:B352"/>
    <mergeCell ref="A353:B353"/>
    <mergeCell ref="A354:B354"/>
    <mergeCell ref="A355:B355"/>
    <mergeCell ref="A377:B377"/>
    <mergeCell ref="A378:B378"/>
    <mergeCell ref="C377:G377"/>
    <mergeCell ref="C378:G378"/>
    <mergeCell ref="C367:G367"/>
    <mergeCell ref="C369:G369"/>
    <mergeCell ref="C370:G370"/>
    <mergeCell ref="A374:B374"/>
    <mergeCell ref="A375:B375"/>
    <mergeCell ref="A371:B371"/>
    <mergeCell ref="A356:B356"/>
    <mergeCell ref="A357:B357"/>
    <mergeCell ref="C351:G351"/>
    <mergeCell ref="A349:B349"/>
    <mergeCell ref="A344:B344"/>
    <mergeCell ref="A345:B345"/>
    <mergeCell ref="A346:B346"/>
    <mergeCell ref="A347:B347"/>
    <mergeCell ref="A348:B348"/>
    <mergeCell ref="A328:B328"/>
    <mergeCell ref="A329:B329"/>
    <mergeCell ref="A330:B330"/>
    <mergeCell ref="A331:B331"/>
    <mergeCell ref="A338:B338"/>
    <mergeCell ref="A340:B340"/>
    <mergeCell ref="A341:B341"/>
    <mergeCell ref="A342:B342"/>
    <mergeCell ref="A339:B339"/>
    <mergeCell ref="A343:B343"/>
    <mergeCell ref="A332:B332"/>
    <mergeCell ref="A333:B333"/>
    <mergeCell ref="A334:B334"/>
    <mergeCell ref="A335:B335"/>
    <mergeCell ref="A336:B336"/>
    <mergeCell ref="A337:B337"/>
    <mergeCell ref="A323:B323"/>
    <mergeCell ref="A324:B324"/>
    <mergeCell ref="A325:B325"/>
    <mergeCell ref="A327:B327"/>
    <mergeCell ref="A304:B304"/>
    <mergeCell ref="A305:B305"/>
    <mergeCell ref="A306:B306"/>
    <mergeCell ref="A307:B307"/>
    <mergeCell ref="A308:B308"/>
    <mergeCell ref="A309:B309"/>
    <mergeCell ref="A317:B317"/>
    <mergeCell ref="A315:B315"/>
    <mergeCell ref="A316:B316"/>
    <mergeCell ref="A301:B301"/>
    <mergeCell ref="A302:B302"/>
    <mergeCell ref="A303:B303"/>
    <mergeCell ref="A294:B294"/>
    <mergeCell ref="A295:B295"/>
    <mergeCell ref="A296:B296"/>
    <mergeCell ref="A297:B297"/>
    <mergeCell ref="A321:B321"/>
    <mergeCell ref="A322:B322"/>
    <mergeCell ref="A274:B274"/>
    <mergeCell ref="A275:B275"/>
    <mergeCell ref="A276:B276"/>
    <mergeCell ref="A277:B277"/>
    <mergeCell ref="A278:B278"/>
    <mergeCell ref="A279:B279"/>
    <mergeCell ref="A298:B298"/>
    <mergeCell ref="A299:B299"/>
    <mergeCell ref="A300:B300"/>
    <mergeCell ref="A292:B292"/>
    <mergeCell ref="A293:B293"/>
    <mergeCell ref="A286:B286"/>
    <mergeCell ref="A287:B287"/>
    <mergeCell ref="A288:B288"/>
    <mergeCell ref="A289:B289"/>
    <mergeCell ref="A290:B290"/>
    <mergeCell ref="A291:B291"/>
    <mergeCell ref="A285:B285"/>
    <mergeCell ref="A228:B228"/>
    <mergeCell ref="A229:B229"/>
    <mergeCell ref="A230:B230"/>
    <mergeCell ref="A231:B231"/>
    <mergeCell ref="A232:B232"/>
    <mergeCell ref="A233:B233"/>
    <mergeCell ref="A268:B268"/>
    <mergeCell ref="A269:B269"/>
    <mergeCell ref="A270:B270"/>
    <mergeCell ref="A262:B262"/>
    <mergeCell ref="A263:B263"/>
    <mergeCell ref="A264:B264"/>
    <mergeCell ref="A265:B265"/>
    <mergeCell ref="A266:B266"/>
    <mergeCell ref="A267:B267"/>
    <mergeCell ref="C224:G224"/>
    <mergeCell ref="C241:G241"/>
    <mergeCell ref="C225:G225"/>
    <mergeCell ref="C226:G226"/>
    <mergeCell ref="C227:G227"/>
    <mergeCell ref="C228:G228"/>
    <mergeCell ref="C229:G229"/>
    <mergeCell ref="C230:G230"/>
    <mergeCell ref="C231:G231"/>
    <mergeCell ref="C240:G240"/>
    <mergeCell ref="C232:G232"/>
    <mergeCell ref="C233:G233"/>
    <mergeCell ref="C234:G234"/>
    <mergeCell ref="C235:G235"/>
    <mergeCell ref="C236:G236"/>
    <mergeCell ref="C237:G237"/>
    <mergeCell ref="C238:G238"/>
    <mergeCell ref="C239:G239"/>
    <mergeCell ref="C218:G218"/>
    <mergeCell ref="C219:G219"/>
    <mergeCell ref="C220:G220"/>
    <mergeCell ref="C221:G221"/>
    <mergeCell ref="C222:G222"/>
    <mergeCell ref="C223:G223"/>
    <mergeCell ref="C212:G212"/>
    <mergeCell ref="C213:G213"/>
    <mergeCell ref="C214:G214"/>
    <mergeCell ref="C215:G215"/>
    <mergeCell ref="C216:G216"/>
    <mergeCell ref="C217:G217"/>
    <mergeCell ref="C206:G206"/>
    <mergeCell ref="C207:G207"/>
    <mergeCell ref="C208:G208"/>
    <mergeCell ref="C209:G209"/>
    <mergeCell ref="C210:G210"/>
    <mergeCell ref="C211:G211"/>
    <mergeCell ref="C200:G200"/>
    <mergeCell ref="C201:G201"/>
    <mergeCell ref="C202:G202"/>
    <mergeCell ref="C203:G203"/>
    <mergeCell ref="C204:G204"/>
    <mergeCell ref="C205:G205"/>
    <mergeCell ref="C194:G194"/>
    <mergeCell ref="C195:G195"/>
    <mergeCell ref="C196:G196"/>
    <mergeCell ref="C197:G197"/>
    <mergeCell ref="C198:G198"/>
    <mergeCell ref="C199:G199"/>
    <mergeCell ref="C188:G188"/>
    <mergeCell ref="C189:G189"/>
    <mergeCell ref="C190:G190"/>
    <mergeCell ref="C191:G191"/>
    <mergeCell ref="C192:G192"/>
    <mergeCell ref="C193:G193"/>
    <mergeCell ref="C182:G182"/>
    <mergeCell ref="C183:G183"/>
    <mergeCell ref="C184:G184"/>
    <mergeCell ref="C185:G185"/>
    <mergeCell ref="C186:G186"/>
    <mergeCell ref="C187:G187"/>
    <mergeCell ref="C176:G176"/>
    <mergeCell ref="C177:G177"/>
    <mergeCell ref="C178:G178"/>
    <mergeCell ref="C179:G179"/>
    <mergeCell ref="C180:G180"/>
    <mergeCell ref="C181:G181"/>
    <mergeCell ref="C170:G170"/>
    <mergeCell ref="C171:G171"/>
    <mergeCell ref="C172:G172"/>
    <mergeCell ref="C173:G173"/>
    <mergeCell ref="C174:G174"/>
    <mergeCell ref="C175:G175"/>
    <mergeCell ref="C164:G164"/>
    <mergeCell ref="C165:G165"/>
    <mergeCell ref="C166:G166"/>
    <mergeCell ref="C167:G167"/>
    <mergeCell ref="C168:G168"/>
    <mergeCell ref="C169:G169"/>
    <mergeCell ref="C157:G157"/>
    <mergeCell ref="C158:G158"/>
    <mergeCell ref="C159:G159"/>
    <mergeCell ref="C160:G160"/>
    <mergeCell ref="C161:G161"/>
    <mergeCell ref="C163:G163"/>
    <mergeCell ref="A162:R162"/>
    <mergeCell ref="A159:B159"/>
    <mergeCell ref="A160:B160"/>
    <mergeCell ref="A161:B161"/>
    <mergeCell ref="A157:B157"/>
    <mergeCell ref="A158:B158"/>
    <mergeCell ref="C151:G151"/>
    <mergeCell ref="C152:G152"/>
    <mergeCell ref="C153:G153"/>
    <mergeCell ref="C154:G154"/>
    <mergeCell ref="C155:G155"/>
    <mergeCell ref="C156:G156"/>
    <mergeCell ref="C145:G145"/>
    <mergeCell ref="C146:G146"/>
    <mergeCell ref="C147:G147"/>
    <mergeCell ref="C148:G148"/>
    <mergeCell ref="C149:G149"/>
    <mergeCell ref="C150:G150"/>
    <mergeCell ref="C139:G139"/>
    <mergeCell ref="C140:G140"/>
    <mergeCell ref="C141:G141"/>
    <mergeCell ref="C142:G142"/>
    <mergeCell ref="C143:G143"/>
    <mergeCell ref="C144:G144"/>
    <mergeCell ref="C133:G133"/>
    <mergeCell ref="C134:G134"/>
    <mergeCell ref="C135:G135"/>
    <mergeCell ref="C136:G136"/>
    <mergeCell ref="C137:G137"/>
    <mergeCell ref="C138:G138"/>
    <mergeCell ref="C127:G127"/>
    <mergeCell ref="C128:G128"/>
    <mergeCell ref="C129:G129"/>
    <mergeCell ref="C130:G130"/>
    <mergeCell ref="C131:G131"/>
    <mergeCell ref="C132:G132"/>
    <mergeCell ref="C121:G121"/>
    <mergeCell ref="C122:G122"/>
    <mergeCell ref="C123:G123"/>
    <mergeCell ref="C124:G124"/>
    <mergeCell ref="C125:G125"/>
    <mergeCell ref="C126:G126"/>
    <mergeCell ref="C115:G115"/>
    <mergeCell ref="C116:G116"/>
    <mergeCell ref="C117:G117"/>
    <mergeCell ref="C118:G118"/>
    <mergeCell ref="C119:G119"/>
    <mergeCell ref="C120:G120"/>
    <mergeCell ref="C107:G107"/>
    <mergeCell ref="C112:G112"/>
    <mergeCell ref="C113:G113"/>
    <mergeCell ref="C114:G114"/>
    <mergeCell ref="C111:G111"/>
    <mergeCell ref="C110:G110"/>
    <mergeCell ref="C108:G108"/>
    <mergeCell ref="C109:G109"/>
    <mergeCell ref="C101:G101"/>
    <mergeCell ref="C102:G102"/>
    <mergeCell ref="C103:G103"/>
    <mergeCell ref="C104:G104"/>
    <mergeCell ref="C105:G105"/>
    <mergeCell ref="C106:G106"/>
    <mergeCell ref="C95:G95"/>
    <mergeCell ref="C96:G96"/>
    <mergeCell ref="C97:G97"/>
    <mergeCell ref="C98:G98"/>
    <mergeCell ref="C99:G99"/>
    <mergeCell ref="C100:G100"/>
    <mergeCell ref="C89:G89"/>
    <mergeCell ref="C90:G90"/>
    <mergeCell ref="C91:G91"/>
    <mergeCell ref="C92:G92"/>
    <mergeCell ref="C93:G93"/>
    <mergeCell ref="C94:G94"/>
    <mergeCell ref="C83:G83"/>
    <mergeCell ref="C84:G84"/>
    <mergeCell ref="C85:G85"/>
    <mergeCell ref="C86:G86"/>
    <mergeCell ref="C87:G87"/>
    <mergeCell ref="C88:G88"/>
    <mergeCell ref="C77:G77"/>
    <mergeCell ref="C78:G78"/>
    <mergeCell ref="C79:G79"/>
    <mergeCell ref="C80:G80"/>
    <mergeCell ref="C81:G81"/>
    <mergeCell ref="C82:G82"/>
    <mergeCell ref="C71:G71"/>
    <mergeCell ref="C72:G72"/>
    <mergeCell ref="C73:G73"/>
    <mergeCell ref="C74:G74"/>
    <mergeCell ref="C75:G75"/>
    <mergeCell ref="C76:G76"/>
    <mergeCell ref="C65:G65"/>
    <mergeCell ref="C66:G66"/>
    <mergeCell ref="C67:G67"/>
    <mergeCell ref="C68:G68"/>
    <mergeCell ref="C69:G69"/>
    <mergeCell ref="C70:G70"/>
    <mergeCell ref="C59:G59"/>
    <mergeCell ref="C60:G60"/>
    <mergeCell ref="C61:G61"/>
    <mergeCell ref="C62:G62"/>
    <mergeCell ref="C63:G63"/>
    <mergeCell ref="C64:G64"/>
    <mergeCell ref="C53:G53"/>
    <mergeCell ref="C54:G54"/>
    <mergeCell ref="C55:G55"/>
    <mergeCell ref="C56:G56"/>
    <mergeCell ref="C57:G57"/>
    <mergeCell ref="C58:G58"/>
    <mergeCell ref="C47:G47"/>
    <mergeCell ref="C48:G48"/>
    <mergeCell ref="C49:G49"/>
    <mergeCell ref="C50:G50"/>
    <mergeCell ref="C51:G51"/>
    <mergeCell ref="C52:G52"/>
    <mergeCell ref="C41:G41"/>
    <mergeCell ref="C42:G42"/>
    <mergeCell ref="C43:G43"/>
    <mergeCell ref="C44:G44"/>
    <mergeCell ref="C45:G45"/>
    <mergeCell ref="C46:G46"/>
    <mergeCell ref="C35:G35"/>
    <mergeCell ref="C36:G36"/>
    <mergeCell ref="C37:G37"/>
    <mergeCell ref="C38:G38"/>
    <mergeCell ref="C39:G39"/>
    <mergeCell ref="C40:G40"/>
    <mergeCell ref="C31:G31"/>
    <mergeCell ref="C32:G32"/>
    <mergeCell ref="C33:G33"/>
    <mergeCell ref="C34:G34"/>
    <mergeCell ref="C23:G23"/>
    <mergeCell ref="C24:G24"/>
    <mergeCell ref="C25:G25"/>
    <mergeCell ref="C26:G26"/>
    <mergeCell ref="C27:G27"/>
    <mergeCell ref="C28:G28"/>
    <mergeCell ref="A381:B381"/>
    <mergeCell ref="C381:G381"/>
    <mergeCell ref="A240:B240"/>
    <mergeCell ref="A253:B253"/>
    <mergeCell ref="A246:B246"/>
    <mergeCell ref="A247:B247"/>
    <mergeCell ref="A248:B248"/>
    <mergeCell ref="A249:B249"/>
    <mergeCell ref="A254:B254"/>
    <mergeCell ref="A255:B255"/>
    <mergeCell ref="A256:B256"/>
    <mergeCell ref="A257:B257"/>
    <mergeCell ref="A258:B258"/>
    <mergeCell ref="A259:B259"/>
    <mergeCell ref="A260:B260"/>
    <mergeCell ref="A261:B261"/>
    <mergeCell ref="A271:B271"/>
    <mergeCell ref="A272:B272"/>
    <mergeCell ref="A273:B273"/>
    <mergeCell ref="A280:B280"/>
    <mergeCell ref="A281:B281"/>
    <mergeCell ref="A282:B282"/>
    <mergeCell ref="A283:B283"/>
    <mergeCell ref="A284:B284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B218"/>
    <mergeCell ref="A219:B219"/>
    <mergeCell ref="A220:B220"/>
    <mergeCell ref="A221:B221"/>
    <mergeCell ref="A210:B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B201"/>
    <mergeCell ref="A202:B202"/>
    <mergeCell ref="A203:B203"/>
    <mergeCell ref="A192:B192"/>
    <mergeCell ref="A193:B193"/>
    <mergeCell ref="A194:B194"/>
    <mergeCell ref="A195:B195"/>
    <mergeCell ref="A196:B196"/>
    <mergeCell ref="A197:B197"/>
    <mergeCell ref="A186:B186"/>
    <mergeCell ref="A187:B187"/>
    <mergeCell ref="A188:B188"/>
    <mergeCell ref="A189:B189"/>
    <mergeCell ref="A190:B190"/>
    <mergeCell ref="A191:B191"/>
    <mergeCell ref="A180:B180"/>
    <mergeCell ref="A181:B181"/>
    <mergeCell ref="A182:B182"/>
    <mergeCell ref="A183:B183"/>
    <mergeCell ref="A184:B184"/>
    <mergeCell ref="A185:B185"/>
    <mergeCell ref="A174:B174"/>
    <mergeCell ref="A175:B175"/>
    <mergeCell ref="A176:B176"/>
    <mergeCell ref="A177:B177"/>
    <mergeCell ref="A178:B178"/>
    <mergeCell ref="A179:B179"/>
    <mergeCell ref="A168:B168"/>
    <mergeCell ref="A169:B169"/>
    <mergeCell ref="A170:B170"/>
    <mergeCell ref="A171:B171"/>
    <mergeCell ref="A172:B172"/>
    <mergeCell ref="A173:B173"/>
    <mergeCell ref="A164:B164"/>
    <mergeCell ref="A165:B165"/>
    <mergeCell ref="A166:B166"/>
    <mergeCell ref="A167:B167"/>
    <mergeCell ref="A163:B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17:B17"/>
    <mergeCell ref="A14:R14"/>
    <mergeCell ref="A23:B23"/>
    <mergeCell ref="A24:B24"/>
    <mergeCell ref="C19:G19"/>
    <mergeCell ref="C20:G20"/>
    <mergeCell ref="C21:G21"/>
    <mergeCell ref="C22:G22"/>
    <mergeCell ref="O15:P15"/>
    <mergeCell ref="A19:B19"/>
    <mergeCell ref="A20:B20"/>
    <mergeCell ref="A21:B21"/>
    <mergeCell ref="A22:B22"/>
    <mergeCell ref="C29:G29"/>
    <mergeCell ref="C30:G30"/>
  </mergeCells>
  <conditionalFormatting sqref="M369:M371">
    <cfRule type="cellIs" dxfId="17" priority="18" operator="equal">
      <formula>""</formula>
    </cfRule>
  </conditionalFormatting>
  <conditionalFormatting sqref="M369:M371">
    <cfRule type="cellIs" dxfId="16" priority="16" operator="equal">
      <formula>""</formula>
    </cfRule>
    <cfRule type="cellIs" dxfId="15" priority="17" operator="equal">
      <formula>""</formula>
    </cfRule>
  </conditionalFormatting>
  <conditionalFormatting sqref="M423">
    <cfRule type="cellIs" dxfId="14" priority="15" operator="equal">
      <formula>""</formula>
    </cfRule>
  </conditionalFormatting>
  <conditionalFormatting sqref="M423">
    <cfRule type="cellIs" dxfId="13" priority="13" operator="equal">
      <formula>""</formula>
    </cfRule>
    <cfRule type="cellIs" dxfId="12" priority="14" operator="equal">
      <formula>""</formula>
    </cfRule>
  </conditionalFormatting>
  <conditionalFormatting sqref="O423">
    <cfRule type="cellIs" dxfId="11" priority="12" operator="equal">
      <formula>""</formula>
    </cfRule>
  </conditionalFormatting>
  <conditionalFormatting sqref="O423">
    <cfRule type="cellIs" dxfId="10" priority="10" operator="equal">
      <formula>""</formula>
    </cfRule>
    <cfRule type="cellIs" dxfId="9" priority="11" operator="equal">
      <formula>""</formula>
    </cfRule>
  </conditionalFormatting>
  <conditionalFormatting sqref="O369">
    <cfRule type="cellIs" dxfId="8" priority="9" operator="equal">
      <formula>""</formula>
    </cfRule>
  </conditionalFormatting>
  <conditionalFormatting sqref="O369">
    <cfRule type="cellIs" dxfId="7" priority="7" operator="equal">
      <formula>""</formula>
    </cfRule>
    <cfRule type="cellIs" dxfId="6" priority="8" operator="equal">
      <formula>""</formula>
    </cfRule>
  </conditionalFormatting>
  <conditionalFormatting sqref="O370">
    <cfRule type="cellIs" dxfId="5" priority="6" operator="equal">
      <formula>""</formula>
    </cfRule>
  </conditionalFormatting>
  <conditionalFormatting sqref="O370">
    <cfRule type="cellIs" dxfId="4" priority="4" operator="equal">
      <formula>""</formula>
    </cfRule>
    <cfRule type="cellIs" dxfId="3" priority="5" operator="equal">
      <formula>""</formula>
    </cfRule>
  </conditionalFormatting>
  <conditionalFormatting sqref="O371">
    <cfRule type="cellIs" dxfId="2" priority="3" operator="equal">
      <formula>""</formula>
    </cfRule>
  </conditionalFormatting>
  <conditionalFormatting sqref="O371">
    <cfRule type="cellIs" dxfId="1" priority="1" operator="equal">
      <formula>""</formula>
    </cfRule>
    <cfRule type="cellIs" dxfId="0" priority="2" operator="equal">
      <formula>""</formula>
    </cfRule>
  </conditionalFormatting>
  <pageMargins left="0.39370078740157483" right="0.31496062992125984" top="0.39370078740157483" bottom="0.31496062992125984" header="0.19685039370078741" footer="0.19685039370078741"/>
  <pageSetup paperSize="8" fitToHeight="0" orientation="portrait" horizontalDpi="300" verticalDpi="300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Прокуронова Ирина Михайловна</cp:lastModifiedBy>
  <cp:lastPrinted>2018-12-03T12:11:02Z</cp:lastPrinted>
  <dcterms:created xsi:type="dcterms:W3CDTF">2012-05-12T07:32:36Z</dcterms:created>
  <dcterms:modified xsi:type="dcterms:W3CDTF">2021-03-01T06:50:08Z</dcterms:modified>
</cp:coreProperties>
</file>