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ЭНЕГОРОС\ИПР Ленинградская область\2020\Отправка 1 этап\Обосновывающие материалы\J_РЭ005РКЛО\Стоимость\"/>
    </mc:Choice>
  </mc:AlternateContent>
  <xr:revisionPtr revIDLastSave="0" documentId="13_ncr:1_{CBC638BC-669A-4283-9443-CAB8C9FDA6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3" sheetId="3" r:id="rId1"/>
    <sheet name="т6" sheetId="8" r:id="rId2"/>
  </sheets>
  <definedNames>
    <definedName name="_xlnm.Print_Area" localSheetId="1">т6!$A$1:$E$26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" i="3" l="1"/>
  <c r="I25" i="3"/>
  <c r="I23" i="3"/>
  <c r="I22" i="3"/>
  <c r="I21" i="3"/>
  <c r="I20" i="3"/>
  <c r="I28" i="3" l="1"/>
  <c r="C4" i="8" s="1"/>
  <c r="C10" i="8" l="1"/>
  <c r="C8" i="8"/>
  <c r="C5" i="8" l="1"/>
  <c r="C6" i="8" s="1"/>
  <c r="C9" i="8" s="1"/>
  <c r="C7" i="8" s="1"/>
  <c r="C23" i="8" s="1"/>
  <c r="C25" i="8" s="1"/>
</calcChain>
</file>

<file path=xl/sharedStrings.xml><?xml version="1.0" encoding="utf-8"?>
<sst xmlns="http://schemas.openxmlformats.org/spreadsheetml/2006/main" count="282" uniqueCount="80">
  <si>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</si>
  <si>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</si>
  <si>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</si>
  <si>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</si>
  <si>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</si>
  <si>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</si>
  <si>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</si>
  <si>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</si>
  <si>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</si>
  <si>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</si>
  <si>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</si>
  <si>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</si>
  <si>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</si>
  <si>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</si>
  <si>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</si>
  <si>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</si>
  <si>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</si>
  <si>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</si>
  <si>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</si>
  <si>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</si>
  <si>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</si>
  <si>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</si>
  <si>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</si>
  <si>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</si>
  <si>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</si>
  <si>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</si>
  <si>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</si>
  <si>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</si>
  <si>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</si>
  <si>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</si>
  <si>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</si>
  <si>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</si>
  <si>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</si>
  <si>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</si>
  <si>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</si>
  <si>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</si>
  <si>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</si>
  <si>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</si>
  <si>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</si>
  <si>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</si>
  <si>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</si>
  <si>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</si>
  <si>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</si>
  <si>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</si>
  <si>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</si>
  <si>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</si>
  <si>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</si>
  <si>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</si>
  <si>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</si>
  <si>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</si>
  <si>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</si>
  <si>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</si>
  <si>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Год раскрытия информации: 2020</t>
  </si>
  <si>
    <t>Затраты на проектно-изыскательские работы</t>
  </si>
  <si>
    <t>1 км</t>
  </si>
  <si>
    <t>П5-01</t>
  </si>
  <si>
    <t>шт</t>
  </si>
  <si>
    <t>Субъекты Российской Федерации, на территории которых реализуется инвестиционный проект:  Ленинградская область</t>
  </si>
  <si>
    <t>Монтаж ВЛ 10кВ
без опор и провода</t>
  </si>
  <si>
    <t>Монтаж опор</t>
  </si>
  <si>
    <t>Монтаж провода</t>
  </si>
  <si>
    <t>Демонтаж ВЛ-10 кВ</t>
  </si>
  <si>
    <t>км</t>
  </si>
  <si>
    <t>Л1-02-1</t>
  </si>
  <si>
    <t>Л3-02-01</t>
  </si>
  <si>
    <t>М2-02-01</t>
  </si>
  <si>
    <t>Л7-05-3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</si>
  <si>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</si>
  <si>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</si>
  <si>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</si>
  <si>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</si>
  <si>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</si>
  <si>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</si>
  <si>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</si>
  <si>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П3-01</t>
  </si>
  <si>
    <t>Идентификатор инвестиционного проекта: J_РЭ005РКЛО</t>
  </si>
  <si>
    <t>Наименование инвестиционного проекта: Реконструкция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</si>
  <si>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>Таблица 3.Реконструкция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</si>
  <si>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>Решение об утверждении инвестиционной программы отсутствует</t>
  </si>
  <si>
    <t>Приказ ООО "Сетевое предприятие "Росэнерго" № 11 от 27.02.2020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</si>
</sst>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0.000"/>
  </numFmts>
  <fonts count="11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4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2" fontId="1" fillId="0" borderId="5" xfId="1" applyNumberFormat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showOutlineSymbols="0" showWhiteSpace="0" zoomScale="80" zoomScaleNormal="80" workbookViewId="0">
      <selection activeCell="J19" sqref="J1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39" t="s">
        <v>47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40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39" t="s">
        <v>52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33" customHeight="1" x14ac:dyDescent="0.2">
      <c r="A9" s="41" t="s">
        <v>76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1" t="s">
        <v>75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8.75" customHeight="1" x14ac:dyDescent="0.2">
      <c r="A11" s="39" t="s">
        <v>78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ht="17.25" customHeight="1" x14ac:dyDescent="0.2">
      <c r="A12" s="40" t="s">
        <v>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44" t="s">
        <v>57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ht="42.75" customHeight="1" x14ac:dyDescent="0.2">
      <c r="A14" s="39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5" t="s">
        <v>7</v>
      </c>
      <c r="B15" s="45" t="s">
        <v>8</v>
      </c>
      <c r="C15" s="45" t="s">
        <v>9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10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79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">
        <v>11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12</v>
      </c>
      <c r="D17" s="45" t="s">
        <v>0</v>
      </c>
      <c r="E17" s="45" t="s">
        <v>0</v>
      </c>
      <c r="F17" s="45" t="s">
        <v>0</v>
      </c>
      <c r="G17" s="45" t="s">
        <v>13</v>
      </c>
      <c r="H17" s="45" t="s">
        <v>0</v>
      </c>
      <c r="I17" s="45" t="s">
        <v>0</v>
      </c>
      <c r="J17" s="45" t="s">
        <v>14</v>
      </c>
      <c r="K17" s="45" t="s">
        <v>0</v>
      </c>
      <c r="L17" s="45" t="s">
        <v>0</v>
      </c>
      <c r="M17" s="45" t="s">
        <v>0</v>
      </c>
      <c r="N17" s="45" t="s">
        <v>13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19</v>
      </c>
      <c r="H18" s="1" t="s">
        <v>20</v>
      </c>
      <c r="I18" s="1" t="s">
        <v>21</v>
      </c>
      <c r="J18" s="1" t="s">
        <v>15</v>
      </c>
      <c r="K18" s="1" t="s">
        <v>16</v>
      </c>
      <c r="L18" s="1" t="s">
        <v>17</v>
      </c>
      <c r="M18" s="1" t="s">
        <v>18</v>
      </c>
      <c r="N18" s="1" t="s">
        <v>19</v>
      </c>
      <c r="O18" s="1" t="s">
        <v>20</v>
      </c>
      <c r="P18" s="1" t="s">
        <v>21</v>
      </c>
      <c r="Q18" s="1" t="s">
        <v>22</v>
      </c>
      <c r="R18" s="1" t="s">
        <v>23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9" customFormat="1" ht="58.5" customHeight="1" x14ac:dyDescent="0.2">
      <c r="A20" s="3">
        <v>1</v>
      </c>
      <c r="B20" s="25" t="s">
        <v>58</v>
      </c>
      <c r="C20" s="18" t="s">
        <v>67</v>
      </c>
      <c r="D20" s="25" t="s">
        <v>68</v>
      </c>
      <c r="E20" s="4">
        <v>2.5</v>
      </c>
      <c r="F20" s="18" t="s">
        <v>62</v>
      </c>
      <c r="G20" s="18" t="s">
        <v>63</v>
      </c>
      <c r="H20" s="5">
        <v>767</v>
      </c>
      <c r="I20" s="5">
        <f t="shared" ref="I20" si="0">H20*E20*Q20</f>
        <v>2761.2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9">
        <v>1.44</v>
      </c>
      <c r="R20" s="19" t="s">
        <v>0</v>
      </c>
    </row>
    <row r="21" spans="1:18" s="26" customFormat="1" ht="58.5" customHeight="1" x14ac:dyDescent="0.2">
      <c r="A21" s="3">
        <v>2</v>
      </c>
      <c r="B21" s="25" t="s">
        <v>59</v>
      </c>
      <c r="C21" s="18" t="s">
        <v>67</v>
      </c>
      <c r="D21" s="25" t="s">
        <v>68</v>
      </c>
      <c r="E21" s="4">
        <v>2.5</v>
      </c>
      <c r="F21" s="18" t="s">
        <v>62</v>
      </c>
      <c r="G21" s="18" t="s">
        <v>64</v>
      </c>
      <c r="H21" s="5">
        <v>699</v>
      </c>
      <c r="I21" s="5">
        <f t="shared" ref="I21:I22" si="1">H21*E21*Q21</f>
        <v>1817.4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26">
        <v>1.04</v>
      </c>
      <c r="R21" s="26" t="s">
        <v>0</v>
      </c>
    </row>
    <row r="22" spans="1:18" s="33" customFormat="1" ht="58.5" customHeight="1" x14ac:dyDescent="0.2">
      <c r="A22" s="3">
        <v>3</v>
      </c>
      <c r="B22" s="25" t="s">
        <v>60</v>
      </c>
      <c r="C22" s="18" t="s">
        <v>67</v>
      </c>
      <c r="D22" s="25" t="s">
        <v>68</v>
      </c>
      <c r="E22" s="4">
        <v>2.5</v>
      </c>
      <c r="F22" s="18" t="s">
        <v>62</v>
      </c>
      <c r="G22" s="27" t="s">
        <v>66</v>
      </c>
      <c r="H22" s="29">
        <v>431</v>
      </c>
      <c r="I22" s="29">
        <f t="shared" si="1"/>
        <v>1120.6000000000001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31">
        <v>1.04</v>
      </c>
    </row>
    <row r="23" spans="1:18" s="30" customFormat="1" ht="58.5" customHeight="1" x14ac:dyDescent="0.2">
      <c r="A23" s="3">
        <v>4</v>
      </c>
      <c r="B23" s="25" t="s">
        <v>61</v>
      </c>
      <c r="C23" s="18" t="s">
        <v>67</v>
      </c>
      <c r="D23" s="25" t="s">
        <v>68</v>
      </c>
      <c r="E23" s="4">
        <v>2.5</v>
      </c>
      <c r="F23" s="18" t="s">
        <v>62</v>
      </c>
      <c r="G23" s="27" t="s">
        <v>65</v>
      </c>
      <c r="H23" s="29">
        <v>287</v>
      </c>
      <c r="I23" s="29">
        <f>H23*E23*Q23</f>
        <v>846.65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31">
        <v>1.18</v>
      </c>
    </row>
    <row r="24" spans="1:18" s="32" customFormat="1" ht="58.5" customHeight="1" x14ac:dyDescent="0.2">
      <c r="A24" s="3">
        <v>5</v>
      </c>
      <c r="B24" s="25" t="s">
        <v>53</v>
      </c>
      <c r="C24" s="18" t="s">
        <v>67</v>
      </c>
      <c r="D24" s="25" t="s">
        <v>68</v>
      </c>
      <c r="E24" s="34">
        <v>2.5</v>
      </c>
      <c r="F24" s="27" t="s">
        <v>54</v>
      </c>
      <c r="G24" s="27" t="s">
        <v>74</v>
      </c>
      <c r="H24" s="29">
        <v>561</v>
      </c>
      <c r="I24" s="29">
        <v>561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31">
        <v>1.07</v>
      </c>
    </row>
    <row r="25" spans="1:18" s="35" customFormat="1" ht="58.5" customHeight="1" x14ac:dyDescent="0.2">
      <c r="A25" s="3">
        <v>6</v>
      </c>
      <c r="B25" s="28" t="s">
        <v>69</v>
      </c>
      <c r="C25" s="18" t="s">
        <v>67</v>
      </c>
      <c r="D25" s="28" t="s">
        <v>71</v>
      </c>
      <c r="E25" s="34">
        <v>0.17</v>
      </c>
      <c r="F25" s="27" t="s">
        <v>62</v>
      </c>
      <c r="G25" s="27" t="s">
        <v>72</v>
      </c>
      <c r="H25" s="29">
        <v>2058</v>
      </c>
      <c r="I25" s="29">
        <f t="shared" ref="I25:I26" si="2">H25*E25*Q25</f>
        <v>377.84880000000004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31">
        <v>1.08</v>
      </c>
    </row>
    <row r="26" spans="1:18" s="35" customFormat="1" ht="58.5" customHeight="1" x14ac:dyDescent="0.2">
      <c r="A26" s="3">
        <v>7</v>
      </c>
      <c r="B26" s="28" t="s">
        <v>70</v>
      </c>
      <c r="C26" s="18" t="s">
        <v>67</v>
      </c>
      <c r="D26" s="28" t="s">
        <v>71</v>
      </c>
      <c r="E26" s="34">
        <v>0.17</v>
      </c>
      <c r="F26" s="27" t="s">
        <v>62</v>
      </c>
      <c r="G26" s="27" t="s">
        <v>73</v>
      </c>
      <c r="H26" s="29">
        <v>2320</v>
      </c>
      <c r="I26" s="29">
        <f t="shared" si="2"/>
        <v>394.40000000000003</v>
      </c>
      <c r="J26" s="18" t="s">
        <v>51</v>
      </c>
      <c r="K26" s="18" t="s">
        <v>51</v>
      </c>
      <c r="L26" s="18" t="s">
        <v>51</v>
      </c>
      <c r="M26" s="18" t="s">
        <v>51</v>
      </c>
      <c r="N26" s="18" t="s">
        <v>51</v>
      </c>
      <c r="O26" s="18" t="s">
        <v>51</v>
      </c>
      <c r="P26" s="18" t="s">
        <v>51</v>
      </c>
      <c r="Q26" s="31">
        <v>1</v>
      </c>
    </row>
    <row r="27" spans="1:18" s="35" customFormat="1" ht="58.5" customHeight="1" x14ac:dyDescent="0.2">
      <c r="A27" s="3">
        <v>8</v>
      </c>
      <c r="B27" s="25" t="s">
        <v>53</v>
      </c>
      <c r="C27" s="18" t="s">
        <v>67</v>
      </c>
      <c r="D27" s="28" t="s">
        <v>71</v>
      </c>
      <c r="E27" s="34">
        <v>0.17</v>
      </c>
      <c r="F27" s="27" t="s">
        <v>56</v>
      </c>
      <c r="G27" s="27" t="s">
        <v>55</v>
      </c>
      <c r="H27" s="29">
        <v>611</v>
      </c>
      <c r="I27" s="29">
        <v>611</v>
      </c>
      <c r="J27" s="18" t="s">
        <v>51</v>
      </c>
      <c r="K27" s="18" t="s">
        <v>51</v>
      </c>
      <c r="L27" s="18" t="s">
        <v>51</v>
      </c>
      <c r="M27" s="18" t="s">
        <v>51</v>
      </c>
      <c r="N27" s="18" t="s">
        <v>51</v>
      </c>
      <c r="O27" s="18" t="s">
        <v>51</v>
      </c>
      <c r="P27" s="18" t="s">
        <v>51</v>
      </c>
      <c r="Q27" s="31"/>
    </row>
    <row r="28" spans="1:18" ht="50.1" customHeight="1" x14ac:dyDescent="0.2">
      <c r="A28" s="3">
        <v>9</v>
      </c>
      <c r="B28" s="3" t="s">
        <v>24</v>
      </c>
      <c r="C28" s="18"/>
      <c r="D28" s="18"/>
      <c r="E28" s="18"/>
      <c r="F28" s="18"/>
      <c r="G28" s="18"/>
      <c r="H28" s="18"/>
      <c r="I28" s="5">
        <f>I20+I21+I22+I23+I24+I25+I26+I27</f>
        <v>8490.0987999999998</v>
      </c>
      <c r="J28" s="18" t="s">
        <v>51</v>
      </c>
      <c r="K28" s="18" t="s">
        <v>51</v>
      </c>
      <c r="L28" s="18" t="s">
        <v>51</v>
      </c>
      <c r="M28" s="18" t="s">
        <v>51</v>
      </c>
      <c r="N28" s="18" t="s">
        <v>51</v>
      </c>
      <c r="O28" s="18" t="s">
        <v>51</v>
      </c>
      <c r="P28" s="18" t="s">
        <v>51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E25"/>
  <sheetViews>
    <sheetView showOutlineSymbols="0" showWhiteSpace="0" view="pageBreakPreview" zoomScale="85" zoomScaleNormal="70" zoomScaleSheetLayoutView="85" workbookViewId="0">
      <selection activeCell="H21" sqref="H21"/>
    </sheetView>
  </sheetViews>
  <sheetFormatPr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20" customWidth="1"/>
    <col min="5" max="5" width="9.25" style="6" hidden="1" customWidth="1"/>
    <col min="6" max="16384" width="9" style="6"/>
  </cols>
  <sheetData>
    <row r="1" spans="1:5" ht="51" customHeight="1" x14ac:dyDescent="0.2">
      <c r="A1" s="46" t="s">
        <v>25</v>
      </c>
      <c r="B1" s="46"/>
      <c r="C1" s="47"/>
      <c r="D1" s="21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49</v>
      </c>
      <c r="C4" s="11">
        <f>т3!I28</f>
        <v>8490.0987999999998</v>
      </c>
      <c r="D4" s="9" t="s">
        <v>48</v>
      </c>
    </row>
    <row r="5" spans="1:5" ht="15" x14ac:dyDescent="0.2">
      <c r="A5" s="9">
        <v>2</v>
      </c>
      <c r="B5" s="9" t="s">
        <v>39</v>
      </c>
      <c r="C5" s="11">
        <f>ROUND(C4*0.2,2)</f>
        <v>1698.02</v>
      </c>
      <c r="D5" s="9" t="s">
        <v>48</v>
      </c>
    </row>
    <row r="6" spans="1:5" ht="75" x14ac:dyDescent="0.2">
      <c r="A6" s="9">
        <v>3</v>
      </c>
      <c r="B6" s="9" t="s">
        <v>50</v>
      </c>
      <c r="C6" s="11">
        <f>C4+C5</f>
        <v>10188.1188</v>
      </c>
      <c r="D6" s="9" t="s">
        <v>48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100)</f>
        <v>12469.969071762522</v>
      </c>
      <c r="D7" s="9" t="s">
        <v>48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">
      <c r="A9" s="9">
        <v>6</v>
      </c>
      <c r="B9" s="9" t="s">
        <v>29</v>
      </c>
      <c r="C9" s="11">
        <f>C6-C8</f>
        <v>10188.1188</v>
      </c>
      <c r="D9" s="9" t="s">
        <v>48</v>
      </c>
    </row>
    <row r="10" spans="1:5" ht="71.25" customHeight="1" x14ac:dyDescent="0.2">
      <c r="A10" s="9">
        <v>7</v>
      </c>
      <c r="B10" s="9" t="s">
        <v>30</v>
      </c>
      <c r="C10" s="11">
        <f>SUM(C14:C21)</f>
        <v>9491.44</v>
      </c>
      <c r="D10" s="9" t="s">
        <v>48</v>
      </c>
    </row>
    <row r="11" spans="1:5" ht="15.75" x14ac:dyDescent="0.25">
      <c r="A11" s="9">
        <v>7.1</v>
      </c>
      <c r="B11" s="9" t="s">
        <v>40</v>
      </c>
      <c r="C11" s="11"/>
      <c r="D11" s="9" t="s">
        <v>48</v>
      </c>
      <c r="E11" s="13"/>
    </row>
    <row r="12" spans="1:5" ht="15.75" x14ac:dyDescent="0.25">
      <c r="A12" s="9">
        <v>7.2</v>
      </c>
      <c r="B12" s="9" t="s">
        <v>41</v>
      </c>
      <c r="C12" s="11"/>
      <c r="D12" s="9" t="s">
        <v>48</v>
      </c>
      <c r="E12" s="13"/>
    </row>
    <row r="13" spans="1:5" ht="15.75" x14ac:dyDescent="0.25">
      <c r="A13" s="9">
        <v>7.3</v>
      </c>
      <c r="B13" s="9" t="s">
        <v>31</v>
      </c>
      <c r="C13" s="11"/>
      <c r="D13" s="9" t="s">
        <v>48</v>
      </c>
      <c r="E13" s="13">
        <v>103.7</v>
      </c>
    </row>
    <row r="14" spans="1:5" ht="15.75" x14ac:dyDescent="0.25">
      <c r="A14" s="9">
        <v>7.4</v>
      </c>
      <c r="B14" s="9" t="s">
        <v>32</v>
      </c>
      <c r="C14" s="11"/>
      <c r="D14" s="9" t="s">
        <v>48</v>
      </c>
      <c r="E14" s="14">
        <v>104.9</v>
      </c>
    </row>
    <row r="15" spans="1:5" ht="15.75" x14ac:dyDescent="0.25">
      <c r="A15" s="9">
        <v>7.5</v>
      </c>
      <c r="B15" s="9" t="s">
        <v>33</v>
      </c>
      <c r="C15" s="11"/>
      <c r="D15" s="9" t="s">
        <v>48</v>
      </c>
      <c r="E15" s="14">
        <v>105</v>
      </c>
    </row>
    <row r="16" spans="1:5" ht="15.75" x14ac:dyDescent="0.25">
      <c r="A16" s="9">
        <v>7.6</v>
      </c>
      <c r="B16" s="9" t="s">
        <v>34</v>
      </c>
      <c r="C16" s="11"/>
      <c r="D16" s="9" t="s">
        <v>48</v>
      </c>
      <c r="E16" s="15">
        <v>104.4</v>
      </c>
    </row>
    <row r="17" spans="1:5" ht="15.75" x14ac:dyDescent="0.25">
      <c r="A17" s="9">
        <v>7.7</v>
      </c>
      <c r="B17" s="9" t="s">
        <v>35</v>
      </c>
      <c r="C17" s="11"/>
      <c r="D17" s="9" t="s">
        <v>48</v>
      </c>
      <c r="E17" s="16">
        <v>104.2</v>
      </c>
    </row>
    <row r="18" spans="1:5" ht="15.75" x14ac:dyDescent="0.25">
      <c r="A18" s="9">
        <v>7.8</v>
      </c>
      <c r="B18" s="9" t="s">
        <v>36</v>
      </c>
      <c r="C18" s="11">
        <v>9491.44</v>
      </c>
      <c r="D18" s="9" t="s">
        <v>48</v>
      </c>
      <c r="E18" s="16">
        <v>104.3</v>
      </c>
    </row>
    <row r="19" spans="1:5" ht="15.75" x14ac:dyDescent="0.25">
      <c r="A19" s="9">
        <v>7.9</v>
      </c>
      <c r="B19" s="9" t="s">
        <v>42</v>
      </c>
      <c r="C19" s="11"/>
      <c r="D19" s="9" t="s">
        <v>48</v>
      </c>
      <c r="E19" s="16">
        <v>104.4</v>
      </c>
    </row>
    <row r="20" spans="1:5" ht="15.75" x14ac:dyDescent="0.25">
      <c r="A20" s="17">
        <v>7.1</v>
      </c>
      <c r="B20" s="9" t="s">
        <v>43</v>
      </c>
      <c r="C20" s="11"/>
      <c r="D20" s="9" t="s">
        <v>48</v>
      </c>
      <c r="E20" s="16">
        <v>104.4</v>
      </c>
    </row>
    <row r="21" spans="1:5" ht="15.75" x14ac:dyDescent="0.25">
      <c r="A21" s="9">
        <v>7.11</v>
      </c>
      <c r="B21" s="9" t="s">
        <v>44</v>
      </c>
      <c r="C21" s="11"/>
      <c r="D21" s="9" t="s">
        <v>48</v>
      </c>
      <c r="E21" s="16">
        <v>104.3</v>
      </c>
    </row>
    <row r="22" spans="1:5" ht="15" x14ac:dyDescent="0.2">
      <c r="A22" s="9" t="s">
        <v>0</v>
      </c>
      <c r="B22" s="9" t="s">
        <v>0</v>
      </c>
      <c r="C22" s="11"/>
      <c r="D22" s="9" t="s">
        <v>48</v>
      </c>
    </row>
    <row r="23" spans="1:5" ht="45" x14ac:dyDescent="0.2">
      <c r="A23" s="9">
        <v>8</v>
      </c>
      <c r="B23" s="9" t="s">
        <v>37</v>
      </c>
      <c r="C23" s="11">
        <f>C7/1000</f>
        <v>12.469969071762522</v>
      </c>
      <c r="D23" s="9" t="s">
        <v>48</v>
      </c>
    </row>
    <row r="24" spans="1:5" ht="60" x14ac:dyDescent="0.2">
      <c r="A24" s="9">
        <v>9</v>
      </c>
      <c r="B24" s="9" t="s">
        <v>45</v>
      </c>
      <c r="C24" s="11">
        <v>0</v>
      </c>
      <c r="D24" s="23" t="s">
        <v>48</v>
      </c>
    </row>
    <row r="25" spans="1:5" ht="30" x14ac:dyDescent="0.2">
      <c r="A25" s="9">
        <v>10</v>
      </c>
      <c r="B25" s="9" t="s">
        <v>46</v>
      </c>
      <c r="C25" s="22">
        <f>C23+C24</f>
        <v>12.469969071762522</v>
      </c>
      <c r="D25" s="24"/>
    </row>
  </sheetData>
  <mergeCells count="1">
    <mergeCell ref="A1:C1"/>
  </mergeCells>
  <pageMargins left="0.75" right="0.75" top="0.47" bottom="0.48" header="0.5" footer="0.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т3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Прокуронова Ирина Михайловна</cp:lastModifiedBy>
  <cp:revision>0</cp:revision>
  <dcterms:created xsi:type="dcterms:W3CDTF">2019-01-19T06:42:54Z</dcterms:created>
  <dcterms:modified xsi:type="dcterms:W3CDTF">2020-02-28T11:34:39Z</dcterms:modified>
</cp:coreProperties>
</file>