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56\"/>
    </mc:Choice>
  </mc:AlternateContent>
  <xr:revisionPtr revIDLastSave="0" documentId="14_{36759D6C-2169-4B37-9FFA-B32E3FAF8BBA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КоррИПР!$A$9:$J$47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1" i="1"/>
  <c r="E25" i="1"/>
  <c r="J25" i="1" s="1"/>
  <c r="E23" i="1"/>
  <c r="J23" i="1" s="1"/>
  <c r="E18" i="1"/>
  <c r="J18" i="1" s="1"/>
  <c r="J46" i="1"/>
  <c r="J45" i="1"/>
  <c r="J44" i="1"/>
  <c r="J42" i="1"/>
  <c r="J41" i="1"/>
  <c r="J40" i="1"/>
  <c r="J39" i="1"/>
  <c r="J38" i="1"/>
  <c r="J37" i="1"/>
  <c r="J36" i="1"/>
  <c r="J34" i="1"/>
  <c r="J33" i="1"/>
  <c r="J30" i="1"/>
  <c r="J29" i="1"/>
  <c r="J28" i="1"/>
  <c r="J27" i="1"/>
  <c r="J26" i="1"/>
  <c r="J22" i="1"/>
  <c r="J21" i="1"/>
  <c r="J20" i="1"/>
  <c r="J17" i="1"/>
  <c r="J47" i="1" l="1"/>
</calcChain>
</file>

<file path=xl/sharedStrings.xml><?xml version="1.0" encoding="utf-8"?>
<sst xmlns="http://schemas.openxmlformats.org/spreadsheetml/2006/main" count="235" uniqueCount="150">
  <si>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</si>
  <si>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</si>
  <si>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</si>
  <si>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</si>
  <si>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</si>
  <si>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</si>
  <si>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</si>
  <si>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</si>
  <si>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</si>
  <si>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</si>
  <si>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</si>
  <si>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</si>
  <si>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</si>
  <si>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</si>
  <si>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</si>
  <si>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</si>
  <si>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</si>
  <si>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</si>
  <si>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</si>
  <si>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</si>
  <si>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</si>
  <si>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</si>
  <si>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</si>
  <si>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</si>
  <si>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</si>
  <si>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</si>
  <si>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</si>
  <si>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</si>
  <si>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</si>
  <si>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</si>
  <si>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</si>
  <si>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</si>
  <si>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</si>
  <si>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</si>
  <si>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</si>
  <si>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</si>
  <si>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</si>
  <si>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</si>
  <si>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</si>
  <si>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</si>
  <si>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</si>
  <si>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</si>
  <si>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</si>
  <si>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</si>
  <si>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</si>
  <si>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</si>
  <si>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</si>
  <si>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</si>
  <si>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</si>
  <si>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</si>
  <si>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</si>
  <si>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</si>
  <si>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</si>
  <si>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</si>
  <si>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</si>
  <si>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</si>
  <si>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</si>
  <si>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</si>
  <si>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</si>
  <si>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</si>
  <si>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</si>
  <si>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</si>
  <si>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</si>
  <si>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</si>
  <si>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</si>
  <si>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</si>
  <si>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</si>
  <si>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</si>
  <si>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</si>
  <si>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</si>
  <si>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</si>
  <si>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</si>
  <si>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</si>
  <si>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</si>
  <si>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</si>
  <si>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</si>
  <si>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</si>
  <si>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</si>
  <si>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</si>
  <si>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</si>
  <si>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</si>
  <si>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</si>
  <si>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</si>
  <si>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</si>
  <si>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</si>
  <si>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</si>
  <si>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</si>
  <si>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</si>
  <si>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</si>
  <si>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</si>
  <si>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</si>
  <si>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</si>
  <si>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</si>
  <si>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</si>
  <si>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</si>
  <si>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</si>
  <si>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К3-09-1</t>
  </si>
  <si>
    <t>Металлические лотки и 
короба</t>
  </si>
  <si>
    <t>3.7</t>
  </si>
  <si>
    <t>1 м</t>
  </si>
  <si>
    <t>Н2-01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</si>
  <si>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</si>
  <si>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</si>
  <si>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</si>
  <si>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</si>
  <si>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</si>
  <si>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</si>
  <si>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</si>
  <si>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</si>
  <si>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</si>
  <si>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</si>
  <si>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</si>
  <si>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</si>
  <si>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</si>
  <si>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</si>
  <si>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</si>
  <si>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</si>
  <si>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</si>
  <si>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</si>
  <si>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</si>
  <si>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</si>
  <si>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</si>
  <si>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</si>
  <si>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</si>
  <si>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</si>
  <si>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</si>
  <si>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</si>
  <si>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</si>
  <si>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</si>
  <si>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</si>
  <si>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</si>
  <si>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</si>
  <si>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</si>
  <si>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</si>
  <si>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</si>
  <si>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</si>
  <si>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</si>
  <si>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</si>
  <si>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</si>
  <si>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</si>
  <si>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</si>
  <si>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</si>
  <si>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</si>
  <si>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</si>
  <si>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</si>
  <si>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</si>
  <si>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</si>
  <si>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</si>
  <si>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L_20-1-17-1-08-03-0-1156</t>
  </si>
  <si>
    <t>Наименование инвестиционного проекта: Всев, Стр-во 2КЛ-0,4 кВ от проектируемой 2БКТП-10/0,4 кВ до ГРЩ-1 корпуса 1 в д. Янино-1 Всеволожского района ЛО (20-1-17-1-08-03-0-1156)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</si>
</sst>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10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1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3" customFormat="1" ht="18.75" x14ac:dyDescent="0.25">
      <c r="A1" s="51"/>
      <c r="B1" s="52"/>
      <c r="J1" s="54" t="s">
        <v>144</v>
      </c>
      <c r="K1" s="54"/>
      <c r="L1" s="54"/>
    </row>
    <row r="2" spans="1:12" s="53" customFormat="1" ht="18.75" x14ac:dyDescent="0.3">
      <c r="A2" s="51"/>
      <c r="B2" s="52"/>
      <c r="J2" s="55" t="s">
        <v>137</v>
      </c>
      <c r="K2" s="55"/>
      <c r="L2" s="55"/>
    </row>
    <row r="3" spans="1:12" s="53" customFormat="1" ht="18.75" x14ac:dyDescent="0.3">
      <c r="A3" s="51"/>
      <c r="B3" s="52"/>
      <c r="J3" s="55" t="s">
        <v>145</v>
      </c>
      <c r="K3" s="55"/>
      <c r="L3" s="55"/>
    </row>
    <row r="4" spans="1:12" s="53" customFormat="1" ht="18.75" x14ac:dyDescent="0.25">
      <c r="A4" s="64" t="s">
        <v>146</v>
      </c>
      <c r="B4" s="64"/>
      <c r="C4" s="64"/>
      <c r="D4" s="64"/>
      <c r="E4" s="64"/>
      <c r="F4" s="64"/>
      <c r="G4" s="64"/>
      <c r="H4" s="64"/>
      <c r="I4" s="64"/>
      <c r="J4" s="64"/>
      <c r="K4" s="56"/>
      <c r="L4" s="56"/>
    </row>
    <row r="5" spans="1:12" s="53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6"/>
      <c r="L5" s="56"/>
    </row>
    <row r="6" spans="1:12" s="53" customFormat="1" x14ac:dyDescent="0.25">
      <c r="A6" s="57" t="s">
        <v>147</v>
      </c>
      <c r="B6" s="58"/>
    </row>
    <row r="7" spans="1:12" s="53" customFormat="1" x14ac:dyDescent="0.25">
      <c r="A7" s="58" t="s">
        <v>149</v>
      </c>
      <c r="B7" s="58"/>
    </row>
    <row r="8" spans="1:12" s="60" customFormat="1" x14ac:dyDescent="0.25">
      <c r="A8" s="59" t="s">
        <v>148</v>
      </c>
      <c r="B8" s="59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71" t="s">
        <v>0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2" ht="15.75" customHeight="1" x14ac:dyDescent="0.25">
      <c r="A11" s="72" t="s">
        <v>1</v>
      </c>
      <c r="B11" s="73" t="s">
        <v>138</v>
      </c>
      <c r="C11" s="74" t="s">
        <v>2</v>
      </c>
      <c r="D11" s="74"/>
      <c r="E11" s="74"/>
      <c r="F11" s="74"/>
      <c r="G11" s="74"/>
      <c r="H11" s="74"/>
      <c r="I11" s="74"/>
      <c r="J11" s="74"/>
    </row>
    <row r="12" spans="1:12" ht="47.25" customHeight="1" x14ac:dyDescent="0.25">
      <c r="A12" s="72"/>
      <c r="B12" s="73"/>
      <c r="C12" s="75" t="s">
        <v>143</v>
      </c>
      <c r="D12" s="76"/>
      <c r="E12" s="76"/>
      <c r="F12" s="76"/>
      <c r="G12" s="76"/>
      <c r="H12" s="76"/>
      <c r="I12" s="76"/>
      <c r="J12" s="77"/>
    </row>
    <row r="13" spans="1:12" ht="33.75" customHeight="1" x14ac:dyDescent="0.25">
      <c r="A13" s="72"/>
      <c r="B13" s="73"/>
      <c r="C13" s="73" t="s">
        <v>3</v>
      </c>
      <c r="D13" s="73"/>
      <c r="E13" s="73"/>
      <c r="F13" s="73"/>
      <c r="G13" s="73" t="s">
        <v>4</v>
      </c>
      <c r="H13" s="73"/>
      <c r="I13" s="73"/>
      <c r="J13" s="73"/>
    </row>
    <row r="14" spans="1:12" s="6" customFormat="1" ht="110.25" customHeight="1" x14ac:dyDescent="0.25">
      <c r="A14" s="72"/>
      <c r="B14" s="73"/>
      <c r="C14" s="34" t="s">
        <v>5</v>
      </c>
      <c r="D14" s="34" t="s">
        <v>139</v>
      </c>
      <c r="E14" s="34" t="s">
        <v>140</v>
      </c>
      <c r="F14" s="34" t="s">
        <v>141</v>
      </c>
      <c r="G14" s="34" t="s">
        <v>6</v>
      </c>
      <c r="H14" s="34" t="s">
        <v>142</v>
      </c>
      <c r="I14" s="34" t="s">
        <v>7</v>
      </c>
      <c r="J14" s="5" t="s">
        <v>8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9</v>
      </c>
      <c r="C16" s="34" t="s">
        <v>10</v>
      </c>
      <c r="D16" s="34" t="s">
        <v>10</v>
      </c>
      <c r="E16" s="34" t="s">
        <v>10</v>
      </c>
      <c r="F16" s="34" t="s">
        <v>10</v>
      </c>
      <c r="G16" s="34" t="s">
        <v>10</v>
      </c>
      <c r="H16" s="34" t="s">
        <v>10</v>
      </c>
      <c r="I16" s="34" t="s">
        <v>10</v>
      </c>
      <c r="J16" s="34" t="s">
        <v>10</v>
      </c>
    </row>
    <row r="17" spans="1:10" s="7" customFormat="1" ht="31.5" hidden="1" x14ac:dyDescent="0.25">
      <c r="A17" s="10" t="s">
        <v>11</v>
      </c>
      <c r="B17" s="15" t="s">
        <v>12</v>
      </c>
      <c r="C17" s="34">
        <v>10</v>
      </c>
      <c r="D17" s="11" t="s">
        <v>13</v>
      </c>
      <c r="E17" s="34"/>
      <c r="F17" s="11" t="s">
        <v>14</v>
      </c>
      <c r="G17" s="12" t="s">
        <v>15</v>
      </c>
      <c r="H17" s="34"/>
      <c r="I17" s="34">
        <v>1.08</v>
      </c>
      <c r="J17" s="13">
        <f>E17*H17*I17</f>
        <v>0</v>
      </c>
    </row>
    <row r="18" spans="1:10" s="14" customFormat="1" ht="31.5" x14ac:dyDescent="0.25">
      <c r="A18" s="10" t="s">
        <v>16</v>
      </c>
      <c r="B18" s="15" t="s">
        <v>17</v>
      </c>
      <c r="C18" s="34">
        <v>0.4</v>
      </c>
      <c r="D18" s="11">
        <v>185</v>
      </c>
      <c r="E18" s="34">
        <f>0.13+0.2205+0.03+0.105</f>
        <v>0.48550000000000004</v>
      </c>
      <c r="F18" s="11" t="s">
        <v>14</v>
      </c>
      <c r="G18" s="18" t="s">
        <v>96</v>
      </c>
      <c r="H18" s="18">
        <v>916</v>
      </c>
      <c r="I18" s="34">
        <v>1.08</v>
      </c>
      <c r="J18" s="13">
        <f t="shared" ref="J18" si="0">E18*H18*I18</f>
        <v>480.29544000000004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hidden="1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hidden="1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4"/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1"/>
        <v>0</v>
      </c>
    </row>
    <row r="22" spans="1:10" s="7" customFormat="1" ht="47.25" hidden="1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>
        <f>(0.13+0.2205)/2</f>
        <v>0.17525000000000002</v>
      </c>
      <c r="F23" s="11" t="s">
        <v>14</v>
      </c>
      <c r="G23" s="12" t="s">
        <v>29</v>
      </c>
      <c r="H23" s="34">
        <v>1771</v>
      </c>
      <c r="I23" s="34">
        <v>1</v>
      </c>
      <c r="J23" s="13">
        <f t="shared" si="1"/>
        <v>310.36775000000006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x14ac:dyDescent="0.25">
      <c r="A25" s="10" t="s">
        <v>31</v>
      </c>
      <c r="B25" s="17" t="s">
        <v>32</v>
      </c>
      <c r="C25" s="34"/>
      <c r="D25" s="11"/>
      <c r="E25" s="34">
        <f>49+8</f>
        <v>57</v>
      </c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1"/>
        <v>74.100000000000009</v>
      </c>
    </row>
    <row r="26" spans="1:10" s="7" customFormat="1" ht="63" hidden="1" x14ac:dyDescent="0.25">
      <c r="A26" s="10" t="s">
        <v>35</v>
      </c>
      <c r="B26" s="17" t="s">
        <v>36</v>
      </c>
      <c r="C26" s="34"/>
      <c r="D26" s="11"/>
      <c r="E26" s="34"/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1"/>
        <v>0</v>
      </c>
    </row>
    <row r="27" spans="1:10" s="7" customFormat="1" ht="63" hidden="1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hidden="1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hidden="1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hidden="1" x14ac:dyDescent="0.25">
      <c r="A30" s="10" t="s">
        <v>49</v>
      </c>
      <c r="B30" s="17" t="s">
        <v>50</v>
      </c>
      <c r="C30" s="34"/>
      <c r="D30" s="11"/>
      <c r="E30" s="34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ht="31.5" x14ac:dyDescent="0.25">
      <c r="A31" s="10" t="s">
        <v>98</v>
      </c>
      <c r="B31" s="17" t="s">
        <v>97</v>
      </c>
      <c r="C31" s="34"/>
      <c r="D31" s="11"/>
      <c r="E31" s="34">
        <v>9</v>
      </c>
      <c r="F31" s="18" t="s">
        <v>99</v>
      </c>
      <c r="G31" s="18" t="s">
        <v>100</v>
      </c>
      <c r="H31" s="18">
        <v>3</v>
      </c>
      <c r="I31" s="18">
        <v>1.08</v>
      </c>
      <c r="J31" s="13">
        <f>E31*H31*I31</f>
        <v>29.160000000000004</v>
      </c>
    </row>
    <row r="32" spans="1:10" s="7" customFormat="1" x14ac:dyDescent="0.25">
      <c r="A32" s="16">
        <v>4</v>
      </c>
      <c r="B32" s="19" t="s">
        <v>53</v>
      </c>
      <c r="C32" s="34" t="s">
        <v>10</v>
      </c>
      <c r="D32" s="34" t="s">
        <v>10</v>
      </c>
      <c r="E32" s="34" t="s">
        <v>10</v>
      </c>
      <c r="F32" s="34" t="s">
        <v>10</v>
      </c>
      <c r="G32" s="34" t="s">
        <v>10</v>
      </c>
      <c r="H32" s="34" t="s">
        <v>10</v>
      </c>
      <c r="I32" s="34" t="s">
        <v>10</v>
      </c>
      <c r="J32" s="34" t="s">
        <v>10</v>
      </c>
    </row>
    <row r="33" spans="1:10" s="7" customFormat="1" hidden="1" x14ac:dyDescent="0.25">
      <c r="A33" s="10" t="s">
        <v>54</v>
      </c>
      <c r="B33" s="17" t="s">
        <v>55</v>
      </c>
      <c r="C33" s="34"/>
      <c r="D33" s="11"/>
      <c r="E33" s="34"/>
      <c r="F33" s="18" t="s">
        <v>56</v>
      </c>
      <c r="G33" s="18" t="s">
        <v>57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hidden="1" x14ac:dyDescent="0.25">
      <c r="A34" s="10" t="s">
        <v>58</v>
      </c>
      <c r="B34" s="17" t="s">
        <v>55</v>
      </c>
      <c r="C34" s="34"/>
      <c r="D34" s="11"/>
      <c r="E34" s="34"/>
      <c r="F34" s="18" t="s">
        <v>56</v>
      </c>
      <c r="G34" s="18" t="s">
        <v>59</v>
      </c>
      <c r="H34" s="18">
        <v>56</v>
      </c>
      <c r="I34" s="18">
        <v>1.02</v>
      </c>
      <c r="J34" s="13">
        <f t="shared" si="2"/>
        <v>0</v>
      </c>
    </row>
    <row r="35" spans="1:10" s="7" customFormat="1" x14ac:dyDescent="0.25">
      <c r="A35" s="16">
        <v>5</v>
      </c>
      <c r="B35" s="36" t="s">
        <v>60</v>
      </c>
      <c r="C35" s="34" t="s">
        <v>10</v>
      </c>
      <c r="D35" s="34" t="s">
        <v>10</v>
      </c>
      <c r="E35" s="34" t="s">
        <v>10</v>
      </c>
      <c r="F35" s="34" t="s">
        <v>10</v>
      </c>
      <c r="G35" s="34" t="s">
        <v>10</v>
      </c>
      <c r="H35" s="34" t="s">
        <v>10</v>
      </c>
      <c r="I35" s="34" t="s">
        <v>10</v>
      </c>
      <c r="J35" s="34" t="s">
        <v>10</v>
      </c>
    </row>
    <row r="36" spans="1:10" s="7" customFormat="1" ht="47.25" hidden="1" x14ac:dyDescent="0.25">
      <c r="A36" s="10" t="s">
        <v>61</v>
      </c>
      <c r="B36" s="15" t="s">
        <v>62</v>
      </c>
      <c r="C36" s="34"/>
      <c r="D36" s="11" t="s">
        <v>63</v>
      </c>
      <c r="E36" s="34"/>
      <c r="F36" s="18" t="s">
        <v>64</v>
      </c>
      <c r="G36" s="18" t="s">
        <v>65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hidden="1" x14ac:dyDescent="0.25">
      <c r="A37" s="10" t="s">
        <v>66</v>
      </c>
      <c r="B37" s="15" t="s">
        <v>62</v>
      </c>
      <c r="C37" s="34"/>
      <c r="D37" s="11" t="s">
        <v>67</v>
      </c>
      <c r="E37" s="34"/>
      <c r="F37" s="18" t="s">
        <v>64</v>
      </c>
      <c r="G37" s="18" t="s">
        <v>68</v>
      </c>
      <c r="H37" s="18">
        <v>18517</v>
      </c>
      <c r="I37" s="18">
        <v>1.08</v>
      </c>
      <c r="J37" s="13">
        <f t="shared" ref="J37:J42" si="3">E37*H37*I37</f>
        <v>0</v>
      </c>
    </row>
    <row r="38" spans="1:10" s="7" customFormat="1" ht="47.25" hidden="1" x14ac:dyDescent="0.25">
      <c r="A38" s="10" t="s">
        <v>69</v>
      </c>
      <c r="B38" s="15" t="s">
        <v>62</v>
      </c>
      <c r="C38" s="34"/>
      <c r="D38" s="11" t="s">
        <v>70</v>
      </c>
      <c r="E38" s="34"/>
      <c r="F38" s="18" t="s">
        <v>64</v>
      </c>
      <c r="G38" s="18" t="s">
        <v>71</v>
      </c>
      <c r="H38" s="18">
        <v>23088</v>
      </c>
      <c r="I38" s="18">
        <v>1.08</v>
      </c>
      <c r="J38" s="13">
        <f t="shared" si="3"/>
        <v>0</v>
      </c>
    </row>
    <row r="39" spans="1:10" s="7" customFormat="1" ht="47.25" hidden="1" x14ac:dyDescent="0.25">
      <c r="A39" s="10" t="s">
        <v>72</v>
      </c>
      <c r="B39" s="15" t="s">
        <v>62</v>
      </c>
      <c r="C39" s="34"/>
      <c r="D39" s="11" t="s">
        <v>73</v>
      </c>
      <c r="E39" s="34"/>
      <c r="F39" s="18" t="s">
        <v>64</v>
      </c>
      <c r="G39" s="18" t="s">
        <v>74</v>
      </c>
      <c r="H39" s="18">
        <v>23636</v>
      </c>
      <c r="I39" s="18">
        <v>1.08</v>
      </c>
      <c r="J39" s="13">
        <f t="shared" si="3"/>
        <v>0</v>
      </c>
    </row>
    <row r="40" spans="1:10" s="7" customFormat="1" ht="47.25" hidden="1" x14ac:dyDescent="0.25">
      <c r="A40" s="10" t="s">
        <v>75</v>
      </c>
      <c r="B40" s="15" t="s">
        <v>62</v>
      </c>
      <c r="C40" s="34"/>
      <c r="D40" s="11" t="s">
        <v>76</v>
      </c>
      <c r="E40" s="34"/>
      <c r="F40" s="18" t="s">
        <v>64</v>
      </c>
      <c r="G40" s="18" t="s">
        <v>77</v>
      </c>
      <c r="H40" s="18">
        <v>41090</v>
      </c>
      <c r="I40" s="18">
        <v>1.08</v>
      </c>
      <c r="J40" s="13">
        <f t="shared" si="3"/>
        <v>0</v>
      </c>
    </row>
    <row r="41" spans="1:10" s="7" customFormat="1" ht="47.25" hidden="1" x14ac:dyDescent="0.25">
      <c r="A41" s="10" t="s">
        <v>78</v>
      </c>
      <c r="B41" s="15" t="s">
        <v>62</v>
      </c>
      <c r="C41" s="34"/>
      <c r="D41" s="11" t="s">
        <v>79</v>
      </c>
      <c r="E41" s="34"/>
      <c r="F41" s="18" t="s">
        <v>64</v>
      </c>
      <c r="G41" s="18" t="s">
        <v>80</v>
      </c>
      <c r="H41" s="18">
        <v>53502</v>
      </c>
      <c r="I41" s="18">
        <v>1.08</v>
      </c>
      <c r="J41" s="13">
        <f t="shared" si="3"/>
        <v>0</v>
      </c>
    </row>
    <row r="42" spans="1:10" s="7" customFormat="1" ht="47.25" hidden="1" x14ac:dyDescent="0.25">
      <c r="A42" s="10" t="s">
        <v>81</v>
      </c>
      <c r="B42" s="15" t="s">
        <v>62</v>
      </c>
      <c r="C42" s="34"/>
      <c r="D42" s="11" t="s">
        <v>82</v>
      </c>
      <c r="E42" s="34"/>
      <c r="F42" s="18" t="s">
        <v>64</v>
      </c>
      <c r="G42" s="18" t="s">
        <v>83</v>
      </c>
      <c r="H42" s="18">
        <v>87659</v>
      </c>
      <c r="I42" s="18">
        <v>1.08</v>
      </c>
      <c r="J42" s="13">
        <f t="shared" si="3"/>
        <v>0</v>
      </c>
    </row>
    <row r="43" spans="1:10" s="7" customFormat="1" x14ac:dyDescent="0.25">
      <c r="A43" s="16">
        <v>6</v>
      </c>
      <c r="B43" s="9" t="s">
        <v>84</v>
      </c>
      <c r="C43" s="34" t="s">
        <v>10</v>
      </c>
      <c r="D43" s="34" t="s">
        <v>10</v>
      </c>
      <c r="E43" s="34" t="s">
        <v>10</v>
      </c>
      <c r="F43" s="34" t="s">
        <v>10</v>
      </c>
      <c r="G43" s="34" t="s">
        <v>10</v>
      </c>
      <c r="H43" s="34" t="s">
        <v>10</v>
      </c>
      <c r="I43" s="34" t="s">
        <v>10</v>
      </c>
      <c r="J43" s="34" t="s">
        <v>10</v>
      </c>
    </row>
    <row r="44" spans="1:10" s="7" customFormat="1" ht="63" hidden="1" x14ac:dyDescent="0.25">
      <c r="A44" s="10" t="s">
        <v>85</v>
      </c>
      <c r="B44" s="15" t="s">
        <v>86</v>
      </c>
      <c r="C44" s="34">
        <v>35</v>
      </c>
      <c r="D44" s="11"/>
      <c r="E44" s="34"/>
      <c r="F44" s="18" t="s">
        <v>64</v>
      </c>
      <c r="G44" s="18" t="s">
        <v>87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88</v>
      </c>
      <c r="B45" s="15" t="s">
        <v>89</v>
      </c>
      <c r="C45" s="34">
        <v>35</v>
      </c>
      <c r="D45" s="11"/>
      <c r="E45" s="34">
        <v>1</v>
      </c>
      <c r="F45" s="18" t="s">
        <v>64</v>
      </c>
      <c r="G45" s="18" t="s">
        <v>90</v>
      </c>
      <c r="H45" s="18">
        <v>167</v>
      </c>
      <c r="I45" s="18">
        <v>1</v>
      </c>
      <c r="J45" s="13">
        <f t="shared" ref="J45:J46" si="4">E45*H45*I45</f>
        <v>167</v>
      </c>
    </row>
    <row r="46" spans="1:10" s="7" customFormat="1" ht="32.25" thickBot="1" x14ac:dyDescent="0.3">
      <c r="A46" s="20" t="s">
        <v>91</v>
      </c>
      <c r="B46" s="21" t="s">
        <v>92</v>
      </c>
      <c r="C46" s="22" t="s">
        <v>94</v>
      </c>
      <c r="D46" s="23"/>
      <c r="E46" s="22">
        <v>1</v>
      </c>
      <c r="F46" s="23" t="s">
        <v>14</v>
      </c>
      <c r="G46" s="24" t="s">
        <v>93</v>
      </c>
      <c r="H46" s="24">
        <v>611</v>
      </c>
      <c r="I46" s="24">
        <v>1</v>
      </c>
      <c r="J46" s="25">
        <f t="shared" si="4"/>
        <v>611</v>
      </c>
    </row>
    <row r="47" spans="1:10" ht="50.25" customHeight="1" thickTop="1" x14ac:dyDescent="0.25">
      <c r="A47" s="26"/>
      <c r="B47" s="37" t="s">
        <v>95</v>
      </c>
      <c r="C47" s="34" t="s">
        <v>10</v>
      </c>
      <c r="D47" s="34" t="s">
        <v>10</v>
      </c>
      <c r="E47" s="34" t="s">
        <v>10</v>
      </c>
      <c r="F47" s="34" t="s">
        <v>10</v>
      </c>
      <c r="G47" s="34" t="s">
        <v>10</v>
      </c>
      <c r="H47" s="34" t="s">
        <v>10</v>
      </c>
      <c r="I47" s="34" t="s">
        <v>10</v>
      </c>
      <c r="J47" s="27">
        <f>J17+J18+J20+J21+J22+J23+J25+J26+J27+J28+J29+J30+J33+J34+J36+J37+J38+J39+J40+J41+J42+J44+J45+J46+J31</f>
        <v>1671.9231900000002</v>
      </c>
    </row>
    <row r="48" spans="1:10" s="28" customFormat="1" ht="18.75" customHeight="1" x14ac:dyDescent="0.25">
      <c r="A48" s="68"/>
      <c r="B48" s="68"/>
    </row>
    <row r="49" spans="1:10" s="28" customFormat="1" ht="41.25" customHeight="1" x14ac:dyDescent="0.25">
      <c r="A49" s="68"/>
      <c r="B49" s="68"/>
    </row>
    <row r="50" spans="1:10" s="28" customFormat="1" ht="38.25" customHeight="1" x14ac:dyDescent="0.25">
      <c r="A50" s="68"/>
      <c r="B50" s="68"/>
    </row>
    <row r="51" spans="1:10" s="28" customFormat="1" ht="18.75" customHeight="1" x14ac:dyDescent="0.25">
      <c r="A51" s="69"/>
      <c r="B51" s="69"/>
    </row>
    <row r="52" spans="1:10" s="28" customFormat="1" ht="217.5" customHeight="1" x14ac:dyDescent="0.25">
      <c r="A52" s="65"/>
      <c r="B52" s="70"/>
    </row>
    <row r="53" spans="1:10" ht="53.25" customHeight="1" x14ac:dyDescent="0.25">
      <c r="A53" s="65"/>
      <c r="B53" s="66"/>
    </row>
    <row r="54" spans="1:10" x14ac:dyDescent="0.25">
      <c r="A54" s="67"/>
      <c r="B54" s="67"/>
    </row>
    <row r="55" spans="1:10" s="30" customFormat="1" x14ac:dyDescent="0.25">
      <c r="A55" s="29"/>
      <c r="B55" s="4"/>
      <c r="C55" s="4"/>
      <c r="D55" s="4"/>
      <c r="E55" s="4"/>
      <c r="F55" s="4"/>
      <c r="G55" s="4"/>
      <c r="H55" s="4"/>
      <c r="I55" s="4"/>
      <c r="J55" s="4"/>
    </row>
    <row r="59" spans="1:10" s="30" customFormat="1" x14ac:dyDescent="0.25">
      <c r="A59" s="29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39" customWidth="1"/>
    <col min="2" max="2" width="43.875" style="39" customWidth="1"/>
    <col min="3" max="4" width="23.25" style="39" customWidth="1"/>
    <col min="5" max="5" width="22.25" style="39" hidden="1" customWidth="1"/>
    <col min="6" max="6" width="16.875" style="39" customWidth="1"/>
    <col min="7" max="16384" width="9" style="39"/>
  </cols>
  <sheetData>
    <row r="1" spans="1:5" ht="28.5" x14ac:dyDescent="0.25">
      <c r="A1" s="38" t="s">
        <v>101</v>
      </c>
      <c r="B1" s="38"/>
      <c r="C1" s="38"/>
      <c r="D1" s="38"/>
      <c r="E1" s="32"/>
    </row>
    <row r="2" spans="1:5" ht="47.25" x14ac:dyDescent="0.25">
      <c r="A2" s="40" t="s">
        <v>1</v>
      </c>
      <c r="B2" s="41" t="s">
        <v>102</v>
      </c>
      <c r="C2" s="42" t="s">
        <v>136</v>
      </c>
      <c r="D2" s="42" t="s">
        <v>2</v>
      </c>
      <c r="E2" s="32"/>
    </row>
    <row r="3" spans="1:5" ht="47.25" x14ac:dyDescent="0.25">
      <c r="A3" s="43" t="s">
        <v>103</v>
      </c>
      <c r="B3" s="44" t="s">
        <v>104</v>
      </c>
      <c r="C3" s="45">
        <v>1671.9231900000002</v>
      </c>
      <c r="D3" s="61">
        <v>1671.9231900000002</v>
      </c>
      <c r="E3" s="32"/>
    </row>
    <row r="4" spans="1:5" ht="15.75" x14ac:dyDescent="0.25">
      <c r="A4" s="43" t="s">
        <v>105</v>
      </c>
      <c r="B4" s="44" t="s">
        <v>106</v>
      </c>
      <c r="C4" s="46">
        <v>334.38463800000005</v>
      </c>
      <c r="D4" s="62">
        <f>D3*0.2</f>
        <v>334.38463800000005</v>
      </c>
      <c r="E4" s="32"/>
    </row>
    <row r="5" spans="1:5" ht="47.25" x14ac:dyDescent="0.25">
      <c r="A5" s="43" t="s">
        <v>107</v>
      </c>
      <c r="B5" s="47" t="s">
        <v>108</v>
      </c>
      <c r="C5" s="48">
        <v>2006.3078280000002</v>
      </c>
      <c r="D5" s="61">
        <f>D3+D4</f>
        <v>2006.3078280000002</v>
      </c>
      <c r="E5" s="32"/>
    </row>
    <row r="6" spans="1:5" ht="31.5" x14ac:dyDescent="0.25">
      <c r="A6" s="43" t="s">
        <v>109</v>
      </c>
      <c r="B6" s="47" t="s">
        <v>110</v>
      </c>
      <c r="C6" s="46">
        <v>2445.6857208046458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2440.1465215350181</v>
      </c>
      <c r="E6" s="32"/>
    </row>
    <row r="7" spans="1:5" ht="47.25" x14ac:dyDescent="0.25">
      <c r="A7" s="43" t="s">
        <v>111</v>
      </c>
      <c r="B7" s="44" t="s">
        <v>112</v>
      </c>
      <c r="C7" s="49">
        <v>0</v>
      </c>
      <c r="D7" s="62">
        <v>0</v>
      </c>
      <c r="E7" s="32"/>
    </row>
    <row r="8" spans="1:5" ht="31.5" x14ac:dyDescent="0.25">
      <c r="A8" s="43" t="s">
        <v>113</v>
      </c>
      <c r="B8" s="44" t="s">
        <v>114</v>
      </c>
      <c r="C8" s="49">
        <v>2006.3078280000002</v>
      </c>
      <c r="D8" s="62">
        <f>D5-D7</f>
        <v>2006.3078280000002</v>
      </c>
      <c r="E8" s="32"/>
    </row>
    <row r="9" spans="1:5" ht="47.25" x14ac:dyDescent="0.25">
      <c r="A9" s="43" t="s">
        <v>115</v>
      </c>
      <c r="B9" s="44" t="s">
        <v>116</v>
      </c>
      <c r="C9" s="49">
        <v>2076.3263999999999</v>
      </c>
      <c r="D9" s="62">
        <f>SUM(D10:D17)</f>
        <v>2076.3263999999999</v>
      </c>
      <c r="E9" s="32"/>
    </row>
    <row r="10" spans="1:5" ht="15.75" x14ac:dyDescent="0.25">
      <c r="A10" s="43" t="s">
        <v>117</v>
      </c>
      <c r="B10" s="44" t="s">
        <v>118</v>
      </c>
      <c r="C10" s="49">
        <v>0</v>
      </c>
      <c r="D10" s="62">
        <v>0</v>
      </c>
      <c r="E10" s="63">
        <v>105.2557</v>
      </c>
    </row>
    <row r="11" spans="1:5" ht="15.75" x14ac:dyDescent="0.25">
      <c r="A11" s="43" t="s">
        <v>119</v>
      </c>
      <c r="B11" s="44" t="s">
        <v>120</v>
      </c>
      <c r="C11" s="49">
        <v>0</v>
      </c>
      <c r="D11" s="62">
        <v>0</v>
      </c>
      <c r="E11" s="63">
        <v>106.826398641827</v>
      </c>
    </row>
    <row r="12" spans="1:5" ht="15.75" x14ac:dyDescent="0.25">
      <c r="A12" s="43" t="s">
        <v>121</v>
      </c>
      <c r="B12" s="44" t="s">
        <v>122</v>
      </c>
      <c r="C12" s="49">
        <v>0</v>
      </c>
      <c r="D12" s="62">
        <v>0</v>
      </c>
      <c r="E12" s="63">
        <v>105.561885224957</v>
      </c>
    </row>
    <row r="13" spans="1:5" ht="15.75" x14ac:dyDescent="0.25">
      <c r="A13" s="43" t="s">
        <v>123</v>
      </c>
      <c r="B13" s="44" t="s">
        <v>124</v>
      </c>
      <c r="C13" s="49">
        <v>2076.3263999999999</v>
      </c>
      <c r="D13" s="62">
        <v>2076.3263999999999</v>
      </c>
      <c r="E13" s="63">
        <v>104.9354</v>
      </c>
    </row>
    <row r="14" spans="1:5" ht="15.75" x14ac:dyDescent="0.25">
      <c r="A14" s="43" t="s">
        <v>125</v>
      </c>
      <c r="B14" s="44" t="s">
        <v>126</v>
      </c>
      <c r="C14" s="49">
        <v>0</v>
      </c>
      <c r="D14" s="62">
        <v>0</v>
      </c>
      <c r="E14" s="63">
        <v>113.87439215858601</v>
      </c>
    </row>
    <row r="15" spans="1:5" ht="15.75" x14ac:dyDescent="0.25">
      <c r="A15" s="43" t="s">
        <v>127</v>
      </c>
      <c r="B15" s="44" t="s">
        <v>128</v>
      </c>
      <c r="C15" s="49">
        <v>0</v>
      </c>
      <c r="D15" s="62">
        <v>0</v>
      </c>
      <c r="E15" s="63">
        <v>105.89170681013999</v>
      </c>
    </row>
    <row r="16" spans="1:5" ht="15.75" x14ac:dyDescent="0.25">
      <c r="A16" s="43" t="s">
        <v>129</v>
      </c>
      <c r="B16" s="44" t="s">
        <v>130</v>
      </c>
      <c r="C16" s="49">
        <v>0</v>
      </c>
      <c r="D16" s="62">
        <v>0</v>
      </c>
      <c r="E16" s="63">
        <v>105.30227480021099</v>
      </c>
    </row>
    <row r="17" spans="1:5" ht="15.75" x14ac:dyDescent="0.25">
      <c r="A17" s="43" t="s">
        <v>131</v>
      </c>
      <c r="B17" s="44" t="s">
        <v>132</v>
      </c>
      <c r="C17" s="49">
        <v>0</v>
      </c>
      <c r="D17" s="62">
        <v>0</v>
      </c>
      <c r="E17" s="63">
        <v>104.794259089128</v>
      </c>
    </row>
    <row r="18" spans="1:5" ht="31.5" x14ac:dyDescent="0.25">
      <c r="A18" s="43">
        <v>8</v>
      </c>
      <c r="B18" s="44" t="s">
        <v>133</v>
      </c>
      <c r="C18" s="49">
        <v>2.4456857208046459</v>
      </c>
      <c r="D18" s="62">
        <f>D6/1000</f>
        <v>2.4401465215350182</v>
      </c>
      <c r="E18" s="32"/>
    </row>
    <row r="19" spans="1:5" ht="63" x14ac:dyDescent="0.25">
      <c r="A19" s="43">
        <v>9</v>
      </c>
      <c r="B19" s="44" t="s">
        <v>134</v>
      </c>
      <c r="C19" s="49">
        <v>0</v>
      </c>
      <c r="D19" s="62">
        <v>0</v>
      </c>
      <c r="E19" s="32"/>
    </row>
    <row r="20" spans="1:5" ht="31.5" x14ac:dyDescent="0.25">
      <c r="A20" s="43">
        <v>10</v>
      </c>
      <c r="B20" s="47" t="s">
        <v>135</v>
      </c>
      <c r="C20" s="48">
        <v>2.4456857208046459</v>
      </c>
      <c r="D20" s="61">
        <f>D18+D19</f>
        <v>2.4401465215350182</v>
      </c>
      <c r="E20" s="32"/>
    </row>
    <row r="22" spans="1:5" x14ac:dyDescent="0.25">
      <c r="C22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2022-01-26T06:34:06Z</dcterms:created>
  <dcterms:modified xsi:type="dcterms:W3CDTF">2023-10-24T08:52:41Z</dcterms:modified>
</cp:coreProperties>
</file>