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0-1-08-03-2-1374\"/>
    </mc:Choice>
  </mc:AlternateContent>
  <xr:revisionPtr revIDLastSave="0" documentId="14_{85A53087-BAB9-49CE-ADF6-5A1DBC651060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19-1-10-1-08-03-2-1374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R22" i="1" l="1"/>
  <c r="R21" i="1"/>
  <c r="R20" i="1"/>
  <c r="I19" i="1"/>
  <c r="R23" i="1" l="1"/>
</calcChain>
</file>

<file path=xl/sharedStrings.xml><?xml version="1.0" encoding="utf-8"?>
<sst xmlns="http://schemas.openxmlformats.org/spreadsheetml/2006/main" count="81" uniqueCount="81">
  <si>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</si>
  <si>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</si>
  <si>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</si>
  <si>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</si>
  <si>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</si>
  <si>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</si>
  <si>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</si>
  <si>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</si>
  <si>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</si>
  <si>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</si>
  <si>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</si>
  <si>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</si>
  <si>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</si>
  <si>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</si>
  <si>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</si>
  <si>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</si>
  <si>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</si>
  <si>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</si>
  <si>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</si>
  <si>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</si>
  <si>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</si>
  <si>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</si>
  <si>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</si>
  <si>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</si>
  <si>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</si>
  <si>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</si>
  <si>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КТП блочного типа(бетонные, сэндвич-панели)   6-20 кВ(тыс.руб.)</t>
  </si>
  <si>
    <t>1 ед.</t>
  </si>
  <si>
    <t>УНЦ ячейки выключателя РП(СП,ТП,РТП) (тыс.руб.)</t>
  </si>
  <si>
    <t>1 ячейка</t>
  </si>
  <si>
    <t>В8-01</t>
  </si>
  <si>
    <t>Затраты на проектно-изыскательские работы для отдельных элементов электрических сетей (тыс.руб.)</t>
  </si>
  <si>
    <t>1 объект</t>
  </si>
  <si>
    <t>П6-07</t>
  </si>
  <si>
    <t>Итого объем финансовых потребностей по инвестиционному проекту, тыс. рублей</t>
  </si>
  <si>
    <t>нд</t>
  </si>
  <si>
    <t>Э3-08-2</t>
  </si>
  <si>
    <t>Инвестиционная программа АО "ЛОЭСК - Электрические сети Санкт-Петербурга и Ленинградской области"</t>
  </si>
  <si>
    <t>1.1.1.3.</t>
  </si>
  <si>
    <t>Тосно, Стр-во 2БКТП-6/0,4 кВ в г. Никольское Тосненского района ЛО (19-1-10-1-08-03-2-1374)</t>
  </si>
  <si>
    <t>K_19-1-10-1-08-03-2-1374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</si>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</sst>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" fillId="0" borderId="0"/>
  </cellStyleXfs>
  <cellXfs count="72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0" fillId="0" borderId="0" xfId="0" applyFill="1"/>
    <xf numFmtId="0" fontId="2" fillId="0" borderId="0" xfId="2" applyFont="1" applyFill="1" applyAlignment="1">
      <alignment horizontal="right"/>
    </xf>
    <xf numFmtId="0" fontId="1" fillId="0" borderId="0" xfId="1" applyFont="1" applyFill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/>
    <xf numFmtId="3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/>
    <xf numFmtId="0" fontId="9" fillId="0" borderId="2" xfId="1" applyFont="1" applyFill="1" applyBorder="1" applyAlignment="1">
      <alignment wrapText="1"/>
    </xf>
    <xf numFmtId="0" fontId="4" fillId="0" borderId="2" xfId="1" applyFont="1" applyFill="1" applyBorder="1"/>
    <xf numFmtId="49" fontId="1" fillId="0" borderId="6" xfId="1" applyNumberFormat="1" applyFont="1" applyFill="1" applyBorder="1" applyAlignment="1">
      <alignment horizontal="center"/>
    </xf>
    <xf numFmtId="0" fontId="9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4" fillId="0" borderId="6" xfId="1" applyFont="1" applyFill="1" applyBorder="1"/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9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"/>
  <sheetViews>
    <sheetView tabSelected="1" zoomScale="75" zoomScaleNormal="75" workbookViewId="0">
      <pane xSplit="4" topLeftCell="E1" activePane="topRight" state="frozen"/>
      <selection pane="topRight"/>
    </sheetView>
  </sheetViews>
  <sheetFormatPr defaultColWidth="9.140625" defaultRowHeight="15" x14ac:dyDescent="0.25"/>
  <cols>
    <col min="1" max="1" width="9.85546875" style="6" customWidth="1"/>
    <col min="2" max="2" width="55.7109375" style="6" customWidth="1"/>
    <col min="3" max="3" width="31.7109375" style="6" customWidth="1"/>
    <col min="4" max="4" width="29.140625" style="6" customWidth="1"/>
    <col min="5" max="5" width="24.140625" style="6" customWidth="1"/>
    <col min="6" max="6" width="16" style="6" customWidth="1"/>
    <col min="7" max="7" width="17" style="6" customWidth="1"/>
    <col min="8" max="8" width="13.5703125" style="6" customWidth="1"/>
    <col min="9" max="9" width="16.5703125" style="6" customWidth="1"/>
    <col min="10" max="10" width="27.28515625" style="6" customWidth="1"/>
    <col min="11" max="11" width="26.42578125" style="6" customWidth="1"/>
    <col min="12" max="12" width="14.140625" style="6" customWidth="1"/>
    <col min="13" max="13" width="12.5703125" style="6" customWidth="1"/>
    <col min="14" max="14" width="13" style="6" customWidth="1"/>
    <col min="15" max="15" width="10.85546875" style="6" customWidth="1"/>
    <col min="16" max="16" width="16.85546875" style="6" customWidth="1"/>
    <col min="17" max="17" width="23.85546875" style="6" customWidth="1"/>
    <col min="18" max="18" width="11.7109375" style="6" customWidth="1"/>
    <col min="19" max="19" width="18.85546875" style="6" customWidth="1"/>
    <col min="20" max="16384" width="9.140625" style="6"/>
  </cols>
  <sheetData>
    <row r="1" spans="1:19" ht="18.75" x14ac:dyDescent="0.25">
      <c r="A1" s="1"/>
      <c r="B1" s="1"/>
      <c r="C1" s="1"/>
      <c r="D1" s="2"/>
      <c r="E1" s="2"/>
      <c r="F1" s="2"/>
      <c r="G1" s="2"/>
      <c r="H1" s="3"/>
      <c r="I1" s="2"/>
      <c r="J1" s="3"/>
      <c r="K1" s="3"/>
      <c r="L1" s="3"/>
      <c r="M1" s="3"/>
      <c r="N1" s="4"/>
      <c r="O1" s="4"/>
      <c r="P1" s="4"/>
      <c r="Q1" s="4"/>
      <c r="R1" s="4"/>
      <c r="S1" s="5" t="s">
        <v>0</v>
      </c>
    </row>
    <row r="2" spans="1:19" ht="18.75" x14ac:dyDescent="0.3">
      <c r="A2" s="1"/>
      <c r="B2" s="1"/>
      <c r="C2" s="1"/>
      <c r="D2" s="2"/>
      <c r="E2" s="2"/>
      <c r="F2" s="2"/>
      <c r="G2" s="2"/>
      <c r="H2" s="3"/>
      <c r="I2" s="2"/>
      <c r="J2" s="3"/>
      <c r="K2" s="3"/>
      <c r="L2" s="3"/>
      <c r="M2" s="3"/>
      <c r="N2" s="4"/>
      <c r="O2" s="4"/>
      <c r="P2" s="4"/>
      <c r="Q2" s="4"/>
      <c r="R2" s="4"/>
      <c r="S2" s="7" t="s">
        <v>1</v>
      </c>
    </row>
    <row r="3" spans="1:19" ht="18.75" x14ac:dyDescent="0.3">
      <c r="A3" s="1"/>
      <c r="B3" s="1"/>
      <c r="C3" s="1"/>
      <c r="D3" s="2"/>
      <c r="E3" s="2"/>
      <c r="F3" s="2"/>
      <c r="G3" s="2"/>
      <c r="H3" s="3"/>
      <c r="I3" s="2"/>
      <c r="J3" s="3"/>
      <c r="K3" s="3"/>
      <c r="L3" s="3"/>
      <c r="M3" s="3"/>
      <c r="N3" s="4"/>
      <c r="O3" s="4"/>
      <c r="P3" s="4"/>
      <c r="Q3" s="4"/>
      <c r="R3" s="4"/>
      <c r="S3" s="7" t="s">
        <v>2</v>
      </c>
    </row>
    <row r="4" spans="1:19" ht="18.75" x14ac:dyDescent="0.3">
      <c r="A4" s="1"/>
      <c r="B4" s="1"/>
      <c r="C4" s="1"/>
      <c r="D4" s="2"/>
      <c r="E4" s="2"/>
      <c r="F4" s="2"/>
      <c r="G4" s="2"/>
      <c r="H4" s="3"/>
      <c r="I4" s="2"/>
      <c r="J4" s="3"/>
      <c r="K4" s="3"/>
      <c r="L4" s="3"/>
      <c r="M4" s="3"/>
      <c r="N4" s="4"/>
      <c r="O4" s="4"/>
      <c r="P4" s="4"/>
      <c r="Q4" s="4"/>
      <c r="R4" s="4"/>
      <c r="S4" s="7"/>
    </row>
    <row r="5" spans="1:19" ht="18.75" x14ac:dyDescent="0.25">
      <c r="A5" s="67" t="s">
        <v>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44"/>
    </row>
    <row r="6" spans="1:19" ht="18.75" x14ac:dyDescent="0.3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45"/>
    </row>
    <row r="7" spans="1:19" ht="15.75" x14ac:dyDescent="0.25">
      <c r="A7" s="8"/>
      <c r="B7" s="8"/>
      <c r="C7" s="8"/>
      <c r="D7" s="8"/>
      <c r="E7" s="9" t="s">
        <v>37</v>
      </c>
      <c r="F7" s="10"/>
      <c r="G7" s="10"/>
      <c r="H7" s="11"/>
      <c r="I7" s="11"/>
      <c r="J7" s="8"/>
      <c r="K7" s="3"/>
      <c r="L7" s="3"/>
      <c r="M7" s="3"/>
      <c r="N7" s="4"/>
      <c r="O7" s="4"/>
      <c r="P7" s="4"/>
      <c r="Q7" s="11"/>
      <c r="R7" s="11"/>
      <c r="S7" s="8"/>
    </row>
    <row r="8" spans="1:19" ht="15.75" x14ac:dyDescent="0.25">
      <c r="A8" s="8"/>
      <c r="B8" s="8"/>
      <c r="C8" s="8"/>
      <c r="D8" s="8"/>
      <c r="E8" s="12" t="s">
        <v>4</v>
      </c>
      <c r="F8" s="12"/>
      <c r="G8" s="12"/>
      <c r="H8" s="12"/>
      <c r="I8" s="12"/>
      <c r="J8" s="8"/>
      <c r="K8" s="3"/>
      <c r="L8" s="3"/>
      <c r="M8" s="3"/>
      <c r="N8" s="4"/>
      <c r="O8" s="4"/>
      <c r="P8" s="4"/>
      <c r="Q8" s="12"/>
      <c r="R8" s="12"/>
      <c r="S8" s="8"/>
    </row>
    <row r="9" spans="1:19" ht="15.75" x14ac:dyDescent="0.25">
      <c r="A9" s="8"/>
      <c r="B9" s="8"/>
      <c r="C9" s="8"/>
      <c r="D9" s="8"/>
      <c r="E9" s="1"/>
      <c r="F9" s="1"/>
      <c r="G9" s="1"/>
      <c r="H9" s="11"/>
      <c r="I9" s="11"/>
      <c r="J9" s="8"/>
      <c r="K9" s="3"/>
      <c r="L9" s="3"/>
      <c r="M9" s="3"/>
      <c r="N9" s="4"/>
      <c r="O9" s="4"/>
      <c r="P9" s="4"/>
      <c r="Q9" s="11"/>
      <c r="R9" s="11"/>
      <c r="S9" s="8"/>
    </row>
    <row r="10" spans="1:19" ht="15.75" x14ac:dyDescent="0.25">
      <c r="A10" s="13"/>
      <c r="B10" s="13"/>
      <c r="C10" s="13"/>
      <c r="D10" s="13"/>
      <c r="E10" s="9" t="s">
        <v>80</v>
      </c>
      <c r="F10" s="9"/>
      <c r="G10" s="9"/>
      <c r="H10" s="14"/>
      <c r="I10" s="14"/>
      <c r="J10" s="13"/>
      <c r="K10" s="13"/>
      <c r="L10" s="13"/>
      <c r="M10" s="13"/>
      <c r="N10" s="13"/>
      <c r="O10" s="13"/>
      <c r="P10" s="13"/>
      <c r="Q10" s="14"/>
      <c r="R10" s="14"/>
      <c r="S10" s="13"/>
    </row>
    <row r="11" spans="1:19" ht="15.75" x14ac:dyDescent="0.25">
      <c r="A11" s="15"/>
      <c r="B11" s="15"/>
      <c r="C11" s="15"/>
      <c r="D11" s="15"/>
      <c r="E11" s="15"/>
      <c r="F11" s="15"/>
      <c r="G11" s="15"/>
      <c r="H11" s="16"/>
      <c r="I11" s="16"/>
      <c r="J11" s="16"/>
      <c r="K11" s="15"/>
      <c r="L11" s="15"/>
      <c r="M11" s="15"/>
      <c r="N11" s="15"/>
      <c r="O11" s="15"/>
      <c r="P11" s="15"/>
      <c r="Q11" s="16"/>
      <c r="R11" s="16"/>
      <c r="S11" s="15"/>
    </row>
    <row r="12" spans="1:19" ht="15.75" x14ac:dyDescent="0.25">
      <c r="A12" s="15"/>
      <c r="B12" s="15"/>
      <c r="C12" s="15"/>
      <c r="D12" s="15"/>
      <c r="E12" s="9"/>
      <c r="F12" s="9"/>
      <c r="G12" s="9"/>
      <c r="H12" s="16"/>
      <c r="I12" s="16"/>
      <c r="J12" s="16"/>
      <c r="K12" s="15"/>
      <c r="L12" s="15"/>
      <c r="M12" s="15"/>
      <c r="N12" s="15"/>
      <c r="O12" s="15"/>
      <c r="P12" s="15"/>
      <c r="Q12" s="16"/>
      <c r="R12" s="16"/>
      <c r="S12" s="15"/>
    </row>
    <row r="13" spans="1:19" ht="15.75" x14ac:dyDescent="0.2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17"/>
    </row>
    <row r="14" spans="1:19" ht="15.75" x14ac:dyDescent="0.25">
      <c r="A14" s="18"/>
      <c r="B14" s="17"/>
      <c r="C14" s="19"/>
      <c r="D14" s="19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15.75" x14ac:dyDescent="0.25">
      <c r="A15" s="13"/>
      <c r="B15" s="13"/>
      <c r="C15" s="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ht="18.75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spans="1:19" ht="15.75" x14ac:dyDescent="0.25">
      <c r="A17" s="70" t="s">
        <v>5</v>
      </c>
      <c r="B17" s="70" t="s">
        <v>6</v>
      </c>
      <c r="C17" s="70" t="s">
        <v>7</v>
      </c>
      <c r="D17" s="70" t="s">
        <v>8</v>
      </c>
      <c r="E17" s="64" t="s">
        <v>9</v>
      </c>
      <c r="F17" s="70" t="s">
        <v>10</v>
      </c>
      <c r="G17" s="70" t="s">
        <v>11</v>
      </c>
      <c r="H17" s="62" t="s">
        <v>12</v>
      </c>
      <c r="I17" s="63"/>
      <c r="J17" s="63"/>
      <c r="K17" s="63"/>
      <c r="L17" s="64" t="s">
        <v>13</v>
      </c>
      <c r="M17" s="64"/>
      <c r="N17" s="64"/>
      <c r="O17" s="64"/>
      <c r="P17" s="64"/>
      <c r="Q17" s="64"/>
      <c r="R17" s="64"/>
      <c r="S17" s="64" t="s">
        <v>14</v>
      </c>
    </row>
    <row r="18" spans="1:19" ht="63" customHeight="1" x14ac:dyDescent="0.25">
      <c r="A18" s="71"/>
      <c r="B18" s="71"/>
      <c r="C18" s="71"/>
      <c r="D18" s="71"/>
      <c r="E18" s="64"/>
      <c r="F18" s="71"/>
      <c r="G18" s="71"/>
      <c r="H18" s="43" t="s">
        <v>15</v>
      </c>
      <c r="I18" s="43" t="s">
        <v>16</v>
      </c>
      <c r="J18" s="43" t="s">
        <v>17</v>
      </c>
      <c r="K18" s="43" t="s">
        <v>18</v>
      </c>
      <c r="L18" s="43" t="s">
        <v>19</v>
      </c>
      <c r="M18" s="43" t="s">
        <v>20</v>
      </c>
      <c r="N18" s="43" t="s">
        <v>21</v>
      </c>
      <c r="O18" s="43" t="s">
        <v>22</v>
      </c>
      <c r="P18" s="43" t="s">
        <v>23</v>
      </c>
      <c r="Q18" s="43" t="s">
        <v>24</v>
      </c>
      <c r="R18" s="21" t="s">
        <v>25</v>
      </c>
      <c r="S18" s="64"/>
    </row>
    <row r="19" spans="1:19" ht="15.75" x14ac:dyDescent="0.2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22">
        <v>6</v>
      </c>
      <c r="G19" s="22">
        <v>7</v>
      </c>
      <c r="H19" s="22">
        <v>8</v>
      </c>
      <c r="I19" s="22">
        <f t="shared" ref="I19" si="0">H19+1</f>
        <v>9</v>
      </c>
      <c r="J19" s="22">
        <v>10</v>
      </c>
      <c r="K19" s="22">
        <v>11</v>
      </c>
      <c r="L19" s="22">
        <v>12</v>
      </c>
      <c r="M19" s="22">
        <v>13</v>
      </c>
      <c r="N19" s="22">
        <v>14</v>
      </c>
      <c r="O19" s="22">
        <v>15</v>
      </c>
      <c r="P19" s="22">
        <v>16</v>
      </c>
      <c r="Q19" s="22">
        <v>17</v>
      </c>
      <c r="R19" s="23">
        <v>18</v>
      </c>
      <c r="S19" s="22">
        <v>19</v>
      </c>
    </row>
    <row r="20" spans="1:19" ht="110.25" x14ac:dyDescent="0.25">
      <c r="A20" s="24" t="s">
        <v>38</v>
      </c>
      <c r="B20" s="42" t="s">
        <v>39</v>
      </c>
      <c r="C20" s="24" t="s">
        <v>40</v>
      </c>
      <c r="D20" s="25" t="s">
        <v>26</v>
      </c>
      <c r="E20" s="25"/>
      <c r="F20" s="25"/>
      <c r="G20" s="25"/>
      <c r="H20" s="26">
        <v>630</v>
      </c>
      <c r="I20" s="25"/>
      <c r="J20" s="26" t="s">
        <v>78</v>
      </c>
      <c r="K20" s="26"/>
      <c r="L20" s="65"/>
      <c r="M20" s="26">
        <v>1</v>
      </c>
      <c r="N20" s="27" t="s">
        <v>27</v>
      </c>
      <c r="O20" s="27" t="s">
        <v>36</v>
      </c>
      <c r="P20" s="27">
        <v>7166</v>
      </c>
      <c r="Q20" s="27">
        <v>1.03</v>
      </c>
      <c r="R20" s="27">
        <f>M20*P20*Q20</f>
        <v>7380.9800000000005</v>
      </c>
      <c r="S20" s="28"/>
    </row>
    <row r="21" spans="1:19" ht="31.5" x14ac:dyDescent="0.25">
      <c r="A21" s="24"/>
      <c r="B21" s="24"/>
      <c r="C21" s="24"/>
      <c r="D21" s="29" t="s">
        <v>28</v>
      </c>
      <c r="E21" s="25"/>
      <c r="F21" s="25"/>
      <c r="G21" s="25"/>
      <c r="H21" s="26"/>
      <c r="I21" s="25"/>
      <c r="J21" s="26"/>
      <c r="K21" s="26"/>
      <c r="L21" s="65"/>
      <c r="M21" s="26">
        <v>1</v>
      </c>
      <c r="N21" s="27" t="s">
        <v>29</v>
      </c>
      <c r="O21" s="27" t="s">
        <v>30</v>
      </c>
      <c r="P21" s="27">
        <v>928</v>
      </c>
      <c r="Q21" s="27">
        <v>1.01</v>
      </c>
      <c r="R21" s="27">
        <f>M21*P21*Q21</f>
        <v>937.28</v>
      </c>
      <c r="S21" s="30"/>
    </row>
    <row r="22" spans="1:19" ht="79.5" thickBot="1" x14ac:dyDescent="0.3">
      <c r="A22" s="31"/>
      <c r="B22" s="31"/>
      <c r="C22" s="31"/>
      <c r="D22" s="32" t="s">
        <v>31</v>
      </c>
      <c r="E22" s="33"/>
      <c r="F22" s="33"/>
      <c r="G22" s="33"/>
      <c r="H22" s="34"/>
      <c r="I22" s="33"/>
      <c r="J22" s="34"/>
      <c r="K22" s="34"/>
      <c r="L22" s="66"/>
      <c r="M22" s="34">
        <v>1</v>
      </c>
      <c r="N22" s="35" t="s">
        <v>32</v>
      </c>
      <c r="O22" s="35" t="s">
        <v>33</v>
      </c>
      <c r="P22" s="35">
        <v>500</v>
      </c>
      <c r="Q22" s="35"/>
      <c r="R22" s="35">
        <f>M22*P22</f>
        <v>500</v>
      </c>
      <c r="S22" s="36"/>
    </row>
    <row r="23" spans="1:19" ht="63.75" thickTop="1" x14ac:dyDescent="0.25">
      <c r="A23" s="37"/>
      <c r="B23" s="38"/>
      <c r="C23" s="37"/>
      <c r="D23" s="39" t="s">
        <v>34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>
        <f>R20+R21+R22</f>
        <v>8818.26</v>
      </c>
      <c r="S23" s="40" t="s">
        <v>35</v>
      </c>
    </row>
    <row r="24" spans="1:19" s="13" customFormat="1" ht="15.75" x14ac:dyDescent="0.25">
      <c r="A24" s="37"/>
      <c r="B24" s="38"/>
      <c r="C24" s="37"/>
      <c r="D24" s="39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  <c r="S24" s="40"/>
    </row>
  </sheetData>
  <mergeCells count="14">
    <mergeCell ref="H17:K17"/>
    <mergeCell ref="L17:R17"/>
    <mergeCell ref="S17:S18"/>
    <mergeCell ref="L20:L22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7" customWidth="1"/>
    <col min="2" max="3" width="22.7109375" style="47" customWidth="1"/>
    <col min="4" max="4" width="13.140625" style="47" customWidth="1"/>
    <col min="5" max="16384" width="8.85546875" style="47"/>
  </cols>
  <sheetData>
    <row r="1" spans="1:5" ht="28.5" x14ac:dyDescent="0.25">
      <c r="A1" s="46" t="s">
        <v>41</v>
      </c>
      <c r="B1" s="46"/>
      <c r="C1" s="46"/>
      <c r="D1" s="46"/>
      <c r="E1" s="6"/>
    </row>
    <row r="2" spans="1:5" ht="94.5" x14ac:dyDescent="0.25">
      <c r="A2" s="48" t="s">
        <v>42</v>
      </c>
      <c r="B2" s="49" t="s">
        <v>43</v>
      </c>
      <c r="C2" s="50" t="s">
        <v>79</v>
      </c>
      <c r="D2" s="50" t="s">
        <v>44</v>
      </c>
      <c r="E2" s="6"/>
    </row>
    <row r="3" spans="1:5" ht="126" x14ac:dyDescent="0.25">
      <c r="A3" s="51" t="s">
        <v>45</v>
      </c>
      <c r="B3" s="52" t="s">
        <v>46</v>
      </c>
      <c r="C3" s="53">
        <v>8818.26</v>
      </c>
      <c r="D3" s="59">
        <v>8818.26</v>
      </c>
      <c r="E3" s="6"/>
    </row>
    <row r="4" spans="1:5" ht="15.75" x14ac:dyDescent="0.25">
      <c r="A4" s="51" t="s">
        <v>47</v>
      </c>
      <c r="B4" s="52" t="s">
        <v>48</v>
      </c>
      <c r="C4" s="54">
        <v>1763.652</v>
      </c>
      <c r="D4" s="60">
        <f>D3*0.2</f>
        <v>1763.652</v>
      </c>
      <c r="E4" s="6"/>
    </row>
    <row r="5" spans="1:5" ht="110.25" x14ac:dyDescent="0.25">
      <c r="A5" s="51" t="s">
        <v>49</v>
      </c>
      <c r="B5" s="55" t="s">
        <v>50</v>
      </c>
      <c r="C5" s="56">
        <v>10581.912</v>
      </c>
      <c r="D5" s="59">
        <f>D3+D4</f>
        <v>10581.912</v>
      </c>
      <c r="E5" s="6"/>
    </row>
    <row r="6" spans="1:5" ht="78.75" x14ac:dyDescent="0.25">
      <c r="A6" s="51" t="s">
        <v>51</v>
      </c>
      <c r="B6" s="55" t="s">
        <v>52</v>
      </c>
      <c r="C6" s="54">
        <v>12229.281821755882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12229.281821755909</v>
      </c>
      <c r="E6" s="6"/>
    </row>
    <row r="7" spans="1:5" ht="94.5" x14ac:dyDescent="0.25">
      <c r="A7" s="51" t="s">
        <v>53</v>
      </c>
      <c r="B7" s="52" t="s">
        <v>54</v>
      </c>
      <c r="C7" s="57">
        <v>0</v>
      </c>
      <c r="D7" s="60">
        <v>0</v>
      </c>
      <c r="E7" s="6"/>
    </row>
    <row r="8" spans="1:5" ht="63" x14ac:dyDescent="0.25">
      <c r="A8" s="51" t="s">
        <v>55</v>
      </c>
      <c r="B8" s="52" t="s">
        <v>56</v>
      </c>
      <c r="C8" s="57">
        <v>10581.912</v>
      </c>
      <c r="D8" s="60">
        <f>D5-D7</f>
        <v>10581.912</v>
      </c>
      <c r="E8" s="6"/>
    </row>
    <row r="9" spans="1:5" ht="110.25" x14ac:dyDescent="0.25">
      <c r="A9" s="51" t="s">
        <v>57</v>
      </c>
      <c r="B9" s="52" t="s">
        <v>58</v>
      </c>
      <c r="C9" s="57">
        <v>11300.600829999999</v>
      </c>
      <c r="D9" s="60">
        <f>SUM(D10:D17)</f>
        <v>11300.600829999999</v>
      </c>
      <c r="E9" s="6"/>
    </row>
    <row r="10" spans="1:5" ht="15.75" x14ac:dyDescent="0.25">
      <c r="A10" s="51" t="s">
        <v>59</v>
      </c>
      <c r="B10" s="52" t="s">
        <v>60</v>
      </c>
      <c r="C10" s="57">
        <v>0</v>
      </c>
      <c r="D10" s="60">
        <v>0</v>
      </c>
      <c r="E10" s="61">
        <v>105.2557</v>
      </c>
    </row>
    <row r="11" spans="1:5" ht="15.75" x14ac:dyDescent="0.25">
      <c r="A11" s="51" t="s">
        <v>61</v>
      </c>
      <c r="B11" s="52" t="s">
        <v>62</v>
      </c>
      <c r="C11" s="57">
        <v>0</v>
      </c>
      <c r="D11" s="60">
        <v>0</v>
      </c>
      <c r="E11" s="61">
        <v>106.826398641827</v>
      </c>
    </row>
    <row r="12" spans="1:5" ht="15.75" x14ac:dyDescent="0.25">
      <c r="A12" s="51" t="s">
        <v>63</v>
      </c>
      <c r="B12" s="52" t="s">
        <v>64</v>
      </c>
      <c r="C12" s="57">
        <v>11300.600829999999</v>
      </c>
      <c r="D12" s="60">
        <v>11300.600829999999</v>
      </c>
      <c r="E12" s="61">
        <v>105.561885224957</v>
      </c>
    </row>
    <row r="13" spans="1:5" ht="15.75" x14ac:dyDescent="0.25">
      <c r="A13" s="51" t="s">
        <v>65</v>
      </c>
      <c r="B13" s="52" t="s">
        <v>66</v>
      </c>
      <c r="C13" s="57">
        <v>0</v>
      </c>
      <c r="D13" s="60">
        <v>0</v>
      </c>
      <c r="E13" s="61">
        <v>104.9354</v>
      </c>
    </row>
    <row r="14" spans="1:5" ht="15.75" x14ac:dyDescent="0.25">
      <c r="A14" s="51" t="s">
        <v>67</v>
      </c>
      <c r="B14" s="52" t="s">
        <v>68</v>
      </c>
      <c r="C14" s="57">
        <v>0</v>
      </c>
      <c r="D14" s="60">
        <v>0</v>
      </c>
      <c r="E14" s="61">
        <v>113.87439215858601</v>
      </c>
    </row>
    <row r="15" spans="1:5" ht="15.75" x14ac:dyDescent="0.25">
      <c r="A15" s="51" t="s">
        <v>69</v>
      </c>
      <c r="B15" s="52" t="s">
        <v>70</v>
      </c>
      <c r="C15" s="57">
        <v>0</v>
      </c>
      <c r="D15" s="60">
        <v>0</v>
      </c>
      <c r="E15" s="61">
        <v>105.89170681013999</v>
      </c>
    </row>
    <row r="16" spans="1:5" ht="15.75" x14ac:dyDescent="0.25">
      <c r="A16" s="51" t="s">
        <v>71</v>
      </c>
      <c r="B16" s="52" t="s">
        <v>72</v>
      </c>
      <c r="C16" s="57">
        <v>0</v>
      </c>
      <c r="D16" s="60">
        <v>0</v>
      </c>
      <c r="E16" s="61">
        <v>105.30227480021099</v>
      </c>
    </row>
    <row r="17" spans="1:5" ht="15.75" x14ac:dyDescent="0.25">
      <c r="A17" s="51" t="s">
        <v>73</v>
      </c>
      <c r="B17" s="52" t="s">
        <v>74</v>
      </c>
      <c r="C17" s="57">
        <v>0</v>
      </c>
      <c r="D17" s="60">
        <v>0</v>
      </c>
      <c r="E17" s="61">
        <v>104.794259089128</v>
      </c>
    </row>
    <row r="18" spans="1:5" ht="78.75" x14ac:dyDescent="0.25">
      <c r="A18" s="51">
        <v>8</v>
      </c>
      <c r="B18" s="52" t="s">
        <v>75</v>
      </c>
      <c r="C18" s="57">
        <v>12.229281821755881</v>
      </c>
      <c r="D18" s="60">
        <f>D6/1000</f>
        <v>12.229281821755908</v>
      </c>
      <c r="E18" s="6"/>
    </row>
    <row r="19" spans="1:5" ht="141.75" x14ac:dyDescent="0.25">
      <c r="A19" s="51">
        <v>9</v>
      </c>
      <c r="B19" s="52" t="s">
        <v>76</v>
      </c>
      <c r="C19" s="57">
        <v>0</v>
      </c>
      <c r="D19" s="60">
        <v>0</v>
      </c>
      <c r="E19" s="6"/>
    </row>
    <row r="20" spans="1:5" ht="63" x14ac:dyDescent="0.25">
      <c r="A20" s="51">
        <v>10</v>
      </c>
      <c r="B20" s="55" t="s">
        <v>77</v>
      </c>
      <c r="C20" s="56">
        <v>12.229281821755881</v>
      </c>
      <c r="D20" s="59">
        <f>D18+D19</f>
        <v>12.229281821755908</v>
      </c>
      <c r="E20" s="6"/>
    </row>
    <row r="22" spans="1:5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19-1-10-1-08-03-2-1374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2020-10-27T12:04:01Z</dcterms:created>
  <dcterms:modified xsi:type="dcterms:W3CDTF">2023-10-24T08:44:06Z</dcterms:modified>
</cp:coreProperties>
</file>