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17-1-08-03-2-0698\"/>
    </mc:Choice>
  </mc:AlternateContent>
  <xr:revisionPtr revIDLastSave="0" documentId="14_{ACE73425-C7B6-4488-B5A5-66588F846224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s="1"/>
  <c r="D18" i="35" s="1"/>
  <c r="D20" i="35" s="1"/>
  <c r="L20" i="34" l="1"/>
  <c r="M20" i="34" l="1"/>
  <c r="R20" i="34" s="1"/>
  <c r="M32" i="34" l="1"/>
  <c r="R21" i="34" l="1"/>
  <c r="R24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<sst xmlns="http://schemas.openxmlformats.org/spreadsheetml/2006/main" count="114" uniqueCount="109">
  <si>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</si>
  <si>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</si>
  <si>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</si>
  <si>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</si>
  <si>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</si>
  <si>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</si>
  <si>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</si>
  <si>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</si>
  <si>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</si>
  <si>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</si>
  <si>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</si>
  <si>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</si>
  <si>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</si>
  <si>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</si>
  <si>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</si>
  <si>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</si>
  <si>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</si>
  <si>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</si>
  <si>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</si>
  <si>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</si>
  <si>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</si>
  <si>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</si>
  <si>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</si>
  <si>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</si>
  <si>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</si>
  <si>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</si>
  <si>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</si>
  <si>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</si>
  <si>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</si>
  <si>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</si>
  <si>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</si>
  <si>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</si>
  <si>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</si>
  <si>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</si>
  <si>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</si>
  <si>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</si>
  <si>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</si>
  <si>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</si>
  <si>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</si>
  <si>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</si>
  <si>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</si>
  <si>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</si>
  <si>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</si>
  <si>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</si>
  <si>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</si>
  <si>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</si>
  <si>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</si>
  <si>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</si>
  <si>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</si>
  <si>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</si>
  <si>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</si>
  <si>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</si>
  <si>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</si>
  <si>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</si>
  <si>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</si>
  <si>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</si>
  <si>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</si>
  <si>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К1-08-2</t>
  </si>
  <si>
    <t xml:space="preserve">Технические характеристики  </t>
  </si>
  <si>
    <t>ПИР</t>
  </si>
  <si>
    <t>УНЦ КЛ 6-500 кВ (с алюминиевой жилой) (тыс. руб.)</t>
  </si>
  <si>
    <t>Б2-02-4</t>
  </si>
  <si>
    <t>Н1-04</t>
  </si>
  <si>
    <t>0,4</t>
  </si>
  <si>
    <t>Стр-во 2КЛ-0,4 кВ от 2БКТП №3 до ГРЩ-2 корпуса 1 в ЖК "Мой мир" г. Мурино Всеволожского района ЛО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</si>
  <si>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</si>
  <si>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</si>
  <si>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2КЛ-0,4 кВ от 2БКТП №3 до ГРЩ-2 корпуса 1 в ЖК "Мой мир" г. Мурино Всеволожского района ЛО (20-1-17-1-08-03-2-0698)</t>
  </si>
  <si>
    <t>K_20-1-17-1-08-03-2-0698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</si>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</sst>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2.14062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48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5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6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49" t="s">
        <v>8</v>
      </c>
      <c r="F8" s="49"/>
      <c r="G8" s="49"/>
      <c r="H8" s="50"/>
      <c r="I8" s="50"/>
      <c r="J8" s="18"/>
      <c r="K8" s="17"/>
      <c r="L8" s="17"/>
      <c r="M8" s="17"/>
      <c r="N8" s="18"/>
      <c r="O8" s="18"/>
      <c r="P8" s="18"/>
      <c r="Q8" s="50"/>
      <c r="R8" s="50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108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1"/>
      <c r="B11" s="51"/>
      <c r="C11" s="51"/>
      <c r="D11" s="52"/>
      <c r="E11" s="51"/>
      <c r="F11" s="51"/>
      <c r="G11" s="51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</row>
    <row r="12" spans="1:19" x14ac:dyDescent="0.25">
      <c r="A12" s="51"/>
      <c r="B12" s="51"/>
      <c r="C12" s="51"/>
      <c r="D12" s="52"/>
      <c r="E12" s="7"/>
      <c r="F12" s="7"/>
      <c r="G12" s="7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6"/>
    </row>
    <row r="14" spans="1:19" x14ac:dyDescent="0.25">
      <c r="A14" s="5"/>
      <c r="B14" s="9"/>
      <c r="C14" s="11"/>
      <c r="D14" s="25"/>
      <c r="E14" s="9"/>
      <c r="F14" s="9"/>
      <c r="G14" s="9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7" t="s">
        <v>1</v>
      </c>
      <c r="I18" s="47" t="s">
        <v>58</v>
      </c>
      <c r="J18" s="47" t="s">
        <v>24</v>
      </c>
      <c r="K18" s="47" t="s">
        <v>20</v>
      </c>
      <c r="L18" s="44" t="s">
        <v>21</v>
      </c>
      <c r="M18" s="47" t="s">
        <v>11</v>
      </c>
      <c r="N18" s="47" t="s">
        <v>14</v>
      </c>
      <c r="O18" s="54" t="s">
        <v>2</v>
      </c>
      <c r="P18" s="54" t="s">
        <v>6</v>
      </c>
      <c r="Q18" s="54" t="s">
        <v>16</v>
      </c>
      <c r="R18" s="6" t="s">
        <v>0</v>
      </c>
      <c r="S18" s="86"/>
    </row>
    <row r="19" spans="1:19" s="5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1" t="s">
        <v>66</v>
      </c>
      <c r="B20" s="38" t="s">
        <v>67</v>
      </c>
      <c r="C20" s="38" t="s">
        <v>68</v>
      </c>
      <c r="D20" s="21" t="s">
        <v>27</v>
      </c>
      <c r="E20" s="32" t="s">
        <v>64</v>
      </c>
      <c r="F20" s="35">
        <v>1</v>
      </c>
      <c r="G20" s="35" t="s">
        <v>59</v>
      </c>
      <c r="H20" s="56" t="s">
        <v>63</v>
      </c>
      <c r="I20" s="44">
        <v>2</v>
      </c>
      <c r="J20" s="32" t="s">
        <v>106</v>
      </c>
      <c r="K20" s="80"/>
      <c r="L20" s="44">
        <f>L21/I20</f>
        <v>3</v>
      </c>
      <c r="M20" s="44">
        <f>M21-M24</f>
        <v>0.1</v>
      </c>
      <c r="N20" s="44" t="s">
        <v>28</v>
      </c>
      <c r="O20" s="44" t="s">
        <v>61</v>
      </c>
      <c r="P20" s="57">
        <v>2703</v>
      </c>
      <c r="Q20" s="26">
        <v>1</v>
      </c>
      <c r="R20" s="26">
        <f>M20*P20*Q20*L20</f>
        <v>810.90000000000009</v>
      </c>
      <c r="S20" s="29"/>
    </row>
    <row r="21" spans="1:19" ht="30.75" customHeight="1" x14ac:dyDescent="0.25">
      <c r="A21" s="42"/>
      <c r="B21" s="39"/>
      <c r="C21" s="39"/>
      <c r="D21" s="21" t="s">
        <v>60</v>
      </c>
      <c r="E21" s="33"/>
      <c r="F21" s="36"/>
      <c r="G21" s="36"/>
      <c r="H21" s="56"/>
      <c r="I21" s="44">
        <v>240</v>
      </c>
      <c r="J21" s="33"/>
      <c r="K21" s="81"/>
      <c r="L21" s="44">
        <v>6</v>
      </c>
      <c r="M21" s="44">
        <v>0.1</v>
      </c>
      <c r="N21" s="44" t="s">
        <v>28</v>
      </c>
      <c r="O21" s="44" t="s">
        <v>57</v>
      </c>
      <c r="P21" s="44">
        <v>3055</v>
      </c>
      <c r="Q21" s="26">
        <v>1.08</v>
      </c>
      <c r="R21" s="26">
        <f>M21*P21*Q21*L21</f>
        <v>1979.6399999999999</v>
      </c>
      <c r="S21" s="29"/>
    </row>
    <row r="22" spans="1:19" ht="31.5" x14ac:dyDescent="0.25">
      <c r="A22" s="42"/>
      <c r="B22" s="39"/>
      <c r="C22" s="39"/>
      <c r="D22" s="21" t="s">
        <v>29</v>
      </c>
      <c r="E22" s="33"/>
      <c r="F22" s="36"/>
      <c r="G22" s="36"/>
      <c r="H22" s="56"/>
      <c r="I22" s="44"/>
      <c r="J22" s="33"/>
      <c r="K22" s="81"/>
      <c r="L22" s="58"/>
      <c r="M22" s="44">
        <v>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0</v>
      </c>
      <c r="S22" s="29"/>
    </row>
    <row r="23" spans="1:19" ht="31.5" x14ac:dyDescent="0.25">
      <c r="A23" s="42"/>
      <c r="B23" s="39"/>
      <c r="C23" s="39"/>
      <c r="D23" s="21" t="s">
        <v>32</v>
      </c>
      <c r="E23" s="33"/>
      <c r="F23" s="36"/>
      <c r="G23" s="36"/>
      <c r="H23" s="56"/>
      <c r="I23" s="44"/>
      <c r="J23" s="33"/>
      <c r="K23" s="81"/>
      <c r="L23" s="58"/>
      <c r="M23" s="44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5" x14ac:dyDescent="0.25">
      <c r="A24" s="42"/>
      <c r="B24" s="39"/>
      <c r="C24" s="39"/>
      <c r="D24" s="21" t="s">
        <v>34</v>
      </c>
      <c r="E24" s="33"/>
      <c r="F24" s="36"/>
      <c r="G24" s="36"/>
      <c r="H24" s="56"/>
      <c r="I24" s="44">
        <v>3</v>
      </c>
      <c r="J24" s="33"/>
      <c r="K24" s="81"/>
      <c r="L24" s="44">
        <v>1</v>
      </c>
      <c r="M24" s="44">
        <v>0</v>
      </c>
      <c r="N24" s="26" t="s">
        <v>35</v>
      </c>
      <c r="O24" s="44" t="s">
        <v>62</v>
      </c>
      <c r="P24" s="44">
        <v>23636</v>
      </c>
      <c r="Q24" s="26">
        <v>1.08</v>
      </c>
      <c r="R24" s="26">
        <f>M24*P24*Q24*L24</f>
        <v>0</v>
      </c>
      <c r="S24" s="29"/>
    </row>
    <row r="25" spans="1:19" ht="31.5" x14ac:dyDescent="0.25">
      <c r="A25" s="42"/>
      <c r="B25" s="39"/>
      <c r="C25" s="39"/>
      <c r="D25" s="21" t="s">
        <v>36</v>
      </c>
      <c r="E25" s="33"/>
      <c r="F25" s="36"/>
      <c r="G25" s="36"/>
      <c r="H25" s="56"/>
      <c r="I25" s="44"/>
      <c r="J25" s="33"/>
      <c r="K25" s="81"/>
      <c r="L25" s="58"/>
      <c r="M25" s="44">
        <v>0</v>
      </c>
      <c r="N25" s="26" t="s">
        <v>37</v>
      </c>
      <c r="O25" s="26" t="s">
        <v>38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2"/>
      <c r="B26" s="39"/>
      <c r="C26" s="39"/>
      <c r="D26" s="21" t="s">
        <v>39</v>
      </c>
      <c r="E26" s="33"/>
      <c r="F26" s="36"/>
      <c r="G26" s="36"/>
      <c r="H26" s="56"/>
      <c r="I26" s="44"/>
      <c r="J26" s="33"/>
      <c r="K26" s="81"/>
      <c r="L26" s="58"/>
      <c r="M26" s="44">
        <v>0</v>
      </c>
      <c r="N26" s="26" t="s">
        <v>37</v>
      </c>
      <c r="O26" s="26" t="s">
        <v>40</v>
      </c>
      <c r="P26" s="26">
        <v>134</v>
      </c>
      <c r="Q26" s="26">
        <v>1.08</v>
      </c>
      <c r="R26" s="26">
        <f t="shared" si="1"/>
        <v>0</v>
      </c>
      <c r="S26" s="29"/>
    </row>
    <row r="27" spans="1:19" x14ac:dyDescent="0.25">
      <c r="A27" s="42"/>
      <c r="B27" s="39"/>
      <c r="C27" s="39"/>
      <c r="D27" s="21" t="s">
        <v>41</v>
      </c>
      <c r="E27" s="33"/>
      <c r="F27" s="36"/>
      <c r="G27" s="36"/>
      <c r="H27" s="56"/>
      <c r="I27" s="44"/>
      <c r="J27" s="33"/>
      <c r="K27" s="81"/>
      <c r="L27" s="58"/>
      <c r="M27" s="44">
        <v>0</v>
      </c>
      <c r="N27" s="26" t="s">
        <v>35</v>
      </c>
      <c r="O27" s="26" t="s">
        <v>42</v>
      </c>
      <c r="P27" s="26">
        <v>1556</v>
      </c>
      <c r="Q27" s="26">
        <v>1.08</v>
      </c>
      <c r="R27" s="26">
        <f t="shared" si="1"/>
        <v>0</v>
      </c>
      <c r="S27" s="29"/>
    </row>
    <row r="28" spans="1:19" ht="31.5" x14ac:dyDescent="0.25">
      <c r="A28" s="42"/>
      <c r="B28" s="39"/>
      <c r="C28" s="39"/>
      <c r="D28" s="21" t="s">
        <v>43</v>
      </c>
      <c r="E28" s="33"/>
      <c r="F28" s="36"/>
      <c r="G28" s="36"/>
      <c r="H28" s="56"/>
      <c r="I28" s="44"/>
      <c r="J28" s="33"/>
      <c r="K28" s="81"/>
      <c r="L28" s="58"/>
      <c r="M28" s="44">
        <v>0</v>
      </c>
      <c r="N28" s="26" t="s">
        <v>44</v>
      </c>
      <c r="O28" s="26" t="s">
        <v>45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2"/>
      <c r="B29" s="39"/>
      <c r="C29" s="39"/>
      <c r="D29" s="21" t="s">
        <v>46</v>
      </c>
      <c r="E29" s="33"/>
      <c r="F29" s="36"/>
      <c r="G29" s="36"/>
      <c r="H29" s="56"/>
      <c r="I29" s="44"/>
      <c r="J29" s="33"/>
      <c r="K29" s="81"/>
      <c r="L29" s="58"/>
      <c r="M29" s="44">
        <v>0</v>
      </c>
      <c r="N29" s="26" t="s">
        <v>47</v>
      </c>
      <c r="O29" s="26" t="s">
        <v>48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2"/>
      <c r="B30" s="39"/>
      <c r="C30" s="39"/>
      <c r="D30" s="21" t="s">
        <v>49</v>
      </c>
      <c r="E30" s="33"/>
      <c r="F30" s="36"/>
      <c r="G30" s="36"/>
      <c r="H30" s="56"/>
      <c r="I30" s="44"/>
      <c r="J30" s="33"/>
      <c r="K30" s="81"/>
      <c r="L30" s="58"/>
      <c r="M30" s="44">
        <v>0</v>
      </c>
      <c r="N30" s="26" t="s">
        <v>50</v>
      </c>
      <c r="O30" s="26" t="s">
        <v>51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2"/>
      <c r="B31" s="39"/>
      <c r="C31" s="39"/>
      <c r="D31" s="21" t="s">
        <v>52</v>
      </c>
      <c r="E31" s="33"/>
      <c r="F31" s="36"/>
      <c r="G31" s="36"/>
      <c r="H31" s="56"/>
      <c r="I31" s="44"/>
      <c r="J31" s="33"/>
      <c r="K31" s="81"/>
      <c r="L31" s="58"/>
      <c r="M31" s="44">
        <v>0</v>
      </c>
      <c r="N31" s="26" t="s">
        <v>53</v>
      </c>
      <c r="O31" s="26" t="s">
        <v>54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3"/>
      <c r="B32" s="40"/>
      <c r="C32" s="40"/>
      <c r="D32" s="22" t="s">
        <v>55</v>
      </c>
      <c r="E32" s="34"/>
      <c r="F32" s="37"/>
      <c r="G32" s="37"/>
      <c r="H32" s="59"/>
      <c r="I32" s="60"/>
      <c r="J32" s="34"/>
      <c r="K32" s="82"/>
      <c r="L32" s="60"/>
      <c r="M32" s="60">
        <f>M21</f>
        <v>0.1</v>
      </c>
      <c r="N32" s="27" t="s">
        <v>28</v>
      </c>
      <c r="O32" s="27" t="s">
        <v>56</v>
      </c>
      <c r="P32" s="27">
        <v>611</v>
      </c>
      <c r="Q32" s="27">
        <v>1</v>
      </c>
      <c r="R32" s="27">
        <f t="shared" si="1"/>
        <v>61.1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>
        <f>SUM(R20:R32)</f>
        <v>2851.64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12.42578125" style="65" customWidth="1"/>
    <col min="5" max="16384" width="8.85546875" style="65"/>
  </cols>
  <sheetData>
    <row r="1" spans="1:5" ht="28.5" x14ac:dyDescent="0.25">
      <c r="A1" s="64" t="s">
        <v>69</v>
      </c>
      <c r="B1" s="64"/>
      <c r="C1" s="64"/>
      <c r="D1" s="64"/>
      <c r="E1" s="48"/>
    </row>
    <row r="2" spans="1:5" ht="94.5" x14ac:dyDescent="0.25">
      <c r="A2" s="66" t="s">
        <v>70</v>
      </c>
      <c r="B2" s="67" t="s">
        <v>71</v>
      </c>
      <c r="C2" s="68" t="s">
        <v>107</v>
      </c>
      <c r="D2" s="68" t="s">
        <v>72</v>
      </c>
      <c r="E2" s="48"/>
    </row>
    <row r="3" spans="1:5" ht="126" x14ac:dyDescent="0.25">
      <c r="A3" s="69" t="s">
        <v>73</v>
      </c>
      <c r="B3" s="70" t="s">
        <v>74</v>
      </c>
      <c r="C3" s="71">
        <v>2851.64</v>
      </c>
      <c r="D3" s="77">
        <v>2851.64</v>
      </c>
      <c r="E3" s="48"/>
    </row>
    <row r="4" spans="1:5" ht="15.75" x14ac:dyDescent="0.25">
      <c r="A4" s="69" t="s">
        <v>75</v>
      </c>
      <c r="B4" s="70" t="s">
        <v>76</v>
      </c>
      <c r="C4" s="72">
        <v>570.32799999999997</v>
      </c>
      <c r="D4" s="78">
        <f>D3*0.2</f>
        <v>570.32799999999997</v>
      </c>
      <c r="E4" s="48"/>
    </row>
    <row r="5" spans="1:5" ht="110.25" x14ac:dyDescent="0.25">
      <c r="A5" s="69" t="s">
        <v>77</v>
      </c>
      <c r="B5" s="73" t="s">
        <v>78</v>
      </c>
      <c r="C5" s="74">
        <v>3421.9679999999998</v>
      </c>
      <c r="D5" s="77">
        <f>D3+D4</f>
        <v>3421.9679999999998</v>
      </c>
      <c r="E5" s="48"/>
    </row>
    <row r="6" spans="1:5" ht="78.75" x14ac:dyDescent="0.25">
      <c r="A6" s="69" t="s">
        <v>79</v>
      </c>
      <c r="B6" s="73" t="s">
        <v>80</v>
      </c>
      <c r="C6" s="72">
        <v>4174.5239897433994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4167.625471659866</v>
      </c>
      <c r="E6" s="48"/>
    </row>
    <row r="7" spans="1:5" ht="94.5" x14ac:dyDescent="0.25">
      <c r="A7" s="69" t="s">
        <v>81</v>
      </c>
      <c r="B7" s="70" t="s">
        <v>82</v>
      </c>
      <c r="C7" s="75">
        <v>0</v>
      </c>
      <c r="D7" s="78">
        <v>0</v>
      </c>
      <c r="E7" s="48"/>
    </row>
    <row r="8" spans="1:5" ht="63" x14ac:dyDescent="0.25">
      <c r="A8" s="69" t="s">
        <v>83</v>
      </c>
      <c r="B8" s="70" t="s">
        <v>84</v>
      </c>
      <c r="C8" s="75">
        <v>3421.9679999999998</v>
      </c>
      <c r="D8" s="78">
        <f>D5-D7</f>
        <v>3421.9679999999998</v>
      </c>
      <c r="E8" s="48"/>
    </row>
    <row r="9" spans="1:5" ht="110.25" x14ac:dyDescent="0.25">
      <c r="A9" s="69" t="s">
        <v>85</v>
      </c>
      <c r="B9" s="70" t="s">
        <v>86</v>
      </c>
      <c r="C9" s="75">
        <v>1750.26259</v>
      </c>
      <c r="D9" s="78">
        <f>SUM(D10:D17)</f>
        <v>1750.26259</v>
      </c>
      <c r="E9" s="48"/>
    </row>
    <row r="10" spans="1:5" ht="15.75" x14ac:dyDescent="0.25">
      <c r="A10" s="69" t="s">
        <v>87</v>
      </c>
      <c r="B10" s="70" t="s">
        <v>88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89</v>
      </c>
      <c r="B11" s="70" t="s">
        <v>90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91</v>
      </c>
      <c r="B12" s="70" t="s">
        <v>92</v>
      </c>
      <c r="C12" s="75">
        <v>0</v>
      </c>
      <c r="D12" s="78">
        <v>0</v>
      </c>
      <c r="E12" s="79">
        <v>105.561885224957</v>
      </c>
    </row>
    <row r="13" spans="1:5" ht="15.75" x14ac:dyDescent="0.25">
      <c r="A13" s="69" t="s">
        <v>93</v>
      </c>
      <c r="B13" s="70" t="s">
        <v>94</v>
      </c>
      <c r="C13" s="75">
        <v>1725.06259</v>
      </c>
      <c r="D13" s="78">
        <v>1725.06259</v>
      </c>
      <c r="E13" s="79">
        <v>104.9354</v>
      </c>
    </row>
    <row r="14" spans="1:5" ht="15.75" x14ac:dyDescent="0.25">
      <c r="A14" s="69" t="s">
        <v>95</v>
      </c>
      <c r="B14" s="70" t="s">
        <v>96</v>
      </c>
      <c r="C14" s="75">
        <v>25.2</v>
      </c>
      <c r="D14" s="78">
        <v>25.2</v>
      </c>
      <c r="E14" s="79">
        <v>113.87439215858601</v>
      </c>
    </row>
    <row r="15" spans="1:5" ht="15.75" x14ac:dyDescent="0.25">
      <c r="A15" s="69" t="s">
        <v>97</v>
      </c>
      <c r="B15" s="70" t="s">
        <v>98</v>
      </c>
      <c r="C15" s="75">
        <v>0</v>
      </c>
      <c r="D15" s="78">
        <v>0</v>
      </c>
      <c r="E15" s="79">
        <v>105.89170681013999</v>
      </c>
    </row>
    <row r="16" spans="1:5" ht="15.75" x14ac:dyDescent="0.25">
      <c r="A16" s="69" t="s">
        <v>99</v>
      </c>
      <c r="B16" s="70" t="s">
        <v>100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101</v>
      </c>
      <c r="B17" s="70" t="s">
        <v>102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103</v>
      </c>
      <c r="C18" s="75">
        <v>4.174523989743399</v>
      </c>
      <c r="D18" s="78">
        <f>D6/1000</f>
        <v>4.167625471659866</v>
      </c>
      <c r="E18" s="48"/>
    </row>
    <row r="19" spans="1:5" ht="141.75" x14ac:dyDescent="0.25">
      <c r="A19" s="69">
        <v>9</v>
      </c>
      <c r="B19" s="70" t="s">
        <v>104</v>
      </c>
      <c r="C19" s="75">
        <v>0</v>
      </c>
      <c r="D19" s="78">
        <v>0</v>
      </c>
      <c r="E19" s="48"/>
    </row>
    <row r="20" spans="1:5" ht="63" x14ac:dyDescent="0.25">
      <c r="A20" s="69">
        <v>10</v>
      </c>
      <c r="B20" s="73" t="s">
        <v>105</v>
      </c>
      <c r="C20" s="74">
        <v>4.174523989743399</v>
      </c>
      <c r="D20" s="77">
        <f>D18+D19</f>
        <v>4.167625471659866</v>
      </c>
      <c r="E20" s="48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2023-10-24T08:49:09Z</dcterms:modified>
</cp:coreProperties>
</file>