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0-08-04-0-1174\"/>
    </mc:Choice>
  </mc:AlternateContent>
  <xr:revisionPtr revIDLastSave="0" documentId="14_{941A8C28-4FB3-4F42-9BA8-80896D00381D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КоррИПР" sheetId="36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J36" i="36"/>
  <c r="J35" i="36"/>
  <c r="J34" i="36"/>
  <c r="J33" i="36"/>
  <c r="J31" i="36"/>
  <c r="J29" i="36"/>
  <c r="J28" i="36"/>
  <c r="J27" i="36"/>
  <c r="J26" i="36"/>
  <c r="J25" i="36"/>
  <c r="J24" i="36"/>
  <c r="J23" i="36"/>
  <c r="J22" i="36"/>
  <c r="J21" i="36"/>
  <c r="J20" i="36"/>
  <c r="J19" i="36"/>
  <c r="J17" i="36"/>
  <c r="J37" i="36" l="1"/>
</calcChain>
</file>

<file path=xl/sharedStrings.xml><?xml version="1.0" encoding="utf-8"?>
<sst xmlns="http://schemas.openxmlformats.org/spreadsheetml/2006/main" count="201" uniqueCount="122">
  <si>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</si>
  <si>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</si>
  <si>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</si>
  <si>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</si>
  <si>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</si>
  <si>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</si>
  <si>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Технические характеристики (параметры) инвестиционного проекта </t>
  </si>
  <si>
    <t>Коэффициент перехода от базовых нормативов к территориальному уровню нормативов</t>
  </si>
  <si>
    <t>1 ед.</t>
  </si>
  <si>
    <t>1 объект</t>
  </si>
  <si>
    <t>1 ячейка</t>
  </si>
  <si>
    <t>В8-01</t>
  </si>
  <si>
    <t>Э4-01</t>
  </si>
  <si>
    <t>П6-09</t>
  </si>
  <si>
    <t>Т5-12-1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</si>
  <si>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</si>
  <si>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</si>
  <si>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</si>
  <si>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</si>
  <si>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</si>
  <si>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</si>
  <si>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</si>
  <si>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</si>
  <si>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</si>
  <si>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</si>
  <si>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</si>
  <si>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</si>
  <si>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</si>
  <si>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</si>
  <si>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</si>
  <si>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</si>
  <si>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</si>
  <si>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</si>
  <si>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</si>
  <si>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</si>
  <si>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</si>
  <si>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</si>
  <si>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</si>
  <si>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</si>
  <si>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</si>
  <si>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</si>
  <si>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</si>
  <si>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</si>
  <si>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</si>
  <si>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</si>
  <si>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</si>
  <si>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</si>
  <si>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</si>
  <si>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</si>
  <si>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</si>
  <si>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</si>
  <si>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</si>
  <si>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</si>
  <si>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</si>
  <si>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</si>
  <si>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Таблица 3. Строительство 2БКТП, РТП </t>
  </si>
  <si>
    <t>Наименование</t>
  </si>
  <si>
    <t>Технические характеристики</t>
  </si>
  <si>
    <t>Количество</t>
  </si>
  <si>
    <t>Единицы измерения</t>
  </si>
  <si>
    <t>Укрупненный норматив цены, тыс рублей (без НДС)</t>
  </si>
  <si>
    <t xml:space="preserve">Комплектные трансформаторные подстанции </t>
  </si>
  <si>
    <t>1.1</t>
  </si>
  <si>
    <t>Здание РП (СП,РТП,ТП) (тыс.руб.). РП (СП,РТП) на 7 ячеек выкл-лей или ТП (РТП) с одним тр-ром</t>
  </si>
  <si>
    <t>6-20</t>
  </si>
  <si>
    <t>Тип - блочный (2БКТП, РТП)</t>
  </si>
  <si>
    <t>Трансформатор</t>
  </si>
  <si>
    <t>2.1</t>
  </si>
  <si>
    <t xml:space="preserve">Ячейка трансформатора </t>
  </si>
  <si>
    <t>6-35</t>
  </si>
  <si>
    <t>мощность 100 кВА</t>
  </si>
  <si>
    <t>Т5-10-1</t>
  </si>
  <si>
    <t>2.2</t>
  </si>
  <si>
    <t>мощность 160 кВА</t>
  </si>
  <si>
    <t>Т5-11-1</t>
  </si>
  <si>
    <t>2.3</t>
  </si>
  <si>
    <t>мощность 250 кВА</t>
  </si>
  <si>
    <t>2.4</t>
  </si>
  <si>
    <t>мощность 300 кВА</t>
  </si>
  <si>
    <t>Т5-13-1</t>
  </si>
  <si>
    <t>2.5</t>
  </si>
  <si>
    <t>мощность 400 кВА</t>
  </si>
  <si>
    <t>Т5-14-1</t>
  </si>
  <si>
    <t>2.6</t>
  </si>
  <si>
    <t>мощность 500 кВА</t>
  </si>
  <si>
    <t>Т5-15-1</t>
  </si>
  <si>
    <t>2.7</t>
  </si>
  <si>
    <t>мощность 600 кВА</t>
  </si>
  <si>
    <t>Т5-16-1</t>
  </si>
  <si>
    <t>2.8</t>
  </si>
  <si>
    <t>мощность 630 кВА</t>
  </si>
  <si>
    <t>Т5-17-1</t>
  </si>
  <si>
    <t>2.9</t>
  </si>
  <si>
    <t>мощность 1000 кВА</t>
  </si>
  <si>
    <t>Т5-19-1</t>
  </si>
  <si>
    <t>2.10</t>
  </si>
  <si>
    <t>мощность 1250 кВА</t>
  </si>
  <si>
    <t>2.11</t>
  </si>
  <si>
    <t>мощность 1600 кВА</t>
  </si>
  <si>
    <t>Т5-22-1</t>
  </si>
  <si>
    <t>Выключатель</t>
  </si>
  <si>
    <t>3.1</t>
  </si>
  <si>
    <t>Ячейки выключателя РП (СП,ТП,РТП)</t>
  </si>
  <si>
    <t>Проектирование</t>
  </si>
  <si>
    <t>4.1</t>
  </si>
  <si>
    <t xml:space="preserve">Проектно-изыскательские работы </t>
  </si>
  <si>
    <t>Затраты по УНЦ
от 1,1 до 5,9 млн. руб</t>
  </si>
  <si>
    <t>П6-06</t>
  </si>
  <si>
    <t>4.2</t>
  </si>
  <si>
    <t>Затраты по УНЦ
от 6 до 10,9 млн. руб</t>
  </si>
  <si>
    <t>П6-07</t>
  </si>
  <si>
    <t>4.3</t>
  </si>
  <si>
    <t>Затраты по УНЦ
от 11 до 20,9 млн. руб</t>
  </si>
  <si>
    <t>П6-08</t>
  </si>
  <si>
    <t>4.4</t>
  </si>
  <si>
    <t>Затраты по УНЦ
от 21 до 50,9 млн. руб</t>
  </si>
  <si>
    <t>Итого объем финансовых потребностей,                 тыс рублей (без НДС)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</si>
  <si>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</si>
  <si>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</si>
  <si>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Всев, РК оборудование РТП-19к в п. Кузьмоловский Всеволожского района ЛО (инв. № 170000772) (20-1-17-0-08-04-0-1174)</t>
  </si>
  <si>
    <t>Идентификатор инвестиционного проекта: L_20-1-17-0-08-04-0-1174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</si>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</sst>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29" fillId="0" borderId="0"/>
    <xf numFmtId="0" fontId="9" fillId="7" borderId="11" applyNumberFormat="0" applyAlignment="0" applyProtection="0"/>
    <xf numFmtId="0" fontId="10" fillId="20" borderId="12" applyNumberFormat="0" applyAlignment="0" applyProtection="0"/>
    <xf numFmtId="0" fontId="11" fillId="20" borderId="11" applyNumberFormat="0" applyAlignment="0" applyProtection="0"/>
    <xf numFmtId="0" fontId="15" fillId="0" borderId="13" applyNumberFormat="0" applyFill="0" applyAlignment="0" applyProtection="0"/>
    <xf numFmtId="0" fontId="7" fillId="23" borderId="14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0" fillId="0" borderId="0"/>
    <xf numFmtId="0" fontId="9" fillId="7" borderId="11" applyNumberFormat="0" applyAlignment="0" applyProtection="0"/>
    <xf numFmtId="0" fontId="10" fillId="20" borderId="12" applyNumberFormat="0" applyAlignment="0" applyProtection="0"/>
    <xf numFmtId="0" fontId="11" fillId="20" borderId="11" applyNumberFormat="0" applyAlignment="0" applyProtection="0"/>
    <xf numFmtId="0" fontId="15" fillId="0" borderId="13" applyNumberFormat="0" applyFill="0" applyAlignment="0" applyProtection="0"/>
    <xf numFmtId="0" fontId="7" fillId="23" borderId="14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1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2" fillId="0" borderId="0"/>
    <xf numFmtId="0" fontId="33" fillId="0" borderId="0"/>
    <xf numFmtId="0" fontId="10" fillId="20" borderId="16" applyNumberFormat="0" applyAlignment="0" applyProtection="0"/>
    <xf numFmtId="0" fontId="15" fillId="0" borderId="17" applyNumberFormat="0" applyFill="0" applyAlignment="0" applyProtection="0"/>
    <xf numFmtId="0" fontId="7" fillId="23" borderId="18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2" fillId="0" borderId="0">
      <protection locked="0"/>
    </xf>
    <xf numFmtId="164" fontId="27" fillId="0" borderId="0" applyFont="0" applyFill="0" applyBorder="0" applyAlignment="0" applyProtection="0"/>
  </cellStyleXfs>
  <cellXfs count="78">
    <xf numFmtId="0" fontId="0" fillId="0" borderId="0" xfId="0"/>
    <xf numFmtId="0" fontId="34" fillId="0" borderId="15" xfId="2" applyFont="1" applyFill="1" applyBorder="1" applyAlignment="1">
      <alignment wrapText="1"/>
    </xf>
    <xf numFmtId="0" fontId="6" fillId="0" borderId="15" xfId="2" applyFont="1" applyFill="1" applyBorder="1" applyAlignment="1">
      <alignment wrapText="1"/>
    </xf>
    <xf numFmtId="49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36" fillId="0" borderId="0" xfId="0" applyFont="1" applyFill="1" applyAlignment="1">
      <alignment vertical="top"/>
    </xf>
    <xf numFmtId="0" fontId="6" fillId="0" borderId="15" xfId="0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center" vertical="center" wrapText="1"/>
    </xf>
    <xf numFmtId="49" fontId="28" fillId="0" borderId="15" xfId="0" applyNumberFormat="1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vertical="center" wrapText="1"/>
    </xf>
    <xf numFmtId="49" fontId="6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vertical="center" wrapText="1"/>
    </xf>
    <xf numFmtId="0" fontId="6" fillId="0" borderId="15" xfId="2" applyFont="1" applyFill="1" applyBorder="1" applyAlignment="1">
      <alignment horizontal="center"/>
    </xf>
    <xf numFmtId="0" fontId="28" fillId="0" borderId="15" xfId="0" applyNumberFormat="1" applyFont="1" applyFill="1" applyBorder="1" applyAlignment="1">
      <alignment horizontal="center" vertical="center" wrapText="1"/>
    </xf>
    <xf numFmtId="0" fontId="28" fillId="0" borderId="15" xfId="2" applyFont="1" applyFill="1" applyBorder="1" applyAlignment="1">
      <alignment wrapText="1"/>
    </xf>
    <xf numFmtId="0" fontId="28" fillId="0" borderId="15" xfId="0" applyNumberFormat="1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/>
    </xf>
    <xf numFmtId="3" fontId="6" fillId="0" borderId="15" xfId="0" applyNumberFormat="1" applyFont="1" applyFill="1" applyBorder="1" applyAlignment="1">
      <alignment horizontal="center"/>
    </xf>
    <xf numFmtId="49" fontId="6" fillId="0" borderId="28" xfId="0" applyNumberFormat="1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vertical="center" wrapText="1"/>
    </xf>
    <xf numFmtId="0" fontId="6" fillId="0" borderId="29" xfId="0" applyFont="1" applyFill="1" applyBorder="1" applyAlignment="1">
      <alignment horizontal="center" wrapText="1"/>
    </xf>
    <xf numFmtId="0" fontId="6" fillId="0" borderId="28" xfId="0" applyFont="1" applyFill="1" applyBorder="1" applyAlignment="1">
      <alignment horizontal="center" wrapText="1"/>
    </xf>
    <xf numFmtId="0" fontId="6" fillId="0" borderId="28" xfId="2" applyFont="1" applyFill="1" applyBorder="1" applyAlignment="1">
      <alignment horizontal="center"/>
    </xf>
    <xf numFmtId="0" fontId="6" fillId="0" borderId="29" xfId="0" applyFont="1" applyFill="1" applyBorder="1" applyAlignment="1">
      <alignment horizontal="center"/>
    </xf>
    <xf numFmtId="3" fontId="6" fillId="0" borderId="29" xfId="0" applyNumberFormat="1" applyFont="1" applyFill="1" applyBorder="1" applyAlignment="1">
      <alignment horizontal="center"/>
    </xf>
    <xf numFmtId="49" fontId="6" fillId="0" borderId="10" xfId="0" applyNumberFormat="1" applyFont="1" applyFill="1" applyBorder="1" applyAlignment="1">
      <alignment horizontal="center" vertical="center"/>
    </xf>
    <xf numFmtId="3" fontId="28" fillId="0" borderId="10" xfId="0" applyNumberFormat="1" applyFont="1" applyFill="1" applyBorder="1" applyAlignment="1">
      <alignment horizontal="center" vertical="center"/>
    </xf>
    <xf numFmtId="49" fontId="6" fillId="0" borderId="30" xfId="0" applyNumberFormat="1" applyFont="1" applyFill="1" applyBorder="1" applyAlignment="1">
      <alignment horizontal="center"/>
    </xf>
    <xf numFmtId="0" fontId="28" fillId="0" borderId="30" xfId="0" applyFont="1" applyFill="1" applyBorder="1" applyAlignment="1">
      <alignment vertical="center" wrapText="1"/>
    </xf>
    <xf numFmtId="0" fontId="28" fillId="0" borderId="30" xfId="0" applyFont="1" applyFill="1" applyBorder="1" applyAlignment="1">
      <alignment horizontal="center"/>
    </xf>
    <xf numFmtId="0" fontId="0" fillId="0" borderId="0" xfId="0" applyFill="1"/>
    <xf numFmtId="49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37" fillId="0" borderId="0" xfId="39" applyFont="1" applyFill="1" applyAlignment="1">
      <alignment horizontal="right" vertical="center"/>
    </xf>
    <xf numFmtId="0" fontId="37" fillId="0" borderId="0" xfId="39" applyFont="1" applyFill="1" applyAlignment="1">
      <alignment horizontal="right"/>
    </xf>
    <xf numFmtId="0" fontId="6" fillId="0" borderId="0" xfId="55" applyFont="1" applyFill="1" applyAlignment="1">
      <alignment vertical="center"/>
    </xf>
    <xf numFmtId="0" fontId="36" fillId="0" borderId="0" xfId="55" applyFont="1" applyFill="1" applyAlignment="1">
      <alignment vertical="top"/>
    </xf>
    <xf numFmtId="0" fontId="0" fillId="0" borderId="0" xfId="0" applyFill="1" applyAlignment="1"/>
    <xf numFmtId="0" fontId="6" fillId="0" borderId="10" xfId="0" applyFont="1" applyFill="1" applyBorder="1" applyAlignment="1">
      <alignment vertical="center" wrapText="1"/>
    </xf>
    <xf numFmtId="0" fontId="35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8" fillId="0" borderId="20" xfId="251" applyFont="1" applyFill="1" applyBorder="1" applyAlignment="1" applyProtection="1">
      <alignment horizontal="center" vertical="center" wrapText="1"/>
    </xf>
    <xf numFmtId="0" fontId="28" fillId="0" borderId="21" xfId="251" applyFont="1" applyFill="1" applyBorder="1" applyAlignment="1" applyProtection="1">
      <alignment horizontal="center" vertical="center" wrapText="1"/>
    </xf>
    <xf numFmtId="0" fontId="28" fillId="0" borderId="15" xfId="251" applyFont="1" applyFill="1" applyBorder="1" applyAlignment="1" applyProtection="1">
      <alignment horizontal="center" vertical="center" wrapText="1"/>
    </xf>
    <xf numFmtId="49" fontId="6" fillId="0" borderId="20" xfId="251" applyNumberFormat="1" applyFont="1" applyFill="1" applyBorder="1" applyAlignment="1" applyProtection="1">
      <alignment horizontal="center" vertical="center" wrapText="1"/>
    </xf>
    <xf numFmtId="0" fontId="6" fillId="0" borderId="20" xfId="251" applyFont="1" applyFill="1" applyBorder="1" applyAlignment="1" applyProtection="1">
      <alignment horizontal="left" vertical="center" wrapText="1"/>
    </xf>
    <xf numFmtId="4" fontId="28" fillId="0" borderId="22" xfId="251" applyNumberFormat="1" applyFont="1" applyFill="1" applyBorder="1" applyAlignment="1" applyProtection="1">
      <alignment horizontal="center" vertical="center" wrapText="1"/>
    </xf>
    <xf numFmtId="4" fontId="6" fillId="0" borderId="21" xfId="251" applyNumberFormat="1" applyFont="1" applyFill="1" applyBorder="1" applyAlignment="1" applyProtection="1">
      <alignment horizontal="center" vertical="center" wrapText="1"/>
    </xf>
    <xf numFmtId="0" fontId="28" fillId="0" borderId="20" xfId="251" applyFont="1" applyFill="1" applyBorder="1" applyAlignment="1" applyProtection="1">
      <alignment horizontal="left" vertical="center" wrapText="1"/>
    </xf>
    <xf numFmtId="4" fontId="28" fillId="0" borderId="20" xfId="251" applyNumberFormat="1" applyFont="1" applyFill="1" applyBorder="1" applyAlignment="1" applyProtection="1">
      <alignment horizontal="center" vertical="center" wrapText="1"/>
    </xf>
    <xf numFmtId="4" fontId="6" fillId="0" borderId="20" xfId="251" applyNumberFormat="1" applyFont="1" applyFill="1" applyBorder="1" applyAlignment="1" applyProtection="1">
      <alignment horizontal="center" vertical="center" wrapText="1"/>
    </xf>
    <xf numFmtId="0" fontId="27" fillId="0" borderId="0" xfId="55" applyFill="1"/>
    <xf numFmtId="4" fontId="36" fillId="0" borderId="0" xfId="260" applyNumberFormat="1" applyFont="1" applyFill="1" applyProtection="1"/>
    <xf numFmtId="4" fontId="28" fillId="0" borderId="30" xfId="251" applyNumberFormat="1" applyFont="1" applyFill="1" applyBorder="1" applyAlignment="1" applyProtection="1">
      <alignment horizontal="center" vertical="center" wrapText="1"/>
    </xf>
    <xf numFmtId="4" fontId="6" fillId="0" borderId="30" xfId="251" applyNumberFormat="1" applyFont="1" applyFill="1" applyBorder="1" applyAlignment="1" applyProtection="1">
      <alignment horizontal="center" vertical="center" wrapText="1"/>
    </xf>
    <xf numFmtId="168" fontId="34" fillId="0" borderId="27" xfId="72" applyNumberFormat="1" applyFont="1" applyFill="1" applyBorder="1" applyAlignment="1" applyProtection="1">
      <alignment horizontal="center" vertical="center"/>
      <protection locked="0"/>
    </xf>
    <xf numFmtId="0" fontId="38" fillId="0" borderId="0" xfId="0" applyFont="1" applyFill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/>
    </xf>
    <xf numFmtId="49" fontId="6" fillId="0" borderId="24" xfId="0" applyNumberFormat="1" applyFont="1" applyFill="1" applyBorder="1" applyAlignment="1">
      <alignment horizontal="center" vertical="center" wrapText="1"/>
    </xf>
    <xf numFmtId="49" fontId="6" fillId="0" borderId="19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31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J44"/>
  <sheetViews>
    <sheetView zoomScale="70" zoomScaleNormal="70" workbookViewId="0"/>
  </sheetViews>
  <sheetFormatPr defaultColWidth="9.140625" defaultRowHeight="15.75" x14ac:dyDescent="0.25"/>
  <cols>
    <col min="1" max="1" width="12.5703125" style="3" customWidth="1"/>
    <col min="2" max="2" width="30.140625" style="4" customWidth="1"/>
    <col min="3" max="3" width="16" style="6" customWidth="1"/>
    <col min="4" max="4" width="27.140625" style="6" customWidth="1"/>
    <col min="5" max="5" width="15.42578125" style="6" customWidth="1"/>
    <col min="6" max="6" width="12.42578125" style="6" customWidth="1"/>
    <col min="7" max="7" width="15.85546875" style="6" customWidth="1"/>
    <col min="8" max="9" width="19.140625" style="6" customWidth="1"/>
    <col min="10" max="10" width="17.28515625" style="6" customWidth="1"/>
    <col min="11" max="16384" width="9.140625" style="35"/>
  </cols>
  <sheetData>
    <row r="1" spans="1:10" ht="18.75" x14ac:dyDescent="0.25">
      <c r="J1" s="39" t="s">
        <v>52</v>
      </c>
    </row>
    <row r="2" spans="1:10" ht="18.75" x14ac:dyDescent="0.3">
      <c r="J2" s="40" t="s">
        <v>4</v>
      </c>
    </row>
    <row r="3" spans="1:10" ht="18.75" x14ac:dyDescent="0.3">
      <c r="J3" s="40" t="s">
        <v>53</v>
      </c>
    </row>
    <row r="4" spans="1:10" ht="15.75" customHeight="1" x14ac:dyDescent="0.25">
      <c r="A4" s="62" t="s">
        <v>54</v>
      </c>
      <c r="B4" s="62"/>
      <c r="C4" s="62"/>
      <c r="D4" s="62"/>
      <c r="E4" s="62"/>
      <c r="F4" s="62"/>
      <c r="G4" s="62"/>
      <c r="H4" s="62"/>
      <c r="I4" s="62"/>
      <c r="J4" s="62"/>
    </row>
    <row r="5" spans="1:10" ht="15.75" customHeight="1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</row>
    <row r="6" spans="1:10" x14ac:dyDescent="0.25">
      <c r="A6" s="7" t="s">
        <v>121</v>
      </c>
      <c r="B6" s="41"/>
    </row>
    <row r="7" spans="1:10" s="43" customFormat="1" x14ac:dyDescent="0.25">
      <c r="A7" s="7" t="s">
        <v>119</v>
      </c>
      <c r="B7" s="42"/>
      <c r="C7" s="38"/>
      <c r="D7" s="38"/>
      <c r="E7" s="38"/>
      <c r="F7" s="38"/>
      <c r="G7" s="38"/>
      <c r="H7" s="38"/>
      <c r="I7" s="38"/>
      <c r="J7" s="38"/>
    </row>
    <row r="8" spans="1:10" s="43" customFormat="1" x14ac:dyDescent="0.25">
      <c r="A8" s="7" t="s">
        <v>120</v>
      </c>
      <c r="B8" s="7"/>
      <c r="C8" s="38"/>
      <c r="D8" s="38"/>
      <c r="E8" s="38"/>
      <c r="F8" s="38"/>
      <c r="G8" s="38"/>
      <c r="H8" s="38"/>
      <c r="I8" s="38"/>
      <c r="J8" s="38"/>
    </row>
    <row r="9" spans="1:10" x14ac:dyDescent="0.25">
      <c r="A9" s="8"/>
      <c r="B9" s="8"/>
    </row>
    <row r="10" spans="1:10" x14ac:dyDescent="0.25">
      <c r="A10" s="66" t="s">
        <v>55</v>
      </c>
      <c r="B10" s="66"/>
      <c r="C10" s="66"/>
      <c r="D10" s="66"/>
      <c r="E10" s="66"/>
      <c r="F10" s="66"/>
      <c r="G10" s="66"/>
      <c r="H10" s="66"/>
      <c r="I10" s="66"/>
      <c r="J10" s="66"/>
    </row>
    <row r="11" spans="1:10" x14ac:dyDescent="0.25">
      <c r="A11" s="67" t="s">
        <v>16</v>
      </c>
      <c r="B11" s="70" t="s">
        <v>56</v>
      </c>
      <c r="C11" s="73" t="s">
        <v>18</v>
      </c>
      <c r="D11" s="74"/>
      <c r="E11" s="74"/>
      <c r="F11" s="74"/>
      <c r="G11" s="74"/>
      <c r="H11" s="74"/>
      <c r="I11" s="74"/>
      <c r="J11" s="75"/>
    </row>
    <row r="12" spans="1:10" ht="15.75" customHeight="1" x14ac:dyDescent="0.25">
      <c r="A12" s="68"/>
      <c r="B12" s="71"/>
      <c r="C12" s="76" t="s">
        <v>118</v>
      </c>
      <c r="D12" s="77"/>
      <c r="E12" s="77"/>
      <c r="F12" s="77"/>
      <c r="G12" s="77"/>
      <c r="H12" s="77"/>
      <c r="I12" s="77"/>
      <c r="J12" s="65"/>
    </row>
    <row r="13" spans="1:10" x14ac:dyDescent="0.25">
      <c r="A13" s="68"/>
      <c r="B13" s="71"/>
      <c r="C13" s="63" t="s">
        <v>6</v>
      </c>
      <c r="D13" s="64"/>
      <c r="E13" s="64"/>
      <c r="F13" s="65"/>
      <c r="G13" s="63" t="s">
        <v>3</v>
      </c>
      <c r="H13" s="64"/>
      <c r="I13" s="64"/>
      <c r="J13" s="65"/>
    </row>
    <row r="14" spans="1:10" ht="110.25" x14ac:dyDescent="0.25">
      <c r="A14" s="69"/>
      <c r="B14" s="72"/>
      <c r="C14" s="9" t="s">
        <v>1</v>
      </c>
      <c r="D14" s="9" t="s">
        <v>57</v>
      </c>
      <c r="E14" s="9" t="s">
        <v>58</v>
      </c>
      <c r="F14" s="9" t="s">
        <v>59</v>
      </c>
      <c r="G14" s="9" t="s">
        <v>2</v>
      </c>
      <c r="H14" s="9" t="s">
        <v>60</v>
      </c>
      <c r="I14" s="9" t="s">
        <v>7</v>
      </c>
      <c r="J14" s="10" t="s">
        <v>0</v>
      </c>
    </row>
    <row r="15" spans="1:10" x14ac:dyDescent="0.25">
      <c r="A15" s="36">
        <v>1</v>
      </c>
      <c r="B15" s="9">
        <v>2</v>
      </c>
      <c r="C15" s="9">
        <v>10</v>
      </c>
      <c r="D15" s="10">
        <v>11</v>
      </c>
      <c r="E15" s="9">
        <v>12</v>
      </c>
      <c r="F15" s="10">
        <v>13</v>
      </c>
      <c r="G15" s="9">
        <v>14</v>
      </c>
      <c r="H15" s="10">
        <v>15</v>
      </c>
      <c r="I15" s="10"/>
      <c r="J15" s="9">
        <v>16</v>
      </c>
    </row>
    <row r="16" spans="1:10" ht="47.25" x14ac:dyDescent="0.25">
      <c r="A16" s="11">
        <v>1</v>
      </c>
      <c r="B16" s="12" t="s">
        <v>61</v>
      </c>
      <c r="C16" s="9" t="s">
        <v>5</v>
      </c>
      <c r="D16" s="9" t="s">
        <v>5</v>
      </c>
      <c r="E16" s="9" t="s">
        <v>5</v>
      </c>
      <c r="F16" s="9" t="s">
        <v>5</v>
      </c>
      <c r="G16" s="9" t="s">
        <v>5</v>
      </c>
      <c r="H16" s="9" t="s">
        <v>5</v>
      </c>
      <c r="I16" s="9" t="s">
        <v>5</v>
      </c>
      <c r="J16" s="9" t="s">
        <v>5</v>
      </c>
    </row>
    <row r="17" spans="1:10" ht="63" x14ac:dyDescent="0.25">
      <c r="A17" s="13" t="s">
        <v>62</v>
      </c>
      <c r="B17" s="14" t="s">
        <v>63</v>
      </c>
      <c r="C17" s="13" t="s">
        <v>64</v>
      </c>
      <c r="D17" s="9" t="s">
        <v>65</v>
      </c>
      <c r="E17" s="9"/>
      <c r="F17" s="15" t="s">
        <v>8</v>
      </c>
      <c r="G17" s="15" t="s">
        <v>12</v>
      </c>
      <c r="H17" s="15">
        <v>1615</v>
      </c>
      <c r="I17" s="15">
        <v>1.03</v>
      </c>
      <c r="J17" s="10">
        <f>E17*H17*I17</f>
        <v>0</v>
      </c>
    </row>
    <row r="18" spans="1:10" x14ac:dyDescent="0.25">
      <c r="A18" s="16">
        <v>2</v>
      </c>
      <c r="B18" s="12" t="s">
        <v>66</v>
      </c>
      <c r="C18" s="9" t="s">
        <v>5</v>
      </c>
      <c r="D18" s="9" t="s">
        <v>5</v>
      </c>
      <c r="E18" s="9" t="s">
        <v>5</v>
      </c>
      <c r="F18" s="9" t="s">
        <v>5</v>
      </c>
      <c r="G18" s="9" t="s">
        <v>5</v>
      </c>
      <c r="H18" s="9" t="s">
        <v>5</v>
      </c>
      <c r="I18" s="9" t="s">
        <v>5</v>
      </c>
      <c r="J18" s="9" t="s">
        <v>5</v>
      </c>
    </row>
    <row r="19" spans="1:10" x14ac:dyDescent="0.25">
      <c r="A19" s="13" t="s">
        <v>67</v>
      </c>
      <c r="B19" s="2" t="s">
        <v>68</v>
      </c>
      <c r="C19" s="13" t="s">
        <v>69</v>
      </c>
      <c r="D19" s="9" t="s">
        <v>70</v>
      </c>
      <c r="E19" s="9"/>
      <c r="F19" s="15" t="s">
        <v>10</v>
      </c>
      <c r="G19" s="15" t="s">
        <v>71</v>
      </c>
      <c r="H19" s="15">
        <v>189</v>
      </c>
      <c r="I19" s="15">
        <v>1.03</v>
      </c>
      <c r="J19" s="10">
        <f t="shared" ref="J19:J29" si="0">E19*H19*I19</f>
        <v>0</v>
      </c>
    </row>
    <row r="20" spans="1:10" x14ac:dyDescent="0.25">
      <c r="A20" s="13" t="s">
        <v>72</v>
      </c>
      <c r="B20" s="2" t="s">
        <v>68</v>
      </c>
      <c r="C20" s="13" t="s">
        <v>69</v>
      </c>
      <c r="D20" s="9" t="s">
        <v>73</v>
      </c>
      <c r="E20" s="9"/>
      <c r="F20" s="15" t="s">
        <v>10</v>
      </c>
      <c r="G20" s="15" t="s">
        <v>74</v>
      </c>
      <c r="H20" s="15">
        <v>239</v>
      </c>
      <c r="I20" s="15">
        <v>1.03</v>
      </c>
      <c r="J20" s="10">
        <f t="shared" si="0"/>
        <v>0</v>
      </c>
    </row>
    <row r="21" spans="1:10" x14ac:dyDescent="0.25">
      <c r="A21" s="13" t="s">
        <v>75</v>
      </c>
      <c r="B21" s="2" t="s">
        <v>68</v>
      </c>
      <c r="C21" s="13" t="s">
        <v>69</v>
      </c>
      <c r="D21" s="9" t="s">
        <v>76</v>
      </c>
      <c r="E21" s="9"/>
      <c r="F21" s="15" t="s">
        <v>10</v>
      </c>
      <c r="G21" s="15" t="s">
        <v>14</v>
      </c>
      <c r="H21" s="15">
        <v>309</v>
      </c>
      <c r="I21" s="15">
        <v>1.03</v>
      </c>
      <c r="J21" s="10">
        <f t="shared" si="0"/>
        <v>0</v>
      </c>
    </row>
    <row r="22" spans="1:10" x14ac:dyDescent="0.25">
      <c r="A22" s="13" t="s">
        <v>77</v>
      </c>
      <c r="B22" s="2" t="s">
        <v>68</v>
      </c>
      <c r="C22" s="13" t="s">
        <v>69</v>
      </c>
      <c r="D22" s="9" t="s">
        <v>78</v>
      </c>
      <c r="E22" s="9"/>
      <c r="F22" s="15" t="s">
        <v>10</v>
      </c>
      <c r="G22" s="15" t="s">
        <v>79</v>
      </c>
      <c r="H22" s="15">
        <v>395</v>
      </c>
      <c r="I22" s="15">
        <v>1.03</v>
      </c>
      <c r="J22" s="10">
        <f t="shared" si="0"/>
        <v>0</v>
      </c>
    </row>
    <row r="23" spans="1:10" x14ac:dyDescent="0.25">
      <c r="A23" s="13" t="s">
        <v>80</v>
      </c>
      <c r="B23" s="2" t="s">
        <v>68</v>
      </c>
      <c r="C23" s="13" t="s">
        <v>69</v>
      </c>
      <c r="D23" s="9" t="s">
        <v>81</v>
      </c>
      <c r="E23" s="9"/>
      <c r="F23" s="15" t="s">
        <v>10</v>
      </c>
      <c r="G23" s="15" t="s">
        <v>82</v>
      </c>
      <c r="H23" s="15">
        <v>395</v>
      </c>
      <c r="I23" s="15">
        <v>1.03</v>
      </c>
      <c r="J23" s="10">
        <f t="shared" si="0"/>
        <v>0</v>
      </c>
    </row>
    <row r="24" spans="1:10" x14ac:dyDescent="0.25">
      <c r="A24" s="13" t="s">
        <v>83</v>
      </c>
      <c r="B24" s="2" t="s">
        <v>68</v>
      </c>
      <c r="C24" s="13" t="s">
        <v>69</v>
      </c>
      <c r="D24" s="9" t="s">
        <v>84</v>
      </c>
      <c r="E24" s="9"/>
      <c r="F24" s="15" t="s">
        <v>10</v>
      </c>
      <c r="G24" s="15" t="s">
        <v>85</v>
      </c>
      <c r="H24" s="15">
        <v>532</v>
      </c>
      <c r="I24" s="15">
        <v>1.03</v>
      </c>
      <c r="J24" s="10">
        <f t="shared" si="0"/>
        <v>0</v>
      </c>
    </row>
    <row r="25" spans="1:10" x14ac:dyDescent="0.25">
      <c r="A25" s="13" t="s">
        <v>86</v>
      </c>
      <c r="B25" s="2" t="s">
        <v>68</v>
      </c>
      <c r="C25" s="13" t="s">
        <v>69</v>
      </c>
      <c r="D25" s="9" t="s">
        <v>87</v>
      </c>
      <c r="E25" s="9"/>
      <c r="F25" s="15" t="s">
        <v>10</v>
      </c>
      <c r="G25" s="15" t="s">
        <v>88</v>
      </c>
      <c r="H25" s="15">
        <v>532</v>
      </c>
      <c r="I25" s="15">
        <v>1.03</v>
      </c>
      <c r="J25" s="10">
        <f t="shared" si="0"/>
        <v>0</v>
      </c>
    </row>
    <row r="26" spans="1:10" x14ac:dyDescent="0.25">
      <c r="A26" s="13" t="s">
        <v>89</v>
      </c>
      <c r="B26" s="2" t="s">
        <v>68</v>
      </c>
      <c r="C26" s="13" t="s">
        <v>69</v>
      </c>
      <c r="D26" s="9" t="s">
        <v>90</v>
      </c>
      <c r="E26" s="9"/>
      <c r="F26" s="15" t="s">
        <v>10</v>
      </c>
      <c r="G26" s="15" t="s">
        <v>91</v>
      </c>
      <c r="H26" s="15">
        <v>532</v>
      </c>
      <c r="I26" s="15">
        <v>1.03</v>
      </c>
      <c r="J26" s="10">
        <f t="shared" si="0"/>
        <v>0</v>
      </c>
    </row>
    <row r="27" spans="1:10" x14ac:dyDescent="0.25">
      <c r="A27" s="13" t="s">
        <v>92</v>
      </c>
      <c r="B27" s="2" t="s">
        <v>68</v>
      </c>
      <c r="C27" s="13" t="s">
        <v>69</v>
      </c>
      <c r="D27" s="9" t="s">
        <v>93</v>
      </c>
      <c r="E27" s="9">
        <v>1</v>
      </c>
      <c r="F27" s="15" t="s">
        <v>10</v>
      </c>
      <c r="G27" s="15" t="s">
        <v>94</v>
      </c>
      <c r="H27" s="15">
        <v>886</v>
      </c>
      <c r="I27" s="15">
        <v>1.03</v>
      </c>
      <c r="J27" s="10">
        <f t="shared" si="0"/>
        <v>912.58</v>
      </c>
    </row>
    <row r="28" spans="1:10" x14ac:dyDescent="0.25">
      <c r="A28" s="13" t="s">
        <v>95</v>
      </c>
      <c r="B28" s="2" t="s">
        <v>68</v>
      </c>
      <c r="C28" s="13" t="s">
        <v>69</v>
      </c>
      <c r="D28" s="9" t="s">
        <v>96</v>
      </c>
      <c r="E28" s="9"/>
      <c r="F28" s="15" t="s">
        <v>10</v>
      </c>
      <c r="G28" s="15" t="s">
        <v>88</v>
      </c>
      <c r="H28" s="15">
        <v>1220</v>
      </c>
      <c r="I28" s="15">
        <v>1.03</v>
      </c>
      <c r="J28" s="10">
        <f t="shared" si="0"/>
        <v>0</v>
      </c>
    </row>
    <row r="29" spans="1:10" x14ac:dyDescent="0.25">
      <c r="A29" s="13" t="s">
        <v>97</v>
      </c>
      <c r="B29" s="2" t="s">
        <v>68</v>
      </c>
      <c r="C29" s="13" t="s">
        <v>69</v>
      </c>
      <c r="D29" s="9" t="s">
        <v>98</v>
      </c>
      <c r="E29" s="9"/>
      <c r="F29" s="15" t="s">
        <v>10</v>
      </c>
      <c r="G29" s="15" t="s">
        <v>99</v>
      </c>
      <c r="H29" s="15">
        <v>1761</v>
      </c>
      <c r="I29" s="15">
        <v>1.03</v>
      </c>
      <c r="J29" s="10">
        <f t="shared" si="0"/>
        <v>0</v>
      </c>
    </row>
    <row r="30" spans="1:10" x14ac:dyDescent="0.25">
      <c r="A30" s="16">
        <v>3</v>
      </c>
      <c r="B30" s="17" t="s">
        <v>100</v>
      </c>
      <c r="C30" s="9" t="s">
        <v>5</v>
      </c>
      <c r="D30" s="9" t="s">
        <v>5</v>
      </c>
      <c r="E30" s="9" t="s">
        <v>5</v>
      </c>
      <c r="F30" s="9" t="s">
        <v>5</v>
      </c>
      <c r="G30" s="9" t="s">
        <v>5</v>
      </c>
      <c r="H30" s="9" t="s">
        <v>5</v>
      </c>
      <c r="I30" s="9" t="s">
        <v>5</v>
      </c>
      <c r="J30" s="9" t="s">
        <v>5</v>
      </c>
    </row>
    <row r="31" spans="1:10" ht="31.5" x14ac:dyDescent="0.25">
      <c r="A31" s="13" t="s">
        <v>101</v>
      </c>
      <c r="B31" s="1" t="s">
        <v>102</v>
      </c>
      <c r="C31" s="13" t="s">
        <v>64</v>
      </c>
      <c r="D31" s="9"/>
      <c r="E31" s="9">
        <v>2</v>
      </c>
      <c r="F31" s="15" t="s">
        <v>10</v>
      </c>
      <c r="G31" s="15" t="s">
        <v>11</v>
      </c>
      <c r="H31" s="15">
        <v>928</v>
      </c>
      <c r="I31" s="15">
        <v>1.01</v>
      </c>
      <c r="J31" s="10">
        <f t="shared" ref="J31" si="1">E31*H31*I31</f>
        <v>1874.56</v>
      </c>
    </row>
    <row r="32" spans="1:10" x14ac:dyDescent="0.25">
      <c r="A32" s="18">
        <v>4</v>
      </c>
      <c r="B32" s="12" t="s">
        <v>103</v>
      </c>
      <c r="C32" s="9" t="s">
        <v>5</v>
      </c>
      <c r="D32" s="9" t="s">
        <v>5</v>
      </c>
      <c r="E32" s="9" t="s">
        <v>5</v>
      </c>
      <c r="F32" s="9" t="s">
        <v>5</v>
      </c>
      <c r="G32" s="9" t="s">
        <v>5</v>
      </c>
      <c r="H32" s="9" t="s">
        <v>5</v>
      </c>
      <c r="I32" s="9" t="s">
        <v>5</v>
      </c>
      <c r="J32" s="9" t="s">
        <v>5</v>
      </c>
    </row>
    <row r="33" spans="1:10" ht="31.5" x14ac:dyDescent="0.25">
      <c r="A33" s="19" t="s">
        <v>104</v>
      </c>
      <c r="B33" s="14" t="s">
        <v>105</v>
      </c>
      <c r="C33" s="20"/>
      <c r="D33" s="20" t="s">
        <v>106</v>
      </c>
      <c r="E33" s="20">
        <v>1</v>
      </c>
      <c r="F33" s="15" t="s">
        <v>9</v>
      </c>
      <c r="G33" s="15" t="s">
        <v>107</v>
      </c>
      <c r="H33" s="15">
        <v>300</v>
      </c>
      <c r="I33" s="21">
        <v>1</v>
      </c>
      <c r="J33" s="22">
        <f t="shared" ref="J33:J35" si="2">E33*H33*I33</f>
        <v>300</v>
      </c>
    </row>
    <row r="34" spans="1:10" ht="31.5" x14ac:dyDescent="0.25">
      <c r="A34" s="19" t="s">
        <v>108</v>
      </c>
      <c r="B34" s="14" t="s">
        <v>105</v>
      </c>
      <c r="C34" s="20"/>
      <c r="D34" s="20" t="s">
        <v>109</v>
      </c>
      <c r="E34" s="20"/>
      <c r="F34" s="15" t="s">
        <v>9</v>
      </c>
      <c r="G34" s="15" t="s">
        <v>110</v>
      </c>
      <c r="H34" s="15">
        <v>500</v>
      </c>
      <c r="I34" s="21">
        <v>1</v>
      </c>
      <c r="J34" s="22">
        <f t="shared" si="2"/>
        <v>0</v>
      </c>
    </row>
    <row r="35" spans="1:10" ht="31.5" x14ac:dyDescent="0.25">
      <c r="A35" s="19" t="s">
        <v>111</v>
      </c>
      <c r="B35" s="14" t="s">
        <v>105</v>
      </c>
      <c r="C35" s="20"/>
      <c r="D35" s="20" t="s">
        <v>112</v>
      </c>
      <c r="E35" s="20"/>
      <c r="F35" s="15" t="s">
        <v>9</v>
      </c>
      <c r="G35" s="15" t="s">
        <v>113</v>
      </c>
      <c r="H35" s="15">
        <v>1500</v>
      </c>
      <c r="I35" s="21">
        <v>1</v>
      </c>
      <c r="J35" s="22">
        <f t="shared" si="2"/>
        <v>0</v>
      </c>
    </row>
    <row r="36" spans="1:10" ht="32.25" thickBot="1" x14ac:dyDescent="0.3">
      <c r="A36" s="23" t="s">
        <v>114</v>
      </c>
      <c r="B36" s="24" t="s">
        <v>105</v>
      </c>
      <c r="C36" s="26"/>
      <c r="D36" s="26" t="s">
        <v>115</v>
      </c>
      <c r="E36" s="25"/>
      <c r="F36" s="27" t="s">
        <v>9</v>
      </c>
      <c r="G36" s="27" t="s">
        <v>13</v>
      </c>
      <c r="H36" s="27">
        <v>3000</v>
      </c>
      <c r="I36" s="28">
        <v>1</v>
      </c>
      <c r="J36" s="29">
        <f>E36*H36*I36</f>
        <v>0</v>
      </c>
    </row>
    <row r="37" spans="1:10" ht="48" thickTop="1" x14ac:dyDescent="0.25">
      <c r="A37" s="30"/>
      <c r="B37" s="44" t="s">
        <v>116</v>
      </c>
      <c r="C37" s="37" t="s">
        <v>5</v>
      </c>
      <c r="D37" s="37" t="s">
        <v>5</v>
      </c>
      <c r="E37" s="37" t="s">
        <v>5</v>
      </c>
      <c r="F37" s="37" t="s">
        <v>5</v>
      </c>
      <c r="G37" s="37" t="s">
        <v>5</v>
      </c>
      <c r="H37" s="37" t="s">
        <v>5</v>
      </c>
      <c r="I37" s="37" t="s">
        <v>5</v>
      </c>
      <c r="J37" s="31">
        <f>J17+J19+J20+J21+J22+J23+J24+J25+J26+J27+J29+J31+J33+J34+J35+J36</f>
        <v>3087.14</v>
      </c>
    </row>
    <row r="38" spans="1:10" x14ac:dyDescent="0.25">
      <c r="A38" s="32"/>
      <c r="B38" s="33"/>
      <c r="C38" s="37"/>
      <c r="D38" s="37"/>
      <c r="E38" s="37"/>
      <c r="F38" s="37"/>
      <c r="G38" s="37"/>
      <c r="H38" s="37"/>
      <c r="I38" s="37"/>
      <c r="J38" s="34"/>
    </row>
    <row r="39" spans="1:10" x14ac:dyDescent="0.25">
      <c r="A39" s="5"/>
      <c r="B39" s="5"/>
    </row>
    <row r="40" spans="1:10" x14ac:dyDescent="0.25">
      <c r="B40" s="35"/>
    </row>
    <row r="44" spans="1:10" x14ac:dyDescent="0.25">
      <c r="B44" s="35"/>
    </row>
  </sheetData>
  <mergeCells count="8">
    <mergeCell ref="A4:J5"/>
    <mergeCell ref="C13:F13"/>
    <mergeCell ref="G13:J13"/>
    <mergeCell ref="A10:J10"/>
    <mergeCell ref="A11:A14"/>
    <mergeCell ref="B11:B14"/>
    <mergeCell ref="C11:J11"/>
    <mergeCell ref="C12:J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H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57" customWidth="1"/>
    <col min="2" max="2" width="44" style="57" customWidth="1"/>
    <col min="3" max="4" width="23.42578125" style="57" customWidth="1"/>
    <col min="5" max="16384" width="8.85546875" style="46"/>
  </cols>
  <sheetData>
    <row r="1" spans="1:8" ht="28.5" x14ac:dyDescent="0.25">
      <c r="A1" s="45" t="s">
        <v>15</v>
      </c>
      <c r="B1" s="45"/>
      <c r="C1" s="45"/>
      <c r="D1" s="45"/>
      <c r="E1" s="35"/>
    </row>
    <row r="2" spans="1:8" ht="63" x14ac:dyDescent="0.25">
      <c r="A2" s="47" t="s">
        <v>16</v>
      </c>
      <c r="B2" s="48" t="s">
        <v>17</v>
      </c>
      <c r="C2" s="49" t="s">
        <v>117</v>
      </c>
      <c r="D2" s="49" t="s">
        <v>18</v>
      </c>
      <c r="E2" s="35"/>
    </row>
    <row r="3" spans="1:8" ht="47.25" x14ac:dyDescent="0.25">
      <c r="A3" s="50" t="s">
        <v>19</v>
      </c>
      <c r="B3" s="51" t="s">
        <v>20</v>
      </c>
      <c r="C3" s="52">
        <v>3087.14</v>
      </c>
      <c r="D3" s="59">
        <v>3087.14</v>
      </c>
      <c r="E3" s="35"/>
    </row>
    <row r="4" spans="1:8" ht="15.75" x14ac:dyDescent="0.25">
      <c r="A4" s="50" t="s">
        <v>21</v>
      </c>
      <c r="B4" s="51" t="s">
        <v>22</v>
      </c>
      <c r="C4" s="53">
        <v>617.428</v>
      </c>
      <c r="D4" s="60">
        <f>D3*0.2</f>
        <v>617.428</v>
      </c>
      <c r="E4" s="35"/>
    </row>
    <row r="5" spans="1:8" ht="47.25" x14ac:dyDescent="0.25">
      <c r="A5" s="50" t="s">
        <v>23</v>
      </c>
      <c r="B5" s="54" t="s">
        <v>24</v>
      </c>
      <c r="C5" s="55">
        <v>3704.5679999999998</v>
      </c>
      <c r="D5" s="59">
        <f>D3+D4</f>
        <v>3704.5679999999998</v>
      </c>
      <c r="E5" s="35"/>
    </row>
    <row r="6" spans="1:8" ht="47.25" x14ac:dyDescent="0.25">
      <c r="A6" s="50" t="s">
        <v>25</v>
      </c>
      <c r="B6" s="54" t="s">
        <v>26</v>
      </c>
      <c r="C6" s="53">
        <v>4534.0922966715098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4530.2444437818067</v>
      </c>
      <c r="E6" s="35"/>
    </row>
    <row r="7" spans="1:8" ht="47.25" x14ac:dyDescent="0.25">
      <c r="A7" s="50" t="s">
        <v>27</v>
      </c>
      <c r="B7" s="51" t="s">
        <v>28</v>
      </c>
      <c r="C7" s="56">
        <v>0</v>
      </c>
      <c r="D7" s="60">
        <v>0</v>
      </c>
      <c r="E7" s="35"/>
    </row>
    <row r="8" spans="1:8" ht="31.5" x14ac:dyDescent="0.25">
      <c r="A8" s="50" t="s">
        <v>29</v>
      </c>
      <c r="B8" s="51" t="s">
        <v>30</v>
      </c>
      <c r="C8" s="56">
        <v>3704.5679999999998</v>
      </c>
      <c r="D8" s="60">
        <f>D5-D7</f>
        <v>3704.5679999999998</v>
      </c>
      <c r="E8" s="35"/>
    </row>
    <row r="9" spans="1:8" ht="47.25" x14ac:dyDescent="0.25">
      <c r="A9" s="50" t="s">
        <v>31</v>
      </c>
      <c r="B9" s="51" t="s">
        <v>32</v>
      </c>
      <c r="C9" s="56">
        <v>3889.11222</v>
      </c>
      <c r="D9" s="60">
        <f>SUM(D10:D17)</f>
        <v>3808.5519600000007</v>
      </c>
      <c r="E9" s="35"/>
    </row>
    <row r="10" spans="1:8" ht="15.75" x14ac:dyDescent="0.25">
      <c r="A10" s="50" t="s">
        <v>33</v>
      </c>
      <c r="B10" s="51" t="s">
        <v>34</v>
      </c>
      <c r="C10" s="56">
        <v>0</v>
      </c>
      <c r="D10" s="60">
        <v>0</v>
      </c>
      <c r="E10" s="61">
        <v>105.2557</v>
      </c>
    </row>
    <row r="11" spans="1:8" ht="15.75" x14ac:dyDescent="0.25">
      <c r="A11" s="50" t="s">
        <v>35</v>
      </c>
      <c r="B11" s="51" t="s">
        <v>36</v>
      </c>
      <c r="C11" s="56">
        <v>0</v>
      </c>
      <c r="D11" s="60">
        <v>0</v>
      </c>
      <c r="E11" s="61">
        <v>106.826398641827</v>
      </c>
    </row>
    <row r="12" spans="1:8" ht="15.75" x14ac:dyDescent="0.25">
      <c r="A12" s="50" t="s">
        <v>37</v>
      </c>
      <c r="B12" s="51" t="s">
        <v>38</v>
      </c>
      <c r="C12" s="56">
        <v>0</v>
      </c>
      <c r="D12" s="60">
        <v>0</v>
      </c>
      <c r="E12" s="61">
        <v>105.561885224957</v>
      </c>
    </row>
    <row r="13" spans="1:8" ht="15.75" x14ac:dyDescent="0.25">
      <c r="A13" s="50" t="s">
        <v>39</v>
      </c>
      <c r="B13" s="51" t="s">
        <v>40</v>
      </c>
      <c r="C13" s="56">
        <v>3589.8626200000008</v>
      </c>
      <c r="D13" s="60">
        <v>3589.8626200000008</v>
      </c>
      <c r="E13" s="61">
        <v>104.9354</v>
      </c>
      <c r="H13" s="46">
        <v>3198174.095833377</v>
      </c>
    </row>
    <row r="14" spans="1:8" ht="15.75" x14ac:dyDescent="0.25">
      <c r="A14" s="50" t="s">
        <v>41</v>
      </c>
      <c r="B14" s="51" t="s">
        <v>42</v>
      </c>
      <c r="C14" s="56">
        <v>299.24959999999919</v>
      </c>
      <c r="D14" s="60">
        <v>218.68934000000002</v>
      </c>
      <c r="E14" s="61">
        <v>113.87439215858601</v>
      </c>
    </row>
    <row r="15" spans="1:8" ht="15.75" x14ac:dyDescent="0.25">
      <c r="A15" s="50" t="s">
        <v>43</v>
      </c>
      <c r="B15" s="51" t="s">
        <v>44</v>
      </c>
      <c r="C15" s="56">
        <v>0</v>
      </c>
      <c r="D15" s="60">
        <v>0</v>
      </c>
      <c r="E15" s="61">
        <v>105.89170681013999</v>
      </c>
    </row>
    <row r="16" spans="1:8" ht="15.75" x14ac:dyDescent="0.25">
      <c r="A16" s="50" t="s">
        <v>45</v>
      </c>
      <c r="B16" s="51" t="s">
        <v>46</v>
      </c>
      <c r="C16" s="56">
        <v>0</v>
      </c>
      <c r="D16" s="60">
        <v>0</v>
      </c>
      <c r="E16" s="61">
        <v>105.30227480021099</v>
      </c>
    </row>
    <row r="17" spans="1:5" ht="15.75" x14ac:dyDescent="0.25">
      <c r="A17" s="50" t="s">
        <v>47</v>
      </c>
      <c r="B17" s="51" t="s">
        <v>48</v>
      </c>
      <c r="C17" s="56">
        <v>0</v>
      </c>
      <c r="D17" s="60">
        <v>0</v>
      </c>
      <c r="E17" s="61">
        <v>104.794259089128</v>
      </c>
    </row>
    <row r="18" spans="1:5" ht="47.25" x14ac:dyDescent="0.25">
      <c r="A18" s="50">
        <v>8</v>
      </c>
      <c r="B18" s="51" t="s">
        <v>49</v>
      </c>
      <c r="C18" s="56">
        <v>4.5340922966715098</v>
      </c>
      <c r="D18" s="60">
        <f>D6/1000</f>
        <v>4.5302444437818066</v>
      </c>
      <c r="E18" s="35"/>
    </row>
    <row r="19" spans="1:5" ht="78.75" x14ac:dyDescent="0.25">
      <c r="A19" s="50">
        <v>9</v>
      </c>
      <c r="B19" s="51" t="s">
        <v>50</v>
      </c>
      <c r="C19" s="56">
        <v>0</v>
      </c>
      <c r="D19" s="60">
        <v>0</v>
      </c>
      <c r="E19" s="35"/>
    </row>
    <row r="20" spans="1:5" ht="31.5" x14ac:dyDescent="0.25">
      <c r="A20" s="50">
        <v>10</v>
      </c>
      <c r="B20" s="54" t="s">
        <v>51</v>
      </c>
      <c r="C20" s="55">
        <v>4.5340922966715098</v>
      </c>
      <c r="D20" s="59">
        <f>D18+D19</f>
        <v>4.5302444437818066</v>
      </c>
      <c r="E20" s="35"/>
    </row>
    <row r="22" spans="1:5" x14ac:dyDescent="0.25">
      <c r="C22" s="58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2023-10-24T08:52:19Z</dcterms:modified>
</cp:coreProperties>
</file>