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0-1-08-03-2-0806\"/>
    </mc:Choice>
  </mc:AlternateContent>
  <xr:revisionPtr revIDLastSave="0" documentId="14_{6C62D568-FEDE-411E-8815-97F8795110B3}" xr6:coauthVersionLast="36" xr6:coauthVersionMax="36" xr10:uidLastSave="{00000000-0000-0000-0000-000000000000}"/>
  <bookViews>
    <workbookView xWindow="0" yWindow="0" windowWidth="20430" windowHeight="6870" activeTab="1" xr2:uid="{00000000-000D-0000-FFFF-FFFF00000000}"/>
  </bookViews>
  <sheets>
    <sheet name="КоррИПР" sheetId="1" r:id="rId1"/>
    <sheet name="T6" sheetId="3" r:id="rId2"/>
  </sheets>
  <externalReferences>
    <externalReference r:id="rId3"/>
  </externalReferences>
  <definedNames>
    <definedName name="__IntlFixup" hidden="1">'ИСТИНА'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_xlnm.Print_Titles" localSheetId="0">КоррИПР!$15:$15</definedName>
    <definedName name="_xlnm.Print_Area" localSheetId="1">'T6'!$A$1:$D$20</definedName>
    <definedName name="_xlnm.Print_Area" localSheetId="0">КоррИПР!$A$10:$J$36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3" l="1"/>
  <c r="D4" i="3"/>
  <c r="D5" i="3" s="1"/>
  <c r="D8" i="3" s="1"/>
  <c r="D6" i="3" l="1"/>
  <c r="D18" i="3" s="1"/>
  <c r="D20" i="3" s="1"/>
  <c r="J35" i="1"/>
  <c r="J34" i="1"/>
  <c r="J33" i="1"/>
  <c r="J32" i="1"/>
  <c r="J30" i="1"/>
  <c r="J28" i="1"/>
  <c r="J27" i="1"/>
  <c r="J26" i="1"/>
  <c r="J25" i="1"/>
  <c r="J24" i="1"/>
  <c r="J23" i="1"/>
  <c r="J22" i="1"/>
  <c r="J21" i="1"/>
  <c r="J20" i="1"/>
  <c r="J19" i="1"/>
  <c r="J17" i="1"/>
  <c r="J36" i="1" l="1"/>
</calcChain>
</file>

<file path=xl/sharedStrings.xml><?xml version="1.0" encoding="utf-8"?>
<sst xmlns="http://schemas.openxmlformats.org/spreadsheetml/2006/main" count="195" uniqueCount="119">
  <si>
    <t xml:space="preserve">Таблица 3. Строительство 2БКТП, РТП </t>
  </si>
  <si>
    <t>№ п/п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</si>
  <si>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</si>
  <si>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</si>
  <si>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</si>
  <si>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</si>
  <si>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</si>
  <si>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</si>
  <si>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</si>
  <si>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</si>
  <si>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</si>
  <si>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 xml:space="preserve">Комплектные трансформаторные подстанции </t>
  </si>
  <si>
    <t>нд</t>
  </si>
  <si>
    <t>1.1</t>
  </si>
  <si>
    <t>Здание РП (СП,РТП,ТП) (тыс.руб.). РП (СП,РТП) на 7 ячеек выкл-лей или ТП (РТП) с одним тр-ром</t>
  </si>
  <si>
    <t>6-20</t>
  </si>
  <si>
    <t>Тип - блочный (2БКТП, РТП)</t>
  </si>
  <si>
    <t>1 ед.</t>
  </si>
  <si>
    <t>Э4-01</t>
  </si>
  <si>
    <t>Трансформатор</t>
  </si>
  <si>
    <t>2.1</t>
  </si>
  <si>
    <t xml:space="preserve">Ячейка трансформатора </t>
  </si>
  <si>
    <t>6-35</t>
  </si>
  <si>
    <t>мощность 100 кВА</t>
  </si>
  <si>
    <t>1 ячейка</t>
  </si>
  <si>
    <t>Т5-10-1</t>
  </si>
  <si>
    <t>2.2</t>
  </si>
  <si>
    <t>мощность 160 кВА</t>
  </si>
  <si>
    <t>Т5-11-1</t>
  </si>
  <si>
    <t>2.3</t>
  </si>
  <si>
    <t>мощность 250 кВА</t>
  </si>
  <si>
    <t>Т5-12-1</t>
  </si>
  <si>
    <t>2.4</t>
  </si>
  <si>
    <t>мощность 300 кВА</t>
  </si>
  <si>
    <t>Т5-13-1</t>
  </si>
  <si>
    <t>2.5</t>
  </si>
  <si>
    <t>мощность 400 кВА</t>
  </si>
  <si>
    <t>Т5-14-1</t>
  </si>
  <si>
    <t>2.6</t>
  </si>
  <si>
    <t>мощность 500 кВА</t>
  </si>
  <si>
    <t>Т5-15-1</t>
  </si>
  <si>
    <t>2.7</t>
  </si>
  <si>
    <t>мощность 600 кВА</t>
  </si>
  <si>
    <t>Т5-16-1</t>
  </si>
  <si>
    <t>2.8</t>
  </si>
  <si>
    <t>мощность 630 кВА</t>
  </si>
  <si>
    <t>Т5-17-1</t>
  </si>
  <si>
    <t>2.9</t>
  </si>
  <si>
    <t>мощность 1000 кВА</t>
  </si>
  <si>
    <t>Т5-19-1</t>
  </si>
  <si>
    <t>2.10</t>
  </si>
  <si>
    <t>мощность 1250 кВА</t>
  </si>
  <si>
    <t>Выключатель</t>
  </si>
  <si>
    <t>3.1</t>
  </si>
  <si>
    <t>Ячейки выключателя РП (СП,ТП,РТП)</t>
  </si>
  <si>
    <t>В8-01</t>
  </si>
  <si>
    <t>Проектирование</t>
  </si>
  <si>
    <t>4.1</t>
  </si>
  <si>
    <t xml:space="preserve">Проектно-изыскательские работы </t>
  </si>
  <si>
    <t>Затраты по УНЦ
от 1,1 до 5,9 млн. руб</t>
  </si>
  <si>
    <t>1 объект</t>
  </si>
  <si>
    <t>П6-06</t>
  </si>
  <si>
    <t>4.2</t>
  </si>
  <si>
    <t>Затраты по УНЦ
от 6 до 10,9 млн. руб</t>
  </si>
  <si>
    <t>П6-07</t>
  </si>
  <si>
    <t>4.3</t>
  </si>
  <si>
    <t>Затраты по УНЦ
от 11 до 20,9 млн. руб</t>
  </si>
  <si>
    <t>П6-08</t>
  </si>
  <si>
    <t>4.4</t>
  </si>
  <si>
    <t>Затраты по УНЦ
от 21 до 50,9 млн. руб</t>
  </si>
  <si>
    <t>П6-09</t>
  </si>
  <si>
    <t>Итого объем финансовых потребностей,                 тыс рублей (без НДС)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</si>
  <si>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</si>
  <si>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</si>
  <si>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</si>
  <si>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</si>
  <si>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</si>
  <si>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</si>
  <si>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</si>
  <si>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</si>
  <si>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</si>
  <si>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</si>
  <si>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</si>
  <si>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</si>
  <si>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</si>
  <si>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</si>
  <si>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</si>
  <si>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</si>
  <si>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</si>
  <si>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</si>
  <si>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</si>
  <si>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</si>
  <si>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</si>
  <si>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</si>
  <si>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</si>
  <si>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</si>
  <si>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</si>
  <si>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</si>
  <si>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</si>
  <si>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</si>
  <si>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</si>
  <si>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</si>
  <si>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</si>
  <si>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</si>
  <si>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</si>
  <si>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</si>
  <si>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</si>
  <si>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</si>
  <si>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к приказу Минэнерго России</t>
  </si>
  <si>
    <t>Наименование</t>
  </si>
  <si>
    <t>Единицы измерения</t>
  </si>
  <si>
    <t>Укрупненный норматив цены, тыс рублей (без НДС)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</si>
  <si>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</si>
  <si>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</si>
  <si>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</si>
  <si>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</si>
  <si>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Год раскрытия информации: 2022 год</t>
  </si>
  <si>
    <t>Идентификатор инвестиционного проекта: L_20-1-10-1-08-03-2-0806</t>
  </si>
  <si>
    <t>Наименование инвестиционного проекта: Киров, Стр-во 2БКТП-6/0,4 кВ (ТП-216) в г. Кировск ЛО (20-1-10-1-08-03-2-0806)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</si>
</sst>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5" fillId="0" borderId="0">
      <protection locked="0"/>
    </xf>
    <xf numFmtId="0" fontId="7" fillId="0" borderId="0"/>
    <xf numFmtId="0" fontId="5" fillId="0" borderId="0"/>
    <xf numFmtId="164" fontId="7" fillId="0" borderId="0" applyFont="0" applyFill="0" applyBorder="0" applyAlignment="0" applyProtection="0"/>
    <xf numFmtId="0" fontId="2" fillId="0" borderId="0"/>
    <xf numFmtId="0" fontId="10" fillId="0" borderId="0"/>
    <xf numFmtId="0" fontId="2" fillId="0" borderId="0"/>
    <xf numFmtId="0" fontId="1" fillId="0" borderId="0"/>
  </cellStyleXfs>
  <cellXfs count="70">
    <xf numFmtId="0" fontId="0" fillId="0" borderId="0" xfId="0"/>
    <xf numFmtId="0" fontId="2" fillId="0" borderId="0" xfId="0" applyFont="1" applyFill="1"/>
    <xf numFmtId="3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0" fontId="4" fillId="0" borderId="2" xfId="1" applyFont="1" applyFill="1" applyBorder="1" applyAlignment="1">
      <alignment wrapText="1"/>
    </xf>
    <xf numFmtId="0" fontId="3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0" fillId="0" borderId="0" xfId="0" applyFill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0" xfId="6" applyFont="1" applyFill="1" applyAlignment="1">
      <alignment horizontal="right" vertical="center"/>
    </xf>
    <xf numFmtId="0" fontId="9" fillId="0" borderId="0" xfId="6" applyFont="1" applyFill="1" applyAlignment="1">
      <alignment horizontal="right"/>
    </xf>
    <xf numFmtId="0" fontId="6" fillId="0" borderId="0" xfId="2" applyFont="1" applyFill="1" applyBorder="1" applyAlignment="1" applyProtection="1">
      <alignment horizontal="centerContinuous" vertical="center" wrapText="1"/>
    </xf>
    <xf numFmtId="0" fontId="7" fillId="0" borderId="0" xfId="3" applyFill="1"/>
    <xf numFmtId="0" fontId="3" fillId="0" borderId="8" xfId="4" applyFont="1" applyFill="1" applyBorder="1" applyAlignment="1" applyProtection="1">
      <alignment horizontal="center" vertical="center" wrapText="1"/>
    </xf>
    <xf numFmtId="0" fontId="3" fillId="0" borderId="9" xfId="4" applyFont="1" applyFill="1" applyBorder="1" applyAlignment="1" applyProtection="1">
      <alignment horizontal="center" vertical="center" wrapText="1"/>
    </xf>
    <xf numFmtId="0" fontId="3" fillId="0" borderId="2" xfId="4" applyFont="1" applyFill="1" applyBorder="1" applyAlignment="1" applyProtection="1">
      <alignment horizontal="center" vertical="center" wrapText="1"/>
    </xf>
    <xf numFmtId="49" fontId="2" fillId="0" borderId="8" xfId="4" applyNumberFormat="1" applyFont="1" applyFill="1" applyBorder="1" applyAlignment="1" applyProtection="1">
      <alignment horizontal="center" vertical="center" wrapText="1"/>
    </xf>
    <xf numFmtId="0" fontId="2" fillId="0" borderId="8" xfId="4" applyFont="1" applyFill="1" applyBorder="1" applyAlignment="1" applyProtection="1">
      <alignment horizontal="left" vertical="center" wrapText="1"/>
    </xf>
    <xf numFmtId="4" fontId="3" fillId="0" borderId="10" xfId="4" applyNumberFormat="1" applyFont="1" applyFill="1" applyBorder="1" applyAlignment="1" applyProtection="1">
      <alignment horizontal="center" vertical="center" wrapText="1"/>
    </xf>
    <xf numFmtId="4" fontId="2" fillId="0" borderId="9" xfId="4" applyNumberFormat="1" applyFont="1" applyFill="1" applyBorder="1" applyAlignment="1" applyProtection="1">
      <alignment horizontal="center" vertical="center" wrapText="1"/>
    </xf>
    <xf numFmtId="0" fontId="3" fillId="0" borderId="8" xfId="4" applyFont="1" applyFill="1" applyBorder="1" applyAlignment="1" applyProtection="1">
      <alignment horizontal="left" vertical="center" wrapText="1"/>
    </xf>
    <xf numFmtId="4" fontId="3" fillId="0" borderId="8" xfId="4" applyNumberFormat="1" applyFont="1" applyFill="1" applyBorder="1" applyAlignment="1" applyProtection="1">
      <alignment horizontal="center" vertical="center" wrapText="1"/>
    </xf>
    <xf numFmtId="4" fontId="2" fillId="0" borderId="8" xfId="4" applyNumberFormat="1" applyFont="1" applyFill="1" applyBorder="1" applyAlignment="1" applyProtection="1">
      <alignment horizontal="center" vertical="center" wrapText="1"/>
    </xf>
    <xf numFmtId="4" fontId="8" fillId="0" borderId="0" xfId="2" applyNumberFormat="1" applyFont="1" applyFill="1" applyProtection="1"/>
    <xf numFmtId="49" fontId="2" fillId="0" borderId="0" xfId="6" applyNumberFormat="1" applyFont="1" applyFill="1" applyAlignment="1">
      <alignment horizontal="center"/>
    </xf>
    <xf numFmtId="0" fontId="2" fillId="0" borderId="0" xfId="6" applyFont="1" applyFill="1" applyAlignment="1">
      <alignment wrapText="1"/>
    </xf>
    <xf numFmtId="0" fontId="2" fillId="0" borderId="0" xfId="6" applyFont="1" applyFill="1"/>
    <xf numFmtId="0" fontId="11" fillId="0" borderId="0" xfId="6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0" fontId="2" fillId="0" borderId="0" xfId="6" applyFont="1" applyFill="1" applyAlignment="1">
      <alignment vertical="center"/>
    </xf>
    <xf numFmtId="0" fontId="2" fillId="0" borderId="0" xfId="6" applyFont="1" applyFill="1" applyAlignment="1"/>
    <xf numFmtId="0" fontId="2" fillId="0" borderId="0" xfId="9" applyFont="1" applyFill="1" applyAlignment="1"/>
    <xf numFmtId="4" fontId="3" fillId="0" borderId="2" xfId="4" applyNumberFormat="1" applyFont="1" applyFill="1" applyBorder="1" applyAlignment="1" applyProtection="1">
      <alignment horizontal="center" vertical="center" wrapText="1"/>
    </xf>
    <xf numFmtId="4" fontId="2" fillId="0" borderId="2" xfId="4" applyNumberFormat="1" applyFont="1" applyFill="1" applyBorder="1" applyAlignment="1" applyProtection="1">
      <alignment horizontal="center" vertical="center" wrapText="1"/>
    </xf>
    <xf numFmtId="165" fontId="4" fillId="0" borderId="11" xfId="8" applyNumberFormat="1" applyFont="1" applyFill="1" applyBorder="1" applyAlignment="1" applyProtection="1">
      <alignment horizontal="center" vertical="center"/>
      <protection locked="0"/>
    </xf>
    <xf numFmtId="0" fontId="11" fillId="0" borderId="0" xfId="6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</cellXfs>
  <cellStyles count="10">
    <cellStyle name="Normal" xfId="4" xr:uid="{00000000-0005-0000-0000-000000000000}"/>
    <cellStyle name="Обычный" xfId="0" builtinId="0"/>
    <cellStyle name="Обычный 14" xfId="1" xr:uid="{00000000-0005-0000-0000-000002000000}"/>
    <cellStyle name="Обычный 2" xfId="7" xr:uid="{00000000-0005-0000-0000-000003000000}"/>
    <cellStyle name="Обычный 2 2" xfId="2" xr:uid="{00000000-0005-0000-0000-000004000000}"/>
    <cellStyle name="Обычный 3" xfId="6" xr:uid="{00000000-0005-0000-0000-000005000000}"/>
    <cellStyle name="Обычный 3 2 2" xfId="8" xr:uid="{00000000-0005-0000-0000-000006000000}"/>
    <cellStyle name="Обычный 6 2" xfId="9" xr:uid="{00000000-0005-0000-0000-000007000000}"/>
    <cellStyle name="Обычный 7" xfId="3" xr:uid="{00000000-0005-0000-0000-000008000000}"/>
    <cellStyle name="Финансовый 2 2" xfId="5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L42"/>
  <sheetViews>
    <sheetView zoomScale="70" zoomScaleNormal="70" workbookViewId="0">
      <pane ySplit="15" topLeftCell="A16" activePane="bottomLeft" state="frozen"/>
      <selection pane="bottomLeft"/>
    </sheetView>
  </sheetViews>
  <sheetFormatPr defaultColWidth="9" defaultRowHeight="15.75" x14ac:dyDescent="0.25"/>
  <cols>
    <col min="1" max="1" width="11" style="28" customWidth="1"/>
    <col min="2" max="2" width="26.375" style="29" customWidth="1"/>
    <col min="3" max="3" width="14" style="1" customWidth="1"/>
    <col min="4" max="4" width="23.75" style="1" customWidth="1"/>
    <col min="5" max="5" width="13.5" style="1" customWidth="1"/>
    <col min="6" max="6" width="10.875" style="1" customWidth="1"/>
    <col min="7" max="7" width="13.875" style="1" customWidth="1"/>
    <col min="8" max="9" width="16.75" style="1" customWidth="1"/>
    <col min="10" max="10" width="15.125" style="1" customWidth="1"/>
    <col min="11" max="11" width="12.375" style="1" customWidth="1"/>
    <col min="12" max="16384" width="9" style="1"/>
  </cols>
  <sheetData>
    <row r="1" spans="1:12" s="53" customFormat="1" ht="18.75" x14ac:dyDescent="0.25">
      <c r="A1" s="51"/>
      <c r="B1" s="52"/>
      <c r="J1" s="36" t="s">
        <v>113</v>
      </c>
      <c r="K1" s="36"/>
      <c r="L1" s="36"/>
    </row>
    <row r="2" spans="1:12" s="53" customFormat="1" ht="18.75" x14ac:dyDescent="0.3">
      <c r="A2" s="51"/>
      <c r="B2" s="52"/>
      <c r="J2" s="37" t="s">
        <v>108</v>
      </c>
      <c r="K2" s="37"/>
      <c r="L2" s="37"/>
    </row>
    <row r="3" spans="1:12" s="53" customFormat="1" ht="18.75" x14ac:dyDescent="0.3">
      <c r="A3" s="51"/>
      <c r="B3" s="52"/>
      <c r="J3" s="37" t="s">
        <v>114</v>
      </c>
      <c r="K3" s="37"/>
      <c r="L3" s="37"/>
    </row>
    <row r="4" spans="1:12" s="53" customFormat="1" ht="18.75" x14ac:dyDescent="0.25">
      <c r="A4" s="62" t="s">
        <v>115</v>
      </c>
      <c r="B4" s="62"/>
      <c r="C4" s="62"/>
      <c r="D4" s="62"/>
      <c r="E4" s="62"/>
      <c r="F4" s="62"/>
      <c r="G4" s="62"/>
      <c r="H4" s="62"/>
      <c r="I4" s="62"/>
      <c r="J4" s="62"/>
      <c r="K4" s="54"/>
      <c r="L4" s="54"/>
    </row>
    <row r="5" spans="1:12" s="53" customFormat="1" ht="18.75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  <c r="K5" s="54"/>
      <c r="L5" s="54"/>
    </row>
    <row r="6" spans="1:12" s="53" customFormat="1" x14ac:dyDescent="0.25">
      <c r="A6" s="7" t="s">
        <v>116</v>
      </c>
      <c r="B6" s="55"/>
    </row>
    <row r="7" spans="1:12" s="53" customFormat="1" x14ac:dyDescent="0.25">
      <c r="A7" s="55" t="s">
        <v>118</v>
      </c>
      <c r="B7" s="55"/>
    </row>
    <row r="8" spans="1:12" s="57" customFormat="1" x14ac:dyDescent="0.25">
      <c r="A8" s="56" t="s">
        <v>117</v>
      </c>
      <c r="B8" s="56"/>
    </row>
    <row r="9" spans="1:12" s="53" customFormat="1" x14ac:dyDescent="0.25">
      <c r="A9" s="51"/>
      <c r="B9" s="58"/>
    </row>
    <row r="10" spans="1:12" ht="15.75" customHeight="1" x14ac:dyDescent="0.25">
      <c r="A10" s="63" t="s">
        <v>0</v>
      </c>
      <c r="B10" s="63"/>
      <c r="C10" s="63"/>
      <c r="D10" s="63"/>
      <c r="E10" s="63"/>
      <c r="F10" s="63"/>
      <c r="G10" s="63"/>
      <c r="H10" s="63"/>
      <c r="I10" s="63"/>
      <c r="J10" s="63"/>
    </row>
    <row r="11" spans="1:12" ht="15.75" customHeight="1" x14ac:dyDescent="0.25">
      <c r="A11" s="64" t="s">
        <v>1</v>
      </c>
      <c r="B11" s="65" t="s">
        <v>109</v>
      </c>
      <c r="C11" s="66" t="s">
        <v>2</v>
      </c>
      <c r="D11" s="66"/>
      <c r="E11" s="66"/>
      <c r="F11" s="66"/>
      <c r="G11" s="66"/>
      <c r="H11" s="66"/>
      <c r="I11" s="66"/>
      <c r="J11" s="66"/>
    </row>
    <row r="12" spans="1:12" ht="45" customHeight="1" x14ac:dyDescent="0.25">
      <c r="A12" s="64"/>
      <c r="B12" s="65"/>
      <c r="C12" s="67" t="s">
        <v>112</v>
      </c>
      <c r="D12" s="68"/>
      <c r="E12" s="68"/>
      <c r="F12" s="68"/>
      <c r="G12" s="68"/>
      <c r="H12" s="68"/>
      <c r="I12" s="68"/>
      <c r="J12" s="69"/>
    </row>
    <row r="13" spans="1:12" ht="33.75" customHeight="1" x14ac:dyDescent="0.25">
      <c r="A13" s="64"/>
      <c r="B13" s="65"/>
      <c r="C13" s="65" t="s">
        <v>3</v>
      </c>
      <c r="D13" s="65"/>
      <c r="E13" s="65"/>
      <c r="F13" s="65"/>
      <c r="G13" s="65" t="s">
        <v>4</v>
      </c>
      <c r="H13" s="65"/>
      <c r="I13" s="65"/>
      <c r="J13" s="65"/>
    </row>
    <row r="14" spans="1:12" s="3" customFormat="1" ht="110.25" customHeight="1" x14ac:dyDescent="0.25">
      <c r="A14" s="64"/>
      <c r="B14" s="65"/>
      <c r="C14" s="32" t="s">
        <v>5</v>
      </c>
      <c r="D14" s="32" t="s">
        <v>6</v>
      </c>
      <c r="E14" s="32" t="s">
        <v>7</v>
      </c>
      <c r="F14" s="32" t="s">
        <v>110</v>
      </c>
      <c r="G14" s="32" t="s">
        <v>8</v>
      </c>
      <c r="H14" s="32" t="s">
        <v>111</v>
      </c>
      <c r="I14" s="32" t="s">
        <v>9</v>
      </c>
      <c r="J14" s="2" t="s">
        <v>10</v>
      </c>
    </row>
    <row r="15" spans="1:12" s="4" customFormat="1" x14ac:dyDescent="0.25">
      <c r="A15" s="31">
        <v>1</v>
      </c>
      <c r="B15" s="32">
        <v>2</v>
      </c>
      <c r="C15" s="32">
        <v>3</v>
      </c>
      <c r="D15" s="32">
        <v>4</v>
      </c>
      <c r="E15" s="32">
        <v>5</v>
      </c>
      <c r="F15" s="32">
        <v>6</v>
      </c>
      <c r="G15" s="32">
        <v>7</v>
      </c>
      <c r="H15" s="32">
        <v>8</v>
      </c>
      <c r="I15" s="32">
        <v>9</v>
      </c>
      <c r="J15" s="32">
        <v>10</v>
      </c>
    </row>
    <row r="16" spans="1:12" s="7" customFormat="1" ht="47.25" x14ac:dyDescent="0.25">
      <c r="A16" s="5">
        <v>1</v>
      </c>
      <c r="B16" s="6" t="s">
        <v>11</v>
      </c>
      <c r="C16" s="32" t="s">
        <v>12</v>
      </c>
      <c r="D16" s="32" t="s">
        <v>12</v>
      </c>
      <c r="E16" s="32" t="s">
        <v>12</v>
      </c>
      <c r="F16" s="32" t="s">
        <v>12</v>
      </c>
      <c r="G16" s="32" t="s">
        <v>12</v>
      </c>
      <c r="H16" s="32" t="s">
        <v>12</v>
      </c>
      <c r="I16" s="32" t="s">
        <v>12</v>
      </c>
      <c r="J16" s="32" t="s">
        <v>12</v>
      </c>
    </row>
    <row r="17" spans="1:10" s="7" customFormat="1" ht="63" x14ac:dyDescent="0.25">
      <c r="A17" s="31" t="s">
        <v>13</v>
      </c>
      <c r="B17" s="8" t="s">
        <v>14</v>
      </c>
      <c r="C17" s="31" t="s">
        <v>15</v>
      </c>
      <c r="D17" s="32" t="s">
        <v>16</v>
      </c>
      <c r="E17" s="32">
        <v>2</v>
      </c>
      <c r="F17" s="9" t="s">
        <v>17</v>
      </c>
      <c r="G17" s="9" t="s">
        <v>18</v>
      </c>
      <c r="H17" s="9">
        <v>1615</v>
      </c>
      <c r="I17" s="9">
        <v>1.03</v>
      </c>
      <c r="J17" s="2">
        <f>E17*H17*I17</f>
        <v>3326.9</v>
      </c>
    </row>
    <row r="18" spans="1:10" s="7" customFormat="1" x14ac:dyDescent="0.25">
      <c r="A18" s="10">
        <v>2</v>
      </c>
      <c r="B18" s="6" t="s">
        <v>19</v>
      </c>
      <c r="C18" s="32" t="s">
        <v>12</v>
      </c>
      <c r="D18" s="32" t="s">
        <v>12</v>
      </c>
      <c r="E18" s="32" t="s">
        <v>12</v>
      </c>
      <c r="F18" s="32" t="s">
        <v>12</v>
      </c>
      <c r="G18" s="32" t="s">
        <v>12</v>
      </c>
      <c r="H18" s="32" t="s">
        <v>12</v>
      </c>
      <c r="I18" s="32" t="s">
        <v>12</v>
      </c>
      <c r="J18" s="32" t="s">
        <v>12</v>
      </c>
    </row>
    <row r="19" spans="1:10" s="7" customFormat="1" hidden="1" x14ac:dyDescent="0.25">
      <c r="A19" s="31" t="s">
        <v>20</v>
      </c>
      <c r="B19" s="11" t="s">
        <v>21</v>
      </c>
      <c r="C19" s="31" t="s">
        <v>22</v>
      </c>
      <c r="D19" s="32" t="s">
        <v>23</v>
      </c>
      <c r="E19" s="32"/>
      <c r="F19" s="9" t="s">
        <v>24</v>
      </c>
      <c r="G19" s="9" t="s">
        <v>25</v>
      </c>
      <c r="H19" s="9">
        <v>189</v>
      </c>
      <c r="I19" s="9">
        <v>1.03</v>
      </c>
      <c r="J19" s="2">
        <f t="shared" ref="J19:J28" si="0">E19*H19*I19</f>
        <v>0</v>
      </c>
    </row>
    <row r="20" spans="1:10" s="7" customFormat="1" hidden="1" x14ac:dyDescent="0.25">
      <c r="A20" s="31" t="s">
        <v>26</v>
      </c>
      <c r="B20" s="11" t="s">
        <v>21</v>
      </c>
      <c r="C20" s="31" t="s">
        <v>22</v>
      </c>
      <c r="D20" s="32" t="s">
        <v>27</v>
      </c>
      <c r="E20" s="32"/>
      <c r="F20" s="9" t="s">
        <v>24</v>
      </c>
      <c r="G20" s="9" t="s">
        <v>28</v>
      </c>
      <c r="H20" s="9">
        <v>239</v>
      </c>
      <c r="I20" s="9">
        <v>1.03</v>
      </c>
      <c r="J20" s="2">
        <f t="shared" si="0"/>
        <v>0</v>
      </c>
    </row>
    <row r="21" spans="1:10" s="7" customFormat="1" hidden="1" x14ac:dyDescent="0.25">
      <c r="A21" s="31" t="s">
        <v>29</v>
      </c>
      <c r="B21" s="11" t="s">
        <v>21</v>
      </c>
      <c r="C21" s="31" t="s">
        <v>22</v>
      </c>
      <c r="D21" s="32" t="s">
        <v>30</v>
      </c>
      <c r="E21" s="32"/>
      <c r="F21" s="9" t="s">
        <v>24</v>
      </c>
      <c r="G21" s="9" t="s">
        <v>31</v>
      </c>
      <c r="H21" s="9">
        <v>309</v>
      </c>
      <c r="I21" s="9">
        <v>1.03</v>
      </c>
      <c r="J21" s="2">
        <f t="shared" si="0"/>
        <v>0</v>
      </c>
    </row>
    <row r="22" spans="1:10" s="7" customFormat="1" hidden="1" x14ac:dyDescent="0.25">
      <c r="A22" s="31" t="s">
        <v>32</v>
      </c>
      <c r="B22" s="11" t="s">
        <v>21</v>
      </c>
      <c r="C22" s="31" t="s">
        <v>22</v>
      </c>
      <c r="D22" s="32" t="s">
        <v>33</v>
      </c>
      <c r="E22" s="32"/>
      <c r="F22" s="9" t="s">
        <v>24</v>
      </c>
      <c r="G22" s="9" t="s">
        <v>34</v>
      </c>
      <c r="H22" s="9">
        <v>395</v>
      </c>
      <c r="I22" s="9">
        <v>1.03</v>
      </c>
      <c r="J22" s="2">
        <f t="shared" si="0"/>
        <v>0</v>
      </c>
    </row>
    <row r="23" spans="1:10" s="7" customFormat="1" hidden="1" x14ac:dyDescent="0.25">
      <c r="A23" s="31" t="s">
        <v>35</v>
      </c>
      <c r="B23" s="11" t="s">
        <v>21</v>
      </c>
      <c r="C23" s="31" t="s">
        <v>22</v>
      </c>
      <c r="D23" s="32" t="s">
        <v>36</v>
      </c>
      <c r="E23" s="32"/>
      <c r="F23" s="9" t="s">
        <v>24</v>
      </c>
      <c r="G23" s="9" t="s">
        <v>37</v>
      </c>
      <c r="H23" s="9">
        <v>395</v>
      </c>
      <c r="I23" s="9">
        <v>1.03</v>
      </c>
      <c r="J23" s="2">
        <f t="shared" si="0"/>
        <v>0</v>
      </c>
    </row>
    <row r="24" spans="1:10" s="7" customFormat="1" hidden="1" x14ac:dyDescent="0.25">
      <c r="A24" s="31" t="s">
        <v>38</v>
      </c>
      <c r="B24" s="11" t="s">
        <v>21</v>
      </c>
      <c r="C24" s="31" t="s">
        <v>22</v>
      </c>
      <c r="D24" s="32" t="s">
        <v>39</v>
      </c>
      <c r="E24" s="32"/>
      <c r="F24" s="9" t="s">
        <v>24</v>
      </c>
      <c r="G24" s="9" t="s">
        <v>40</v>
      </c>
      <c r="H24" s="9">
        <v>532</v>
      </c>
      <c r="I24" s="9">
        <v>1.03</v>
      </c>
      <c r="J24" s="2">
        <f t="shared" si="0"/>
        <v>0</v>
      </c>
    </row>
    <row r="25" spans="1:10" s="7" customFormat="1" hidden="1" x14ac:dyDescent="0.25">
      <c r="A25" s="31" t="s">
        <v>41</v>
      </c>
      <c r="B25" s="11" t="s">
        <v>21</v>
      </c>
      <c r="C25" s="31" t="s">
        <v>22</v>
      </c>
      <c r="D25" s="32" t="s">
        <v>42</v>
      </c>
      <c r="E25" s="32"/>
      <c r="F25" s="9" t="s">
        <v>24</v>
      </c>
      <c r="G25" s="9" t="s">
        <v>43</v>
      </c>
      <c r="H25" s="9">
        <v>532</v>
      </c>
      <c r="I25" s="9">
        <v>1.03</v>
      </c>
      <c r="J25" s="2">
        <f t="shared" si="0"/>
        <v>0</v>
      </c>
    </row>
    <row r="26" spans="1:10" s="7" customFormat="1" hidden="1" x14ac:dyDescent="0.25">
      <c r="A26" s="31" t="s">
        <v>44</v>
      </c>
      <c r="B26" s="11" t="s">
        <v>21</v>
      </c>
      <c r="C26" s="31" t="s">
        <v>22</v>
      </c>
      <c r="D26" s="32" t="s">
        <v>45</v>
      </c>
      <c r="E26" s="32"/>
      <c r="F26" s="9" t="s">
        <v>24</v>
      </c>
      <c r="G26" s="9" t="s">
        <v>46</v>
      </c>
      <c r="H26" s="9">
        <v>532</v>
      </c>
      <c r="I26" s="9">
        <v>1.03</v>
      </c>
      <c r="J26" s="2">
        <f t="shared" si="0"/>
        <v>0</v>
      </c>
    </row>
    <row r="27" spans="1:10" s="7" customFormat="1" x14ac:dyDescent="0.25">
      <c r="A27" s="31" t="s">
        <v>47</v>
      </c>
      <c r="B27" s="11" t="s">
        <v>21</v>
      </c>
      <c r="C27" s="31" t="s">
        <v>22</v>
      </c>
      <c r="D27" s="32" t="s">
        <v>48</v>
      </c>
      <c r="E27" s="32">
        <v>2</v>
      </c>
      <c r="F27" s="9" t="s">
        <v>24</v>
      </c>
      <c r="G27" s="9" t="s">
        <v>49</v>
      </c>
      <c r="H27" s="9">
        <v>886</v>
      </c>
      <c r="I27" s="9">
        <v>1.03</v>
      </c>
      <c r="J27" s="2">
        <f t="shared" si="0"/>
        <v>1825.16</v>
      </c>
    </row>
    <row r="28" spans="1:10" s="7" customFormat="1" hidden="1" x14ac:dyDescent="0.25">
      <c r="A28" s="31" t="s">
        <v>50</v>
      </c>
      <c r="B28" s="11" t="s">
        <v>21</v>
      </c>
      <c r="C28" s="31" t="s">
        <v>22</v>
      </c>
      <c r="D28" s="32" t="s">
        <v>51</v>
      </c>
      <c r="E28" s="32"/>
      <c r="F28" s="9" t="s">
        <v>24</v>
      </c>
      <c r="G28" s="9" t="s">
        <v>43</v>
      </c>
      <c r="H28" s="9">
        <v>1220</v>
      </c>
      <c r="I28" s="9">
        <v>1.03</v>
      </c>
      <c r="J28" s="2">
        <f t="shared" si="0"/>
        <v>0</v>
      </c>
    </row>
    <row r="29" spans="1:10" s="7" customFormat="1" x14ac:dyDescent="0.25">
      <c r="A29" s="10">
        <v>3</v>
      </c>
      <c r="B29" s="12" t="s">
        <v>52</v>
      </c>
      <c r="C29" s="32" t="s">
        <v>12</v>
      </c>
      <c r="D29" s="32" t="s">
        <v>12</v>
      </c>
      <c r="E29" s="32" t="s">
        <v>12</v>
      </c>
      <c r="F29" s="32" t="s">
        <v>12</v>
      </c>
      <c r="G29" s="32" t="s">
        <v>12</v>
      </c>
      <c r="H29" s="32" t="s">
        <v>12</v>
      </c>
      <c r="I29" s="32" t="s">
        <v>12</v>
      </c>
      <c r="J29" s="32" t="s">
        <v>12</v>
      </c>
    </row>
    <row r="30" spans="1:10" s="7" customFormat="1" ht="31.5" x14ac:dyDescent="0.25">
      <c r="A30" s="31" t="s">
        <v>53</v>
      </c>
      <c r="B30" s="13" t="s">
        <v>54</v>
      </c>
      <c r="C30" s="31" t="s">
        <v>15</v>
      </c>
      <c r="D30" s="32"/>
      <c r="E30" s="32">
        <v>10</v>
      </c>
      <c r="F30" s="9" t="s">
        <v>24</v>
      </c>
      <c r="G30" s="9" t="s">
        <v>55</v>
      </c>
      <c r="H30" s="9">
        <v>928</v>
      </c>
      <c r="I30" s="9">
        <v>1.01</v>
      </c>
      <c r="J30" s="2">
        <f t="shared" ref="J30" si="1">E30*H30*I30</f>
        <v>9372.7999999999993</v>
      </c>
    </row>
    <row r="31" spans="1:10" ht="15.75" customHeight="1" x14ac:dyDescent="0.25">
      <c r="A31" s="14">
        <v>4</v>
      </c>
      <c r="B31" s="6" t="s">
        <v>56</v>
      </c>
      <c r="C31" s="32" t="s">
        <v>12</v>
      </c>
      <c r="D31" s="32" t="s">
        <v>12</v>
      </c>
      <c r="E31" s="32" t="s">
        <v>12</v>
      </c>
      <c r="F31" s="32" t="s">
        <v>12</v>
      </c>
      <c r="G31" s="32" t="s">
        <v>12</v>
      </c>
      <c r="H31" s="32" t="s">
        <v>12</v>
      </c>
      <c r="I31" s="32" t="s">
        <v>12</v>
      </c>
      <c r="J31" s="32" t="s">
        <v>12</v>
      </c>
    </row>
    <row r="32" spans="1:10" ht="31.5" hidden="1" x14ac:dyDescent="0.25">
      <c r="A32" s="15" t="s">
        <v>57</v>
      </c>
      <c r="B32" s="8" t="s">
        <v>58</v>
      </c>
      <c r="C32" s="16"/>
      <c r="D32" s="16" t="s">
        <v>59</v>
      </c>
      <c r="E32" s="16"/>
      <c r="F32" s="9" t="s">
        <v>60</v>
      </c>
      <c r="G32" s="9" t="s">
        <v>61</v>
      </c>
      <c r="H32" s="9">
        <v>300</v>
      </c>
      <c r="I32" s="33">
        <v>1</v>
      </c>
      <c r="J32" s="17">
        <f t="shared" ref="J32:J34" si="2">E32*H32*I32</f>
        <v>0</v>
      </c>
    </row>
    <row r="33" spans="1:10" ht="31.5" hidden="1" x14ac:dyDescent="0.25">
      <c r="A33" s="15" t="s">
        <v>62</v>
      </c>
      <c r="B33" s="8" t="s">
        <v>58</v>
      </c>
      <c r="C33" s="16"/>
      <c r="D33" s="16" t="s">
        <v>63</v>
      </c>
      <c r="E33" s="16"/>
      <c r="F33" s="9" t="s">
        <v>60</v>
      </c>
      <c r="G33" s="9" t="s">
        <v>64</v>
      </c>
      <c r="H33" s="9">
        <v>500</v>
      </c>
      <c r="I33" s="33">
        <v>1</v>
      </c>
      <c r="J33" s="17">
        <f t="shared" si="2"/>
        <v>0</v>
      </c>
    </row>
    <row r="34" spans="1:10" ht="31.5" x14ac:dyDescent="0.25">
      <c r="A34" s="15" t="s">
        <v>65</v>
      </c>
      <c r="B34" s="8" t="s">
        <v>58</v>
      </c>
      <c r="C34" s="16"/>
      <c r="D34" s="16" t="s">
        <v>66</v>
      </c>
      <c r="E34" s="16">
        <v>1</v>
      </c>
      <c r="F34" s="9" t="s">
        <v>60</v>
      </c>
      <c r="G34" s="9" t="s">
        <v>67</v>
      </c>
      <c r="H34" s="9">
        <v>1500</v>
      </c>
      <c r="I34" s="33">
        <v>1</v>
      </c>
      <c r="J34" s="17">
        <f t="shared" si="2"/>
        <v>1500</v>
      </c>
    </row>
    <row r="35" spans="1:10" ht="32.25" hidden="1" thickBot="1" x14ac:dyDescent="0.3">
      <c r="A35" s="18" t="s">
        <v>68</v>
      </c>
      <c r="B35" s="19" t="s">
        <v>58</v>
      </c>
      <c r="C35" s="21"/>
      <c r="D35" s="21" t="s">
        <v>69</v>
      </c>
      <c r="E35" s="20"/>
      <c r="F35" s="22" t="s">
        <v>60</v>
      </c>
      <c r="G35" s="22" t="s">
        <v>70</v>
      </c>
      <c r="H35" s="22">
        <v>3000</v>
      </c>
      <c r="I35" s="23">
        <v>1</v>
      </c>
      <c r="J35" s="24">
        <f>E35*H35*I35</f>
        <v>0</v>
      </c>
    </row>
    <row r="36" spans="1:10" s="7" customFormat="1" ht="47.25" x14ac:dyDescent="0.25">
      <c r="A36" s="25"/>
      <c r="B36" s="34" t="s">
        <v>71</v>
      </c>
      <c r="C36" s="35" t="s">
        <v>12</v>
      </c>
      <c r="D36" s="35" t="s">
        <v>12</v>
      </c>
      <c r="E36" s="35" t="s">
        <v>12</v>
      </c>
      <c r="F36" s="35" t="s">
        <v>12</v>
      </c>
      <c r="G36" s="35" t="s">
        <v>12</v>
      </c>
      <c r="H36" s="35" t="s">
        <v>12</v>
      </c>
      <c r="I36" s="35" t="s">
        <v>12</v>
      </c>
      <c r="J36" s="26">
        <f>J17+J19+J20+J21+J22+J23+J24+J25+J26+J27+J28+J30+J32+J33+J34+J35</f>
        <v>16024.86</v>
      </c>
    </row>
    <row r="37" spans="1:10" s="27" customFormat="1" x14ac:dyDescent="0.25">
      <c r="C37" s="1"/>
      <c r="D37" s="1"/>
      <c r="E37" s="1"/>
      <c r="F37" s="1"/>
      <c r="G37" s="1"/>
      <c r="H37" s="1"/>
      <c r="I37" s="1"/>
      <c r="J37" s="1"/>
    </row>
    <row r="38" spans="1:10" s="27" customFormat="1" x14ac:dyDescent="0.25">
      <c r="A38" s="28"/>
      <c r="B38" s="30"/>
      <c r="C38" s="1"/>
      <c r="D38" s="1"/>
      <c r="E38" s="1"/>
      <c r="F38" s="1"/>
      <c r="G38" s="1"/>
      <c r="H38" s="1"/>
      <c r="I38" s="1"/>
      <c r="J38" s="1"/>
    </row>
    <row r="42" spans="1:10" s="27" customFormat="1" x14ac:dyDescent="0.25">
      <c r="A42" s="28"/>
      <c r="B42" s="30"/>
      <c r="C42" s="1"/>
      <c r="D42" s="1"/>
      <c r="E42" s="1"/>
      <c r="F42" s="1"/>
      <c r="G42" s="1"/>
      <c r="H42" s="1"/>
      <c r="I42" s="1"/>
      <c r="J42" s="1"/>
    </row>
  </sheetData>
  <mergeCells count="8">
    <mergeCell ref="A4:J5"/>
    <mergeCell ref="A10:J10"/>
    <mergeCell ref="A11:A14"/>
    <mergeCell ref="B11:B14"/>
    <mergeCell ref="C11:J11"/>
    <mergeCell ref="C12:J12"/>
    <mergeCell ref="C13:F13"/>
    <mergeCell ref="G13:J13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E22"/>
  <sheetViews>
    <sheetView tabSelected="1" zoomScale="85" zoomScaleNormal="85" workbookViewId="0">
      <selection activeCell="E10" sqref="E10:E17"/>
    </sheetView>
  </sheetViews>
  <sheetFormatPr defaultColWidth="9" defaultRowHeight="15" x14ac:dyDescent="0.25"/>
  <cols>
    <col min="1" max="1" width="7" style="39" customWidth="1"/>
    <col min="2" max="2" width="43.875" style="39" customWidth="1"/>
    <col min="3" max="4" width="23.25" style="39" customWidth="1"/>
    <col min="5" max="5" width="22.25" style="39" hidden="1" customWidth="1"/>
    <col min="6" max="6" width="16.875" style="39" customWidth="1"/>
    <col min="7" max="16384" width="9" style="39"/>
  </cols>
  <sheetData>
    <row r="1" spans="1:5" ht="28.5" x14ac:dyDescent="0.25">
      <c r="A1" s="38" t="s">
        <v>72</v>
      </c>
      <c r="B1" s="38"/>
      <c r="C1" s="38"/>
      <c r="D1" s="38"/>
      <c r="E1" s="30"/>
    </row>
    <row r="2" spans="1:5" ht="47.25" x14ac:dyDescent="0.25">
      <c r="A2" s="40" t="s">
        <v>1</v>
      </c>
      <c r="B2" s="41" t="s">
        <v>73</v>
      </c>
      <c r="C2" s="42" t="s">
        <v>107</v>
      </c>
      <c r="D2" s="42" t="s">
        <v>2</v>
      </c>
      <c r="E2" s="30"/>
    </row>
    <row r="3" spans="1:5" ht="47.25" x14ac:dyDescent="0.25">
      <c r="A3" s="43" t="s">
        <v>74</v>
      </c>
      <c r="B3" s="44" t="s">
        <v>75</v>
      </c>
      <c r="C3" s="45">
        <v>16024.859999999999</v>
      </c>
      <c r="D3" s="59">
        <v>16024.859999999999</v>
      </c>
      <c r="E3" s="30"/>
    </row>
    <row r="4" spans="1:5" ht="28.5" customHeight="1" x14ac:dyDescent="0.25">
      <c r="A4" s="43" t="s">
        <v>76</v>
      </c>
      <c r="B4" s="44" t="s">
        <v>77</v>
      </c>
      <c r="C4" s="46">
        <v>3204.9719999999998</v>
      </c>
      <c r="D4" s="60">
        <f>D3*0,2</f>
        <v>3204.9719999999998</v>
      </c>
      <c r="E4" s="30"/>
    </row>
    <row r="5" spans="1:5" ht="47.25" x14ac:dyDescent="0.25">
      <c r="A5" s="43" t="s">
        <v>78</v>
      </c>
      <c r="B5" s="47" t="s">
        <v>79</v>
      </c>
      <c r="C5" s="48">
        <v>19229.831999999999</v>
      </c>
      <c r="D5" s="59">
        <f>D3+D4</f>
        <v>19229.831999999999</v>
      </c>
      <c r="E5" s="30"/>
    </row>
    <row r="6" spans="1:5" ht="31.5" x14ac:dyDescent="0.25">
      <c r="A6" s="43" t="s">
        <v>80</v>
      </c>
      <c r="B6" s="47" t="s">
        <v>81</v>
      </c>
      <c r="C6" s="46">
        <v>23440.485401489503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23387.422081016484</v>
      </c>
      <c r="E6" s="30"/>
    </row>
    <row r="7" spans="1:5" ht="47.25" x14ac:dyDescent="0.25">
      <c r="A7" s="43" t="s">
        <v>82</v>
      </c>
      <c r="B7" s="44" t="s">
        <v>83</v>
      </c>
      <c r="C7" s="49">
        <v>0</v>
      </c>
      <c r="D7" s="60">
        <v>0</v>
      </c>
      <c r="E7" s="30"/>
    </row>
    <row r="8" spans="1:5" ht="31.5" x14ac:dyDescent="0.25">
      <c r="A8" s="43" t="s">
        <v>84</v>
      </c>
      <c r="B8" s="44" t="s">
        <v>85</v>
      </c>
      <c r="C8" s="49">
        <v>19229.831999999999</v>
      </c>
      <c r="D8" s="60">
        <f>D5-D7</f>
        <v>19229.831999999999</v>
      </c>
      <c r="E8" s="30"/>
    </row>
    <row r="9" spans="1:5" ht="47.25" x14ac:dyDescent="0.25">
      <c r="A9" s="43" t="s">
        <v>86</v>
      </c>
      <c r="B9" s="44" t="s">
        <v>87</v>
      </c>
      <c r="C9" s="49">
        <v>22616.810010000001</v>
      </c>
      <c r="D9" s="60">
        <f>СУММ(D10:D17)</f>
        <v>22616.810010000001</v>
      </c>
      <c r="E9" s="30"/>
    </row>
    <row r="10" spans="1:5" ht="15.75" x14ac:dyDescent="0.25">
      <c r="A10" s="43" t="s">
        <v>88</v>
      </c>
      <c r="B10" s="44" t="s">
        <v>89</v>
      </c>
      <c r="C10" s="49">
        <v>0</v>
      </c>
      <c r="D10" s="60">
        <v>0</v>
      </c>
      <c r="E10" s="61">
        <v>105.2557</v>
      </c>
    </row>
    <row r="11" spans="1:5" ht="15.75" x14ac:dyDescent="0.25">
      <c r="A11" s="43" t="s">
        <v>90</v>
      </c>
      <c r="B11" s="44" t="s">
        <v>91</v>
      </c>
      <c r="C11" s="49">
        <v>0</v>
      </c>
      <c r="D11" s="60">
        <v>0</v>
      </c>
      <c r="E11" s="61">
        <v>106.826398641827</v>
      </c>
    </row>
    <row r="12" spans="1:5" ht="15.75" x14ac:dyDescent="0.25">
      <c r="A12" s="43" t="s">
        <v>92</v>
      </c>
      <c r="B12" s="44" t="s">
        <v>93</v>
      </c>
      <c r="C12" s="49">
        <v>12</v>
      </c>
      <c r="D12" s="60">
        <v>12</v>
      </c>
      <c r="E12" s="61">
        <v>105.561885224957</v>
      </c>
    </row>
    <row r="13" spans="1:5" ht="15.75" x14ac:dyDescent="0.25">
      <c r="A13" s="43" t="s">
        <v>94</v>
      </c>
      <c r="B13" s="44" t="s">
        <v>95</v>
      </c>
      <c r="C13" s="49">
        <v>22604.810010000001</v>
      </c>
      <c r="D13" s="60">
        <v>22604.810010000001</v>
      </c>
      <c r="E13" s="61">
        <v>104.9354</v>
      </c>
    </row>
    <row r="14" spans="1:5" ht="15.75" x14ac:dyDescent="0.25">
      <c r="A14" s="43" t="s">
        <v>96</v>
      </c>
      <c r="B14" s="44" t="s">
        <v>97</v>
      </c>
      <c r="C14" s="49">
        <v>0</v>
      </c>
      <c r="D14" s="60">
        <v>0</v>
      </c>
      <c r="E14" s="61">
        <v>113.87439215858601</v>
      </c>
    </row>
    <row r="15" spans="1:5" ht="15.75" x14ac:dyDescent="0.25">
      <c r="A15" s="43" t="s">
        <v>98</v>
      </c>
      <c r="B15" s="44" t="s">
        <v>99</v>
      </c>
      <c r="C15" s="49">
        <v>0</v>
      </c>
      <c r="D15" s="60">
        <v>0</v>
      </c>
      <c r="E15" s="61">
        <v>105.89170681013999</v>
      </c>
    </row>
    <row r="16" spans="1:5" ht="15.75" x14ac:dyDescent="0.25">
      <c r="A16" s="43" t="s">
        <v>100</v>
      </c>
      <c r="B16" s="44" t="s">
        <v>101</v>
      </c>
      <c r="C16" s="49">
        <v>0</v>
      </c>
      <c r="D16" s="60">
        <v>0</v>
      </c>
      <c r="E16" s="61">
        <v>105.30227480021099</v>
      </c>
    </row>
    <row r="17" spans="1:5" ht="15.75" x14ac:dyDescent="0.25">
      <c r="A17" s="43" t="s">
        <v>102</v>
      </c>
      <c r="B17" s="44" t="s">
        <v>103</v>
      </c>
      <c r="C17" s="49">
        <v>0</v>
      </c>
      <c r="D17" s="60">
        <v>0</v>
      </c>
      <c r="E17" s="61">
        <v>104.794259089128</v>
      </c>
    </row>
    <row r="18" spans="1:5" ht="31.5" x14ac:dyDescent="0.25">
      <c r="A18" s="43">
        <v>8</v>
      </c>
      <c r="B18" s="44" t="s">
        <v>104</v>
      </c>
      <c r="C18" s="49">
        <v>23.440485401489504</v>
      </c>
      <c r="D18" s="60">
        <f>D6/1000</f>
        <v>23.387422081016485</v>
      </c>
      <c r="E18" s="30"/>
    </row>
    <row r="19" spans="1:5" ht="63" x14ac:dyDescent="0.25">
      <c r="A19" s="43">
        <v>9</v>
      </c>
      <c r="B19" s="44" t="s">
        <v>105</v>
      </c>
      <c r="C19" s="49">
        <v>0</v>
      </c>
      <c r="D19" s="60">
        <v>0</v>
      </c>
      <c r="E19" s="30"/>
    </row>
    <row r="20" spans="1:5" ht="31.5" x14ac:dyDescent="0.25">
      <c r="A20" s="43">
        <v>10</v>
      </c>
      <c r="B20" s="47" t="s">
        <v>106</v>
      </c>
      <c r="C20" s="48">
        <v>23.440485401489504</v>
      </c>
      <c r="D20" s="59">
        <f>D18+D19</f>
        <v>23.387422081016485</v>
      </c>
      <c r="E20" s="30"/>
    </row>
    <row r="22" spans="1:5" x14ac:dyDescent="0.25">
      <c r="C22" s="5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2021-11-26T11:18:21Z</dcterms:created>
  <dcterms:modified xsi:type="dcterms:W3CDTF">2023-10-24T08:52:12Z</dcterms:modified>
</cp:coreProperties>
</file>