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0-0-08-04-0-1470\"/>
    </mc:Choice>
  </mc:AlternateContent>
  <xr:revisionPtr revIDLastSave="0" documentId="14_{5652A038-026D-4A1E-A8DB-D31336A8CF56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10-0-08-04-0-1470" sheetId="1" r:id="rId1"/>
    <sheet name="T6" sheetId="2" r:id="rId2"/>
  </sheets>
  <definedNames>
    <definedName name="_xlnm.Print_Titles" localSheetId="0">'20-1-10-0-08-04-0-1470'!$19:$19</definedName>
    <definedName name="_xlnm.Print_Area" localSheetId="0">'20-1-10-0-08-04-0-1470'!$A$1:$S$19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20" i="1"/>
  <c r="R22" i="1" s="1"/>
  <c r="I19" i="1"/>
</calcChain>
</file>

<file path=xl/sharedStrings.xml><?xml version="1.0" encoding="utf-8"?>
<sst xmlns="http://schemas.openxmlformats.org/spreadsheetml/2006/main" count="78" uniqueCount="78">
  <si>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</si>
  <si>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</si>
  <si>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</si>
  <si>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</si>
  <si>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</si>
  <si>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</si>
  <si>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</si>
  <si>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</si>
  <si>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</si>
  <si>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</si>
  <si>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</si>
  <si>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</si>
  <si>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</si>
  <si>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</si>
  <si>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</si>
  <si>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</si>
  <si>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</si>
  <si>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</si>
  <si>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</si>
  <si>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</si>
  <si>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</si>
  <si>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</si>
  <si>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</si>
  <si>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</si>
  <si>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</si>
  <si>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</si>
  <si>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</t>
  </si>
  <si>
    <t>Шкаф отходящих линий (12 ед.) на переменном токе с АВ Номинальный ток - 630 А</t>
  </si>
  <si>
    <t>И13-07</t>
  </si>
  <si>
    <t>Затраты на проектно-изыскательские работы для отдельных элементов электрических сетей (тыс.руб.)</t>
  </si>
  <si>
    <t>1 объект</t>
  </si>
  <si>
    <t>П6-06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</si>
  <si>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</si>
  <si>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</si>
  <si>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</si>
  <si>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1.1.4.2.</t>
  </si>
  <si>
    <t>Всев, РК оборудования ТП-42 в п. им. Морозова Всеволожского района ЛО (инв. № 000000251) (20-1-10-0-08-04-0-1470)</t>
  </si>
  <si>
    <t>L_20-1-10-0-08-04-0-1470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</si>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</sst>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1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22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.140625" style="2" customWidth="1"/>
    <col min="2" max="2" width="55.7109375" style="2" customWidth="1"/>
    <col min="3" max="3" width="31.7109375" style="2" customWidth="1"/>
    <col min="4" max="4" width="61.85546875" style="3" customWidth="1"/>
    <col min="5" max="5" width="24.42578125" style="3" customWidth="1"/>
    <col min="6" max="6" width="16.42578125" style="3" customWidth="1"/>
    <col min="7" max="7" width="17.42578125" style="3" customWidth="1"/>
    <col min="8" max="8" width="13.85546875" style="4" customWidth="1"/>
    <col min="9" max="9" width="16.7109375" style="3" customWidth="1"/>
    <col min="10" max="11" width="26.28515625" style="4" customWidth="1"/>
    <col min="12" max="12" width="15.42578125" style="4" customWidth="1"/>
    <col min="13" max="13" width="14.5703125" style="4" customWidth="1"/>
    <col min="14" max="14" width="18" style="5" customWidth="1"/>
    <col min="15" max="15" width="14.85546875" style="5" customWidth="1"/>
    <col min="16" max="16" width="22.5703125" style="5" customWidth="1"/>
    <col min="17" max="17" width="30.140625" style="5" customWidth="1"/>
    <col min="18" max="18" width="19.42578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34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77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7" t="s">
        <v>5</v>
      </c>
      <c r="B17" s="67" t="s">
        <v>6</v>
      </c>
      <c r="C17" s="67" t="s">
        <v>7</v>
      </c>
      <c r="D17" s="67" t="s">
        <v>8</v>
      </c>
      <c r="E17" s="63" t="s">
        <v>9</v>
      </c>
      <c r="F17" s="67" t="s">
        <v>10</v>
      </c>
      <c r="G17" s="67" t="s">
        <v>11</v>
      </c>
      <c r="H17" s="61" t="s">
        <v>12</v>
      </c>
      <c r="I17" s="62"/>
      <c r="J17" s="62"/>
      <c r="K17" s="62"/>
      <c r="L17" s="63" t="s">
        <v>13</v>
      </c>
      <c r="M17" s="63"/>
      <c r="N17" s="63"/>
      <c r="O17" s="63"/>
      <c r="P17" s="63"/>
      <c r="Q17" s="63"/>
      <c r="R17" s="63"/>
      <c r="S17" s="63" t="s">
        <v>14</v>
      </c>
    </row>
    <row r="18" spans="1:19" s="22" customFormat="1" ht="78.75" x14ac:dyDescent="0.25">
      <c r="A18" s="68"/>
      <c r="B18" s="68"/>
      <c r="C18" s="68"/>
      <c r="D18" s="68"/>
      <c r="E18" s="63"/>
      <c r="F18" s="68"/>
      <c r="G18" s="68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3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10.25" x14ac:dyDescent="0.25">
      <c r="A20" s="25" t="s">
        <v>35</v>
      </c>
      <c r="B20" s="26" t="s">
        <v>36</v>
      </c>
      <c r="C20" s="25" t="s">
        <v>37</v>
      </c>
      <c r="D20" s="27" t="s">
        <v>27</v>
      </c>
      <c r="E20" s="28"/>
      <c r="F20" s="28"/>
      <c r="G20" s="28"/>
      <c r="H20" s="29">
        <v>0.4</v>
      </c>
      <c r="I20" s="27"/>
      <c r="J20" s="30" t="s">
        <v>75</v>
      </c>
      <c r="K20" s="30"/>
      <c r="L20" s="31"/>
      <c r="M20" s="30">
        <v>1</v>
      </c>
      <c r="N20" s="32" t="s">
        <v>26</v>
      </c>
      <c r="O20" s="32" t="s">
        <v>28</v>
      </c>
      <c r="P20" s="32">
        <v>1416</v>
      </c>
      <c r="Q20" s="32">
        <v>1.02</v>
      </c>
      <c r="R20" s="32">
        <f t="shared" ref="R20" si="1">M20*P20*Q20</f>
        <v>1444.32</v>
      </c>
      <c r="S20" s="33"/>
    </row>
    <row r="21" spans="1:19" s="1" customFormat="1" ht="32.25" thickBot="1" x14ac:dyDescent="0.3">
      <c r="A21" s="34"/>
      <c r="B21" s="34"/>
      <c r="C21" s="34"/>
      <c r="D21" s="35" t="s">
        <v>29</v>
      </c>
      <c r="E21" s="36"/>
      <c r="F21" s="36"/>
      <c r="G21" s="36"/>
      <c r="H21" s="37"/>
      <c r="I21" s="36"/>
      <c r="J21" s="37"/>
      <c r="K21" s="37"/>
      <c r="L21" s="38"/>
      <c r="M21" s="37">
        <v>1</v>
      </c>
      <c r="N21" s="39" t="s">
        <v>30</v>
      </c>
      <c r="O21" s="39" t="s">
        <v>31</v>
      </c>
      <c r="P21" s="39">
        <v>300</v>
      </c>
      <c r="Q21" s="39"/>
      <c r="R21" s="39">
        <f>M21*P21</f>
        <v>300</v>
      </c>
      <c r="S21" s="40"/>
    </row>
    <row r="22" spans="1:19" s="1" customFormat="1" ht="32.25" thickTop="1" x14ac:dyDescent="0.25">
      <c r="A22" s="41"/>
      <c r="B22" s="42"/>
      <c r="C22" s="41"/>
      <c r="D22" s="43" t="s">
        <v>32</v>
      </c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>
        <f>R20+R21</f>
        <v>1744.32</v>
      </c>
      <c r="S22" s="44" t="s">
        <v>33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140625" style="46" customWidth="1"/>
    <col min="5" max="16384" width="8.85546875" style="46"/>
  </cols>
  <sheetData>
    <row r="1" spans="1:5" ht="28.5" x14ac:dyDescent="0.25">
      <c r="A1" s="45" t="s">
        <v>38</v>
      </c>
      <c r="B1" s="45"/>
      <c r="C1" s="45"/>
      <c r="D1" s="45"/>
      <c r="E1" s="1"/>
    </row>
    <row r="2" spans="1:5" ht="94.5" x14ac:dyDescent="0.25">
      <c r="A2" s="47" t="s">
        <v>39</v>
      </c>
      <c r="B2" s="48" t="s">
        <v>40</v>
      </c>
      <c r="C2" s="49" t="s">
        <v>76</v>
      </c>
      <c r="D2" s="49" t="s">
        <v>41</v>
      </c>
      <c r="E2" s="1"/>
    </row>
    <row r="3" spans="1:5" ht="126" x14ac:dyDescent="0.25">
      <c r="A3" s="50" t="s">
        <v>42</v>
      </c>
      <c r="B3" s="51" t="s">
        <v>43</v>
      </c>
      <c r="C3" s="52">
        <v>1744.32</v>
      </c>
      <c r="D3" s="58">
        <v>1744.32</v>
      </c>
      <c r="E3" s="1"/>
    </row>
    <row r="4" spans="1:5" ht="15.75" x14ac:dyDescent="0.25">
      <c r="A4" s="50" t="s">
        <v>44</v>
      </c>
      <c r="B4" s="51" t="s">
        <v>45</v>
      </c>
      <c r="C4" s="53">
        <v>348.86400000000003</v>
      </c>
      <c r="D4" s="59">
        <f>D3*0.2</f>
        <v>348.86400000000003</v>
      </c>
      <c r="E4" s="1"/>
    </row>
    <row r="5" spans="1:5" ht="110.25" x14ac:dyDescent="0.25">
      <c r="A5" s="50" t="s">
        <v>46</v>
      </c>
      <c r="B5" s="54" t="s">
        <v>47</v>
      </c>
      <c r="C5" s="55">
        <v>2093.1839999999997</v>
      </c>
      <c r="D5" s="58">
        <f>D3+D4</f>
        <v>2093.1840000000002</v>
      </c>
      <c r="E5" s="1"/>
    </row>
    <row r="6" spans="1:5" ht="78.75" x14ac:dyDescent="0.25">
      <c r="A6" s="50" t="s">
        <v>48</v>
      </c>
      <c r="B6" s="54" t="s">
        <v>49</v>
      </c>
      <c r="C6" s="53">
        <v>2557.904596224113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2555.0137663516075</v>
      </c>
      <c r="E6" s="1"/>
    </row>
    <row r="7" spans="1:5" ht="94.5" x14ac:dyDescent="0.25">
      <c r="A7" s="50" t="s">
        <v>50</v>
      </c>
      <c r="B7" s="51" t="s">
        <v>51</v>
      </c>
      <c r="C7" s="56">
        <v>0</v>
      </c>
      <c r="D7" s="59">
        <v>0</v>
      </c>
      <c r="E7" s="1"/>
    </row>
    <row r="8" spans="1:5" ht="63" x14ac:dyDescent="0.25">
      <c r="A8" s="50" t="s">
        <v>52</v>
      </c>
      <c r="B8" s="51" t="s">
        <v>53</v>
      </c>
      <c r="C8" s="56">
        <v>2093.1839999999997</v>
      </c>
      <c r="D8" s="59">
        <f>D5-D7</f>
        <v>2093.1840000000002</v>
      </c>
      <c r="E8" s="1"/>
    </row>
    <row r="9" spans="1:5" ht="110.25" x14ac:dyDescent="0.25">
      <c r="A9" s="50" t="s">
        <v>54</v>
      </c>
      <c r="B9" s="51" t="s">
        <v>55</v>
      </c>
      <c r="C9" s="56">
        <v>586.00123199999996</v>
      </c>
      <c r="D9" s="59">
        <f>SUM(D10:D17)</f>
        <v>580.41148000000021</v>
      </c>
      <c r="E9" s="1"/>
    </row>
    <row r="10" spans="1:5" ht="15.75" x14ac:dyDescent="0.25">
      <c r="A10" s="50" t="s">
        <v>56</v>
      </c>
      <c r="B10" s="51" t="s">
        <v>57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58</v>
      </c>
      <c r="B11" s="51" t="s">
        <v>59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60</v>
      </c>
      <c r="B12" s="51" t="s">
        <v>61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62</v>
      </c>
      <c r="B13" s="51" t="s">
        <v>63</v>
      </c>
      <c r="C13" s="56">
        <v>558.34936000000016</v>
      </c>
      <c r="D13" s="59">
        <v>558.34936000000016</v>
      </c>
      <c r="E13" s="60">
        <v>104.9354</v>
      </c>
    </row>
    <row r="14" spans="1:5" ht="15.75" x14ac:dyDescent="0.25">
      <c r="A14" s="50" t="s">
        <v>64</v>
      </c>
      <c r="B14" s="51" t="s">
        <v>65</v>
      </c>
      <c r="C14" s="56">
        <v>27.651871999999798</v>
      </c>
      <c r="D14" s="59">
        <v>22.06212</v>
      </c>
      <c r="E14" s="60">
        <v>113.87439215858601</v>
      </c>
    </row>
    <row r="15" spans="1:5" ht="15.75" x14ac:dyDescent="0.25">
      <c r="A15" s="50" t="s">
        <v>66</v>
      </c>
      <c r="B15" s="51" t="s">
        <v>67</v>
      </c>
      <c r="C15" s="56">
        <v>0</v>
      </c>
      <c r="D15" s="59">
        <v>0</v>
      </c>
      <c r="E15" s="60">
        <v>105.89170681013999</v>
      </c>
    </row>
    <row r="16" spans="1:5" ht="15.75" x14ac:dyDescent="0.25">
      <c r="A16" s="50" t="s">
        <v>68</v>
      </c>
      <c r="B16" s="51" t="s">
        <v>69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70</v>
      </c>
      <c r="B17" s="51" t="s">
        <v>71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72</v>
      </c>
      <c r="C18" s="56">
        <v>2.5579045962241129</v>
      </c>
      <c r="D18" s="59">
        <f>D6/1000</f>
        <v>2.5550137663516077</v>
      </c>
      <c r="E18" s="1"/>
    </row>
    <row r="19" spans="1:5" ht="141.75" x14ac:dyDescent="0.25">
      <c r="A19" s="50">
        <v>9</v>
      </c>
      <c r="B19" s="51" t="s">
        <v>73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74</v>
      </c>
      <c r="C20" s="55">
        <v>2.5579045962241129</v>
      </c>
      <c r="D20" s="58">
        <f>D18+D19</f>
        <v>2.5550137663516077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20-1-10-0-08-04-0-1470</vt:lpstr>
      <vt:lpstr>T6</vt:lpstr>
      <vt:lpstr>'20-1-10-0-08-04-0-1470'!Заголовки_для_печати</vt:lpstr>
      <vt:lpstr>'20-1-10-0-08-04-0-1470'!Область_печати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2021-02-14T07:49:20Z</dcterms:created>
  <dcterms:modified xsi:type="dcterms:W3CDTF">2023-10-24T08:51:55Z</dcterms:modified>
</cp:coreProperties>
</file>