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3-2-1425\"/>
    </mc:Choice>
  </mc:AlternateContent>
  <xr:revisionPtr revIDLastSave="0" documentId="14_{4D758F2E-CCCD-4AB9-9174-35C4E3483A0B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Расчет" sheetId="2" r:id="rId1"/>
    <sheet name="T6" sheetId="3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4" i="3"/>
  <c r="D5" i="3" s="1"/>
  <c r="D8" i="3" s="1"/>
  <c r="D6" i="3" l="1"/>
  <c r="D18" i="3" s="1"/>
  <c r="D20" i="3" s="1"/>
  <c r="R22" i="2"/>
  <c r="R21" i="2"/>
  <c r="R23" i="2" l="1"/>
  <c r="I19" i="2"/>
</calcChain>
</file>

<file path=xl/sharedStrings.xml><?xml version="1.0" encoding="utf-8"?>
<sst xmlns="http://schemas.openxmlformats.org/spreadsheetml/2006/main" count="85" uniqueCount="84">
  <si>
    <t>Приложение  № 1</t>
  </si>
  <si>
    <t>к приказу Минэнерго России</t>
  </si>
  <si>
    <t>от «__» _____ 2020 г. №___</t>
  </si>
  <si>
    <t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</si>
  <si>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Инвестиционная программа АО "ЛОЭСК - Электрические сети Санкт-Петербурга и Ленинградской области"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</si>
  <si>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</si>
  <si>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</si>
  <si>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</si>
  <si>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</si>
  <si>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</si>
  <si>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</si>
  <si>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</si>
  <si>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</si>
  <si>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</si>
  <si>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</si>
  <si>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</si>
  <si>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</si>
  <si>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 xml:space="preserve">Технические характеристики  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</si>
  <si>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</si>
  <si>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</si>
  <si>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</si>
  <si>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 xml:space="preserve">Количество 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</si>
  <si>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</si>
  <si>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</si>
  <si>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</si>
  <si>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</si>
  <si>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</si>
  <si>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Итого объем финансовых потребностей по инвестиционному проекту, тыс. рублей</t>
  </si>
  <si>
    <t>Э4-01</t>
  </si>
  <si>
    <t>В8-01 - 1</t>
  </si>
  <si>
    <t>П6-08</t>
  </si>
  <si>
    <t>1.1.1.3.</t>
  </si>
  <si>
    <t>Всев, Стр-во РП-10 кВ в д. Янино Всеволожского района ЛО (19-1-17-1-08-03-2-1425)</t>
  </si>
  <si>
    <t>K_19-1-17-1-08-03-2-1425</t>
  </si>
  <si>
    <t>З</t>
  </si>
  <si>
    <t>-</t>
  </si>
  <si>
    <t>1 объект</t>
  </si>
  <si>
    <t>Затраты на проектно-изыскательские работы для отдельных элементов электрических сетей</t>
  </si>
  <si>
    <t>Напряжение - 6(10) кВ, номинальный ток - 1000 А, номинальный ток отключения - 20 кА</t>
  </si>
  <si>
    <t>1 ячейка</t>
  </si>
  <si>
    <t>УНЦ ячейки выключателя РП (СП, ТП, РТП) 6 - 20 кВ</t>
  </si>
  <si>
    <t>РП (СП, РТП) на 7 ячеек выключателей или ТП (РТП) с одним трансформатором</t>
  </si>
  <si>
    <t>1 ед.</t>
  </si>
  <si>
    <t>УНЦ здания РП (СП, РТП, ТП) блочного типа 6 - 20 кВ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</si>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</sst>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7" fillId="0" borderId="0">
      <protection locked="0"/>
    </xf>
    <xf numFmtId="0" fontId="7" fillId="0" borderId="0"/>
    <xf numFmtId="164" fontId="5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left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/>
    </xf>
    <xf numFmtId="0" fontId="1" fillId="0" borderId="0" xfId="2" applyFont="1" applyFill="1" applyAlignment="1">
      <alignment horizontal="right" vertical="center"/>
    </xf>
    <xf numFmtId="0" fontId="1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Continuous" vertical="center" wrapText="1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1" fillId="0" borderId="0" xfId="1" applyFont="1" applyFill="1" applyBorder="1" applyAlignment="1">
      <alignment horizontal="centerContinuous" vertical="center"/>
    </xf>
    <xf numFmtId="0" fontId="1" fillId="0" borderId="0" xfId="1" applyFont="1" applyFill="1" applyAlignment="1">
      <alignment horizontal="centerContinuous"/>
    </xf>
    <xf numFmtId="0" fontId="1" fillId="0" borderId="0" xfId="1" applyFont="1" applyFill="1" applyAlignment="1">
      <alignment horizontal="centerContinuous" vertical="center" wrapText="1"/>
    </xf>
    <xf numFmtId="0" fontId="4" fillId="0" borderId="0" xfId="1" applyFont="1" applyFill="1" applyBorder="1" applyAlignment="1">
      <alignment horizontal="centerContinuous" vertical="center"/>
    </xf>
    <xf numFmtId="49" fontId="1" fillId="0" borderId="0" xfId="1" applyNumberFormat="1" applyFont="1" applyFill="1" applyAlignment="1">
      <alignment horizontal="centerContinuous" vertical="center"/>
    </xf>
    <xf numFmtId="0" fontId="1" fillId="0" borderId="0" xfId="1" applyFont="1" applyFill="1" applyAlignment="1">
      <alignment horizontal="centerContinuous" vertical="center"/>
    </xf>
    <xf numFmtId="0" fontId="1" fillId="0" borderId="0" xfId="1" applyFont="1" applyFill="1"/>
    <xf numFmtId="49" fontId="1" fillId="0" borderId="0" xfId="1" applyNumberFormat="1" applyFont="1" applyFill="1" applyAlignment="1">
      <alignment horizontal="center" vertical="center"/>
    </xf>
    <xf numFmtId="0" fontId="1" fillId="0" borderId="0" xfId="1" applyFont="1" applyFill="1" applyBorder="1" applyAlignment="1">
      <alignment horizontal="centerContinuous"/>
    </xf>
    <xf numFmtId="0" fontId="1" fillId="0" borderId="0" xfId="1" applyFont="1" applyFill="1" applyBorder="1" applyAlignment="1">
      <alignment horizontal="centerContinuous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NumberFormat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3" applyFont="1" applyFill="1" applyBorder="1" applyAlignment="1">
      <alignment horizontal="left" vertical="center" wrapText="1"/>
    </xf>
    <xf numFmtId="0" fontId="1" fillId="0" borderId="5" xfId="3" applyFont="1" applyFill="1" applyBorder="1" applyAlignment="1">
      <alignment horizontal="center" vertical="center" wrapText="1"/>
    </xf>
    <xf numFmtId="2" fontId="1" fillId="0" borderId="5" xfId="1" applyNumberFormat="1" applyFont="1" applyFill="1" applyBorder="1" applyAlignment="1">
      <alignment horizontal="center" vertical="center" wrapText="1"/>
    </xf>
    <xf numFmtId="2" fontId="1" fillId="0" borderId="5" xfId="1" quotePrefix="1" applyNumberFormat="1" applyFont="1" applyFill="1" applyBorder="1" applyAlignment="1">
      <alignment horizontal="right" vertical="center" wrapText="1"/>
    </xf>
    <xf numFmtId="2" fontId="1" fillId="0" borderId="5" xfId="3" applyNumberFormat="1" applyFont="1" applyFill="1" applyBorder="1" applyAlignment="1">
      <alignment horizontal="right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3" applyFill="1"/>
    <xf numFmtId="0" fontId="1" fillId="0" borderId="0" xfId="4" applyFont="1" applyFill="1" applyAlignment="1">
      <alignment vertical="top"/>
    </xf>
    <xf numFmtId="0" fontId="1" fillId="0" borderId="0" xfId="4" applyFont="1" applyFill="1" applyAlignment="1">
      <alignment horizontal="center" vertical="center"/>
    </xf>
    <xf numFmtId="0" fontId="1" fillId="0" borderId="0" xfId="3" applyFont="1" applyFill="1"/>
    <xf numFmtId="0" fontId="1" fillId="0" borderId="0" xfId="3" applyFont="1" applyFill="1" applyAlignment="1">
      <alignment horizontal="left" vertical="center" wrapText="1"/>
    </xf>
    <xf numFmtId="0" fontId="1" fillId="0" borderId="0" xfId="3" applyFont="1" applyFill="1" applyAlignment="1">
      <alignment horizontal="center" vertical="center"/>
    </xf>
    <xf numFmtId="0" fontId="2" fillId="0" borderId="0" xfId="3" applyFill="1" applyAlignment="1">
      <alignment horizontal="center" vertical="center"/>
    </xf>
    <xf numFmtId="0" fontId="6" fillId="0" borderId="0" xfId="3" applyFont="1" applyFill="1"/>
    <xf numFmtId="0" fontId="6" fillId="0" borderId="0" xfId="3" applyFont="1" applyFill="1" applyAlignment="1">
      <alignment horizontal="left" vertical="center" wrapText="1"/>
    </xf>
    <xf numFmtId="0" fontId="6" fillId="0" borderId="0" xfId="3" applyFont="1" applyFill="1" applyAlignment="1">
      <alignment horizontal="center" vertical="center"/>
    </xf>
    <xf numFmtId="0" fontId="8" fillId="0" borderId="0" xfId="5" applyFont="1" applyFill="1" applyBorder="1" applyAlignment="1" applyProtection="1">
      <alignment horizontal="centerContinuous" vertical="center" wrapText="1"/>
    </xf>
    <xf numFmtId="0" fontId="5" fillId="0" borderId="0" xfId="4" applyFill="1"/>
    <xf numFmtId="0" fontId="3" fillId="0" borderId="6" xfId="6" applyFont="1" applyFill="1" applyBorder="1" applyAlignment="1" applyProtection="1">
      <alignment horizontal="center" vertical="center" wrapText="1"/>
    </xf>
    <xf numFmtId="0" fontId="3" fillId="0" borderId="7" xfId="6" applyFont="1" applyFill="1" applyBorder="1" applyAlignment="1" applyProtection="1">
      <alignment horizontal="center" vertical="center" wrapText="1"/>
    </xf>
    <xf numFmtId="0" fontId="3" fillId="0" borderId="2" xfId="6" applyFont="1" applyFill="1" applyBorder="1" applyAlignment="1" applyProtection="1">
      <alignment horizontal="center" vertical="center" wrapText="1"/>
    </xf>
    <xf numFmtId="49" fontId="1" fillId="0" borderId="6" xfId="6" applyNumberFormat="1" applyFont="1" applyFill="1" applyBorder="1" applyAlignment="1" applyProtection="1">
      <alignment horizontal="center" vertical="center" wrapText="1"/>
    </xf>
    <xf numFmtId="0" fontId="1" fillId="0" borderId="6" xfId="6" applyFont="1" applyFill="1" applyBorder="1" applyAlignment="1" applyProtection="1">
      <alignment horizontal="left" vertical="center" wrapText="1"/>
    </xf>
    <xf numFmtId="4" fontId="3" fillId="0" borderId="8" xfId="6" applyNumberFormat="1" applyFont="1" applyFill="1" applyBorder="1" applyAlignment="1" applyProtection="1">
      <alignment horizontal="center" vertical="center" wrapText="1"/>
    </xf>
    <xf numFmtId="4" fontId="1" fillId="0" borderId="7" xfId="6" applyNumberFormat="1" applyFont="1" applyFill="1" applyBorder="1" applyAlignment="1" applyProtection="1">
      <alignment horizontal="center" vertical="center" wrapText="1"/>
    </xf>
    <xf numFmtId="0" fontId="3" fillId="0" borderId="6" xfId="6" applyFont="1" applyFill="1" applyBorder="1" applyAlignment="1" applyProtection="1">
      <alignment horizontal="left" vertical="center" wrapText="1"/>
    </xf>
    <xf numFmtId="4" fontId="3" fillId="0" borderId="6" xfId="6" applyNumberFormat="1" applyFont="1" applyFill="1" applyBorder="1" applyAlignment="1" applyProtection="1">
      <alignment horizontal="center" vertical="center" wrapText="1"/>
    </xf>
    <xf numFmtId="4" fontId="1" fillId="0" borderId="6" xfId="6" applyNumberFormat="1" applyFont="1" applyFill="1" applyBorder="1" applyAlignment="1" applyProtection="1">
      <alignment horizontal="center" vertical="center" wrapText="1"/>
    </xf>
    <xf numFmtId="4" fontId="10" fillId="0" borderId="0" xfId="5" applyNumberFormat="1" applyFont="1" applyFill="1" applyProtection="1"/>
    <xf numFmtId="4" fontId="3" fillId="0" borderId="2" xfId="6" applyNumberFormat="1" applyFont="1" applyFill="1" applyBorder="1" applyAlignment="1" applyProtection="1">
      <alignment horizontal="center" vertical="center" wrapText="1"/>
    </xf>
    <xf numFmtId="4" fontId="1" fillId="0" borderId="2" xfId="6" applyNumberFormat="1" applyFont="1" applyFill="1" applyBorder="1" applyAlignment="1" applyProtection="1">
      <alignment horizontal="center" vertical="center" wrapText="1"/>
    </xf>
    <xf numFmtId="165" fontId="9" fillId="0" borderId="9" xfId="8" applyNumberFormat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</cellXfs>
  <cellStyles count="9">
    <cellStyle name="Normal" xfId="6" xr:uid="{00000000-0005-0000-0000-000000000000}"/>
    <cellStyle name="Обычный" xfId="0" builtinId="0"/>
    <cellStyle name="Обычный 14" xfId="1" xr:uid="{00000000-0005-0000-0000-000002000000}"/>
    <cellStyle name="Обычный 2 2" xfId="5" xr:uid="{00000000-0005-0000-0000-000003000000}"/>
    <cellStyle name="Обычный 3 2" xfId="2" xr:uid="{00000000-0005-0000-0000-000004000000}"/>
    <cellStyle name="Обычный 3 2 2" xfId="8" xr:uid="{00000000-0005-0000-0000-000005000000}"/>
    <cellStyle name="Обычный 5" xfId="3" xr:uid="{00000000-0005-0000-0000-000006000000}"/>
    <cellStyle name="Обычный 7" xfId="4" xr:uid="{00000000-0005-0000-0000-000007000000}"/>
    <cellStyle name="Финансовый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S23"/>
  <sheetViews>
    <sheetView tabSelected="1" zoomScale="50" zoomScaleNormal="50" workbookViewId="0"/>
  </sheetViews>
  <sheetFormatPr defaultColWidth="8.85546875" defaultRowHeight="15.75" x14ac:dyDescent="0.25"/>
  <cols>
    <col min="1" max="1" width="10.7109375" style="50" customWidth="1"/>
    <col min="2" max="2" width="55.7109375" style="50" customWidth="1"/>
    <col min="3" max="3" width="31.7109375" style="50" customWidth="1"/>
    <col min="4" max="4" width="59.28515625" style="51" customWidth="1"/>
    <col min="5" max="5" width="38.85546875" style="50" customWidth="1"/>
    <col min="6" max="6" width="13.140625" style="50" customWidth="1"/>
    <col min="7" max="7" width="12.28515625" style="50" customWidth="1"/>
    <col min="8" max="8" width="12.85546875" style="52" customWidth="1"/>
    <col min="9" max="9" width="49.7109375" style="52" customWidth="1"/>
    <col min="10" max="10" width="28" style="52" customWidth="1"/>
    <col min="11" max="11" width="14.28515625" style="52" customWidth="1"/>
    <col min="12" max="12" width="14.140625" style="52" customWidth="1"/>
    <col min="13" max="13" width="10.85546875" style="52" customWidth="1"/>
    <col min="14" max="14" width="12.85546875" style="52" customWidth="1"/>
    <col min="15" max="15" width="10.85546875" style="52" customWidth="1"/>
    <col min="16" max="16" width="15.28515625" style="52" customWidth="1"/>
    <col min="17" max="17" width="16.42578125" style="52" customWidth="1"/>
    <col min="18" max="18" width="13" style="52" customWidth="1"/>
    <col min="19" max="19" width="17" style="52" customWidth="1"/>
    <col min="20" max="16384" width="8.85546875" style="43"/>
  </cols>
  <sheetData>
    <row r="1" spans="1:19" x14ac:dyDescent="0.25">
      <c r="A1" s="1"/>
      <c r="B1" s="1"/>
      <c r="C1" s="1"/>
      <c r="D1" s="2"/>
      <c r="E1" s="3"/>
      <c r="F1" s="3"/>
      <c r="G1" s="3"/>
      <c r="H1" s="4"/>
      <c r="I1" s="4"/>
      <c r="J1" s="4"/>
      <c r="K1" s="4"/>
      <c r="L1" s="4"/>
      <c r="M1" s="4"/>
      <c r="N1" s="5"/>
      <c r="O1" s="5"/>
      <c r="P1" s="5"/>
      <c r="Q1" s="5"/>
      <c r="R1" s="5"/>
      <c r="S1" s="6" t="s">
        <v>0</v>
      </c>
    </row>
    <row r="2" spans="1:19" x14ac:dyDescent="0.25">
      <c r="A2" s="1"/>
      <c r="B2" s="1"/>
      <c r="C2" s="1"/>
      <c r="D2" s="2"/>
      <c r="E2" s="3"/>
      <c r="F2" s="3"/>
      <c r="G2" s="3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6" t="s">
        <v>1</v>
      </c>
    </row>
    <row r="3" spans="1:19" x14ac:dyDescent="0.25">
      <c r="A3" s="1"/>
      <c r="B3" s="1"/>
      <c r="C3" s="1"/>
      <c r="D3" s="2"/>
      <c r="E3" s="3"/>
      <c r="F3" s="3"/>
      <c r="G3" s="3"/>
      <c r="H3" s="4"/>
      <c r="I3" s="4"/>
      <c r="J3" s="4"/>
      <c r="K3" s="4"/>
      <c r="L3" s="4"/>
      <c r="M3" s="4"/>
      <c r="N3" s="5"/>
      <c r="O3" s="5"/>
      <c r="P3" s="5"/>
      <c r="Q3" s="5"/>
      <c r="R3" s="5"/>
      <c r="S3" s="6" t="s">
        <v>2</v>
      </c>
    </row>
    <row r="4" spans="1:19" x14ac:dyDescent="0.25">
      <c r="A4" s="1"/>
      <c r="B4" s="1"/>
      <c r="C4" s="1"/>
      <c r="D4" s="2"/>
      <c r="E4" s="3"/>
      <c r="F4" s="3"/>
      <c r="G4" s="3"/>
      <c r="H4" s="4"/>
      <c r="I4" s="4"/>
      <c r="J4" s="4"/>
      <c r="K4" s="4"/>
      <c r="L4" s="4"/>
      <c r="M4" s="4"/>
      <c r="N4" s="5"/>
      <c r="O4" s="5"/>
      <c r="P4" s="5"/>
      <c r="Q4" s="5"/>
      <c r="R4" s="5"/>
      <c r="S4" s="7"/>
    </row>
    <row r="5" spans="1:19" ht="15.6" customHeight="1" x14ac:dyDescent="0.25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1:19" x14ac:dyDescent="0.25">
      <c r="A7" s="11" t="s">
        <v>4</v>
      </c>
      <c r="B7" s="12"/>
      <c r="C7" s="12"/>
      <c r="D7" s="13"/>
      <c r="E7" s="11"/>
      <c r="F7" s="14"/>
      <c r="G7" s="11"/>
      <c r="H7" s="15"/>
      <c r="I7" s="15"/>
      <c r="J7" s="16"/>
      <c r="K7" s="13"/>
      <c r="L7" s="13"/>
      <c r="M7" s="13"/>
      <c r="N7" s="16"/>
      <c r="O7" s="16"/>
      <c r="P7" s="16"/>
      <c r="Q7" s="15"/>
      <c r="R7" s="15"/>
      <c r="S7" s="16"/>
    </row>
    <row r="8" spans="1:19" x14ac:dyDescent="0.25">
      <c r="A8" s="17"/>
      <c r="B8" s="17"/>
      <c r="C8" s="17"/>
      <c r="D8" s="2"/>
      <c r="E8" s="44" t="s">
        <v>5</v>
      </c>
      <c r="F8" s="44"/>
      <c r="G8" s="44"/>
      <c r="H8" s="45"/>
      <c r="I8" s="45"/>
      <c r="J8" s="5"/>
      <c r="K8" s="4"/>
      <c r="L8" s="4"/>
      <c r="M8" s="4"/>
      <c r="N8" s="5"/>
      <c r="O8" s="5"/>
      <c r="P8" s="5"/>
      <c r="Q8" s="45"/>
      <c r="R8" s="45"/>
      <c r="S8" s="5"/>
    </row>
    <row r="9" spans="1:19" x14ac:dyDescent="0.25">
      <c r="A9" s="17"/>
      <c r="B9" s="17"/>
      <c r="C9" s="17"/>
      <c r="D9" s="2"/>
      <c r="E9" s="1"/>
      <c r="F9" s="1"/>
      <c r="G9" s="1"/>
      <c r="H9" s="18"/>
      <c r="I9" s="18"/>
      <c r="J9" s="5"/>
      <c r="K9" s="4"/>
      <c r="L9" s="4"/>
      <c r="M9" s="4"/>
      <c r="N9" s="5"/>
      <c r="O9" s="5"/>
      <c r="P9" s="5"/>
      <c r="Q9" s="18"/>
      <c r="R9" s="18"/>
      <c r="S9" s="5"/>
    </row>
    <row r="10" spans="1:19" x14ac:dyDescent="0.25">
      <c r="A10" s="11" t="s">
        <v>83</v>
      </c>
      <c r="B10" s="19"/>
      <c r="C10" s="19"/>
      <c r="D10" s="2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1"/>
      <c r="B11" s="46"/>
      <c r="C11" s="46"/>
      <c r="D11" s="47"/>
      <c r="E11" s="46"/>
      <c r="F11" s="46"/>
      <c r="G11" s="46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</row>
    <row r="12" spans="1:19" x14ac:dyDescent="0.25">
      <c r="A12" s="46"/>
      <c r="B12" s="46"/>
      <c r="C12" s="46"/>
      <c r="D12" s="47"/>
      <c r="E12" s="21"/>
      <c r="F12" s="21"/>
      <c r="G12" s="21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</row>
    <row r="13" spans="1:19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9" x14ac:dyDescent="0.25">
      <c r="A14" s="22"/>
      <c r="B14" s="23"/>
      <c r="C14" s="24"/>
      <c r="D14" s="25"/>
      <c r="E14" s="23"/>
      <c r="F14" s="23"/>
      <c r="G14" s="23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 x14ac:dyDescent="0.25">
      <c r="A15" s="26"/>
      <c r="B15" s="26"/>
      <c r="C15" s="26"/>
      <c r="D15" s="27"/>
      <c r="E15" s="21"/>
      <c r="F15" s="21"/>
      <c r="G15" s="21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</row>
    <row r="16" spans="1:19" x14ac:dyDescent="0.25">
      <c r="A16" s="17"/>
      <c r="B16" s="17"/>
      <c r="C16" s="17"/>
      <c r="D16" s="2"/>
      <c r="E16" s="17"/>
      <c r="F16" s="17"/>
      <c r="G16" s="17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69" t="s">
        <v>6</v>
      </c>
      <c r="B17" s="69" t="s">
        <v>7</v>
      </c>
      <c r="C17" s="69" t="s">
        <v>8</v>
      </c>
      <c r="D17" s="69" t="s">
        <v>9</v>
      </c>
      <c r="E17" s="73" t="s">
        <v>10</v>
      </c>
      <c r="F17" s="69" t="s">
        <v>11</v>
      </c>
      <c r="G17" s="69" t="s">
        <v>12</v>
      </c>
      <c r="H17" s="71" t="s">
        <v>13</v>
      </c>
      <c r="I17" s="72"/>
      <c r="J17" s="72"/>
      <c r="K17" s="72"/>
      <c r="L17" s="73" t="s">
        <v>14</v>
      </c>
      <c r="M17" s="73"/>
      <c r="N17" s="73"/>
      <c r="O17" s="73"/>
      <c r="P17" s="73"/>
      <c r="Q17" s="73"/>
      <c r="R17" s="73"/>
      <c r="S17" s="73" t="s">
        <v>15</v>
      </c>
    </row>
    <row r="18" spans="1:19" ht="116.25" customHeight="1" x14ac:dyDescent="0.25">
      <c r="A18" s="70"/>
      <c r="B18" s="70"/>
      <c r="C18" s="70"/>
      <c r="D18" s="70"/>
      <c r="E18" s="73"/>
      <c r="F18" s="70"/>
      <c r="G18" s="70"/>
      <c r="H18" s="41" t="s">
        <v>16</v>
      </c>
      <c r="I18" s="41" t="s">
        <v>17</v>
      </c>
      <c r="J18" s="41" t="s">
        <v>18</v>
      </c>
      <c r="K18" s="41" t="s">
        <v>19</v>
      </c>
      <c r="L18" s="41" t="s">
        <v>20</v>
      </c>
      <c r="M18" s="41" t="s">
        <v>21</v>
      </c>
      <c r="N18" s="41" t="s">
        <v>22</v>
      </c>
      <c r="O18" s="41" t="s">
        <v>23</v>
      </c>
      <c r="P18" s="41" t="s">
        <v>24</v>
      </c>
      <c r="Q18" s="41" t="s">
        <v>25</v>
      </c>
      <c r="R18" s="29" t="s">
        <v>26</v>
      </c>
      <c r="S18" s="73"/>
    </row>
    <row r="19" spans="1:19" s="49" customFormat="1" x14ac:dyDescent="0.25">
      <c r="A19" s="30">
        <v>1</v>
      </c>
      <c r="B19" s="30">
        <v>2</v>
      </c>
      <c r="C19" s="30">
        <v>3</v>
      </c>
      <c r="D19" s="30">
        <v>4</v>
      </c>
      <c r="E19" s="30">
        <v>5</v>
      </c>
      <c r="F19" s="30">
        <v>6</v>
      </c>
      <c r="G19" s="30">
        <v>7</v>
      </c>
      <c r="H19" s="30">
        <v>8</v>
      </c>
      <c r="I19" s="30">
        <f t="shared" ref="I19" si="0">H19+1</f>
        <v>9</v>
      </c>
      <c r="J19" s="30">
        <v>10</v>
      </c>
      <c r="K19" s="30">
        <v>11</v>
      </c>
      <c r="L19" s="30">
        <v>12</v>
      </c>
      <c r="M19" s="30">
        <v>13</v>
      </c>
      <c r="N19" s="30">
        <v>14</v>
      </c>
      <c r="O19" s="30">
        <v>15</v>
      </c>
      <c r="P19" s="30">
        <v>16</v>
      </c>
      <c r="Q19" s="30">
        <v>17</v>
      </c>
      <c r="R19" s="31">
        <v>18</v>
      </c>
      <c r="S19" s="30">
        <v>19</v>
      </c>
    </row>
    <row r="20" spans="1:19" s="49" customFormat="1" ht="110.25" x14ac:dyDescent="0.25">
      <c r="A20" s="32" t="s">
        <v>31</v>
      </c>
      <c r="B20" s="34" t="s">
        <v>32</v>
      </c>
      <c r="C20" s="34" t="s">
        <v>33</v>
      </c>
      <c r="D20" s="34" t="s">
        <v>37</v>
      </c>
      <c r="E20" s="34" t="s">
        <v>32</v>
      </c>
      <c r="F20" s="32">
        <v>1</v>
      </c>
      <c r="G20" s="32" t="s">
        <v>34</v>
      </c>
      <c r="H20" s="32" t="s">
        <v>35</v>
      </c>
      <c r="I20" s="32"/>
      <c r="J20" s="32" t="s">
        <v>81</v>
      </c>
      <c r="K20" s="32"/>
      <c r="L20" s="32">
        <v>1</v>
      </c>
      <c r="M20" s="32">
        <v>1</v>
      </c>
      <c r="N20" s="32" t="s">
        <v>36</v>
      </c>
      <c r="O20" s="32" t="s">
        <v>30</v>
      </c>
      <c r="P20" s="38">
        <v>1500</v>
      </c>
      <c r="Q20" s="32">
        <v>1</v>
      </c>
      <c r="R20" s="39">
        <v>1500</v>
      </c>
      <c r="S20" s="32"/>
    </row>
    <row r="21" spans="1:19" s="49" customFormat="1" ht="31.5" x14ac:dyDescent="0.25">
      <c r="A21" s="32"/>
      <c r="B21" s="34"/>
      <c r="C21" s="34"/>
      <c r="D21" s="34" t="s">
        <v>40</v>
      </c>
      <c r="E21" s="34"/>
      <c r="F21" s="32"/>
      <c r="G21" s="32"/>
      <c r="H21" s="32"/>
      <c r="I21" s="32" t="s">
        <v>38</v>
      </c>
      <c r="J21" s="32"/>
      <c r="K21" s="32"/>
      <c r="L21" s="32">
        <v>1</v>
      </c>
      <c r="M21" s="32">
        <v>10</v>
      </c>
      <c r="N21" s="32" t="s">
        <v>39</v>
      </c>
      <c r="O21" s="32" t="s">
        <v>29</v>
      </c>
      <c r="P21" s="38">
        <v>928</v>
      </c>
      <c r="Q21" s="32">
        <v>1.01</v>
      </c>
      <c r="R21" s="39">
        <f>Q21*P21*M21</f>
        <v>9372.7999999999993</v>
      </c>
      <c r="S21" s="32"/>
    </row>
    <row r="22" spans="1:19" s="49" customFormat="1" ht="31.5" x14ac:dyDescent="0.25">
      <c r="A22" s="32"/>
      <c r="B22" s="34"/>
      <c r="C22" s="34"/>
      <c r="D22" s="34" t="s">
        <v>43</v>
      </c>
      <c r="E22" s="34"/>
      <c r="F22" s="32"/>
      <c r="G22" s="32"/>
      <c r="H22" s="32"/>
      <c r="I22" s="32" t="s">
        <v>41</v>
      </c>
      <c r="J22" s="32"/>
      <c r="K22" s="32"/>
      <c r="L22" s="32">
        <v>1</v>
      </c>
      <c r="M22" s="32">
        <v>3</v>
      </c>
      <c r="N22" s="32" t="s">
        <v>42</v>
      </c>
      <c r="O22" s="32" t="s">
        <v>28</v>
      </c>
      <c r="P22" s="38">
        <v>1615</v>
      </c>
      <c r="Q22" s="32">
        <v>1.03</v>
      </c>
      <c r="R22" s="39">
        <f>Q22*P22*M22</f>
        <v>4990.3500000000004</v>
      </c>
      <c r="S22" s="32"/>
    </row>
    <row r="23" spans="1:19" ht="31.5" x14ac:dyDescent="0.25">
      <c r="A23" s="32"/>
      <c r="B23" s="33"/>
      <c r="C23" s="34"/>
      <c r="D23" s="35" t="s">
        <v>27</v>
      </c>
      <c r="E23" s="36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40">
        <f>R20+R21+R22</f>
        <v>15863.15</v>
      </c>
      <c r="S23" s="37"/>
    </row>
  </sheetData>
  <mergeCells count="10">
    <mergeCell ref="G17:G18"/>
    <mergeCell ref="H17:K17"/>
    <mergeCell ref="L17:R17"/>
    <mergeCell ref="S17:S18"/>
    <mergeCell ref="A17:A18"/>
    <mergeCell ref="B17:B18"/>
    <mergeCell ref="C17:C18"/>
    <mergeCell ref="D17:D18"/>
    <mergeCell ref="E17:E18"/>
    <mergeCell ref="F17:F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2" style="54" customWidth="1"/>
    <col min="5" max="16384" width="8.85546875" style="54"/>
  </cols>
  <sheetData>
    <row r="1" spans="1:5" ht="28.5" x14ac:dyDescent="0.25">
      <c r="A1" s="53" t="s">
        <v>44</v>
      </c>
      <c r="B1" s="53"/>
      <c r="C1" s="53"/>
      <c r="D1" s="53"/>
      <c r="E1" s="42"/>
    </row>
    <row r="2" spans="1:5" ht="110.25" x14ac:dyDescent="0.25">
      <c r="A2" s="55" t="s">
        <v>45</v>
      </c>
      <c r="B2" s="56" t="s">
        <v>46</v>
      </c>
      <c r="C2" s="57" t="s">
        <v>82</v>
      </c>
      <c r="D2" s="57" t="s">
        <v>47</v>
      </c>
      <c r="E2" s="42"/>
    </row>
    <row r="3" spans="1:5" ht="126" x14ac:dyDescent="0.25">
      <c r="A3" s="58" t="s">
        <v>48</v>
      </c>
      <c r="B3" s="59" t="s">
        <v>49</v>
      </c>
      <c r="C3" s="60">
        <v>15863.15</v>
      </c>
      <c r="D3" s="66">
        <v>15863.15</v>
      </c>
      <c r="E3" s="42"/>
    </row>
    <row r="4" spans="1:5" ht="15.75" x14ac:dyDescent="0.25">
      <c r="A4" s="58" t="s">
        <v>50</v>
      </c>
      <c r="B4" s="59" t="s">
        <v>51</v>
      </c>
      <c r="C4" s="61">
        <v>3172.63</v>
      </c>
      <c r="D4" s="67">
        <f>D3*0.2</f>
        <v>3172.63</v>
      </c>
      <c r="E4" s="42"/>
    </row>
    <row r="5" spans="1:5" ht="110.25" x14ac:dyDescent="0.25">
      <c r="A5" s="58" t="s">
        <v>52</v>
      </c>
      <c r="B5" s="62" t="s">
        <v>53</v>
      </c>
      <c r="C5" s="63">
        <v>19035.78</v>
      </c>
      <c r="D5" s="66">
        <f>D3+D4</f>
        <v>19035.78</v>
      </c>
      <c r="E5" s="42"/>
    </row>
    <row r="6" spans="1:5" ht="78.75" x14ac:dyDescent="0.25">
      <c r="A6" s="58" t="s">
        <v>54</v>
      </c>
      <c r="B6" s="62" t="s">
        <v>55</v>
      </c>
      <c r="C6" s="61">
        <v>21999.230225780007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21999.230225780055</v>
      </c>
      <c r="E6" s="42"/>
    </row>
    <row r="7" spans="1:5" ht="94.5" x14ac:dyDescent="0.25">
      <c r="A7" s="58" t="s">
        <v>56</v>
      </c>
      <c r="B7" s="59" t="s">
        <v>57</v>
      </c>
      <c r="C7" s="64">
        <v>0</v>
      </c>
      <c r="D7" s="67">
        <v>0</v>
      </c>
      <c r="E7" s="42"/>
    </row>
    <row r="8" spans="1:5" ht="63" x14ac:dyDescent="0.25">
      <c r="A8" s="58" t="s">
        <v>58</v>
      </c>
      <c r="B8" s="59" t="s">
        <v>59</v>
      </c>
      <c r="C8" s="64">
        <v>19035.78</v>
      </c>
      <c r="D8" s="67">
        <f>D5-D7</f>
        <v>19035.78</v>
      </c>
      <c r="E8" s="42"/>
    </row>
    <row r="9" spans="1:5" ht="110.25" x14ac:dyDescent="0.25">
      <c r="A9" s="58" t="s">
        <v>60</v>
      </c>
      <c r="B9" s="59" t="s">
        <v>61</v>
      </c>
      <c r="C9" s="64">
        <v>21394.133725999996</v>
      </c>
      <c r="D9" s="67">
        <f>SUM(D10:D17)</f>
        <v>21394.133725999996</v>
      </c>
      <c r="E9" s="42"/>
    </row>
    <row r="10" spans="1:5" ht="15.75" x14ac:dyDescent="0.25">
      <c r="A10" s="58" t="s">
        <v>62</v>
      </c>
      <c r="B10" s="59" t="s">
        <v>63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64</v>
      </c>
      <c r="B11" s="59" t="s">
        <v>65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66</v>
      </c>
      <c r="B12" s="59" t="s">
        <v>67</v>
      </c>
      <c r="C12" s="64">
        <v>21394.133725999996</v>
      </c>
      <c r="D12" s="67">
        <v>21394.133725999996</v>
      </c>
      <c r="E12" s="68">
        <v>105.561885224957</v>
      </c>
    </row>
    <row r="13" spans="1:5" ht="15.75" x14ac:dyDescent="0.25">
      <c r="A13" s="58" t="s">
        <v>68</v>
      </c>
      <c r="B13" s="59" t="s">
        <v>69</v>
      </c>
      <c r="C13" s="64">
        <v>0</v>
      </c>
      <c r="D13" s="67">
        <v>0</v>
      </c>
      <c r="E13" s="68">
        <v>104.9354</v>
      </c>
    </row>
    <row r="14" spans="1:5" ht="15.75" x14ac:dyDescent="0.25">
      <c r="A14" s="58" t="s">
        <v>70</v>
      </c>
      <c r="B14" s="59" t="s">
        <v>71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72</v>
      </c>
      <c r="B15" s="59" t="s">
        <v>73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74</v>
      </c>
      <c r="B16" s="59" t="s">
        <v>75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76</v>
      </c>
      <c r="B17" s="59" t="s">
        <v>77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78</v>
      </c>
      <c r="C18" s="64">
        <v>21.999230225780007</v>
      </c>
      <c r="D18" s="67">
        <f>D6/1000</f>
        <v>21.999230225780053</v>
      </c>
      <c r="E18" s="42"/>
    </row>
    <row r="19" spans="1:5" ht="141.75" x14ac:dyDescent="0.25">
      <c r="A19" s="58">
        <v>9</v>
      </c>
      <c r="B19" s="59" t="s">
        <v>79</v>
      </c>
      <c r="C19" s="64">
        <v>0</v>
      </c>
      <c r="D19" s="67">
        <v>0</v>
      </c>
      <c r="E19" s="42"/>
    </row>
    <row r="20" spans="1:5" ht="63" x14ac:dyDescent="0.25">
      <c r="A20" s="58">
        <v>10</v>
      </c>
      <c r="B20" s="62" t="s">
        <v>80</v>
      </c>
      <c r="C20" s="63">
        <v>21.999230225780007</v>
      </c>
      <c r="D20" s="66">
        <f>D18+D19</f>
        <v>21.999230225780053</v>
      </c>
      <c r="E20" s="4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dcterms:created xsi:type="dcterms:W3CDTF">2021-06-09T14:31:27Z</dcterms:created>
  <dcterms:modified xsi:type="dcterms:W3CDTF">2023-10-24T08:46:09Z</dcterms:modified>
</cp:coreProperties>
</file>