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6-1-08-03-0-1432\"/>
    </mc:Choice>
  </mc:AlternateContent>
  <xr:revisionPtr revIDLastSave="0" documentId="14_{AF384EC2-0A78-4C6D-AEFB-2C68558202C9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6" i="3"/>
  <c r="J35" i="3"/>
  <c r="J31" i="3"/>
  <c r="J22" i="3"/>
  <c r="J21" i="3"/>
  <c r="J19" i="3"/>
  <c r="J17" i="3"/>
  <c r="J37" i="3" l="1"/>
</calcChain>
</file>

<file path=xl/sharedStrings.xml><?xml version="1.0" encoding="utf-8"?>
<sst xmlns="http://schemas.openxmlformats.org/spreadsheetml/2006/main" count="186" uniqueCount="122">
  <si>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</si>
  <si>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</si>
  <si>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</si>
  <si>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</si>
  <si>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</si>
  <si>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</si>
  <si>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</si>
  <si>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</si>
  <si>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</si>
  <si>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</si>
  <si>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 по трассе</t>
  </si>
  <si>
    <t>Б2-02-3</t>
  </si>
  <si>
    <t>1 м2</t>
  </si>
  <si>
    <t>Б4-01</t>
  </si>
  <si>
    <t>Б4-02</t>
  </si>
  <si>
    <t>1 км</t>
  </si>
  <si>
    <t>Н1-03</t>
  </si>
  <si>
    <t>1 м по трассе</t>
  </si>
  <si>
    <t>Н2-02</t>
  </si>
  <si>
    <t>1 га</t>
  </si>
  <si>
    <t>Б7-03</t>
  </si>
  <si>
    <t>100 м</t>
  </si>
  <si>
    <t>М4-01</t>
  </si>
  <si>
    <t>км</t>
  </si>
  <si>
    <t>Л9-01</t>
  </si>
  <si>
    <t>П8-01</t>
  </si>
  <si>
    <t>П9-54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</si>
  <si>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</si>
  <si>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</si>
  <si>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</si>
  <si>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</si>
  <si>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</si>
  <si>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</si>
  <si>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</si>
  <si>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</si>
  <si>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</si>
  <si>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</si>
  <si>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</si>
  <si>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</si>
  <si>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</si>
  <si>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</si>
  <si>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</si>
  <si>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</si>
  <si>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</si>
  <si>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</si>
  <si>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</si>
  <si>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</si>
  <si>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</si>
  <si>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</si>
  <si>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</si>
  <si>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</si>
  <si>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</si>
  <si>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</si>
  <si>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</si>
  <si>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</si>
  <si>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</si>
  <si>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</si>
  <si>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</si>
  <si>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</si>
  <si>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</si>
  <si>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</si>
  <si>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</si>
  <si>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</si>
  <si>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</si>
  <si>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</si>
  <si>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</si>
  <si>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</si>
  <si>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</si>
  <si>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</si>
  <si>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</si>
  <si>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Единицы измерения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</si>
  <si>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</si>
  <si>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</si>
  <si>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</si>
  <si>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</si>
  <si>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К1-05-2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</si>
  <si>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</si>
  <si>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</si>
  <si>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</si>
  <si>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</si>
  <si>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</si>
  <si>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</si>
  <si>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</si>
  <si>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</si>
  <si>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</si>
  <si>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</si>
  <si>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</si>
  <si>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</si>
  <si>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</si>
  <si>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</si>
  <si>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</si>
  <si>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</si>
  <si>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</si>
  <si>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</si>
  <si>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</si>
  <si>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</si>
  <si>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</si>
  <si>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</si>
  <si>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</si>
  <si>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</si>
  <si>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</si>
  <si>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</si>
  <si>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5.3</t>
  </si>
  <si>
    <t xml:space="preserve">Выполнение специального перехода кабельной линии 
методом ГНБ </t>
  </si>
  <si>
    <t>2 трубы d=90-140</t>
  </si>
  <si>
    <t>5.8</t>
  </si>
  <si>
    <t xml:space="preserve">Кабельные сооружения для прокладки кабельной линии (тыс. руб.) Железобетонные лотки 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</si>
  <si>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</si>
  <si>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</si>
  <si>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</si>
  <si>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6.2</t>
  </si>
  <si>
    <t>Разработка и утверждение ДПТ ВЛ (КЛ) по границам земельного участка</t>
  </si>
  <si>
    <t>6.3</t>
  </si>
  <si>
    <t>Проектно-изыскательские работы по КЛ</t>
  </si>
  <si>
    <t>0,4-20</t>
  </si>
  <si>
    <t>П5-01</t>
  </si>
  <si>
    <t xml:space="preserve">Итого объем финансовых потребностей, тыс рублей (без НДС) 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</si>
  <si>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</si>
  <si>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</si>
  <si>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Гатч, Стр-во КЛ-10 кВ от ТП-130 до проектируемой КТП-10/0,4 кВ (2 эт) на уч-ке заяв. в р-не Промзона Сиверского г.п.Гатч.р.ЛО (20-1-06-1-08-03-0-1432)</t>
  </si>
  <si>
    <t>Идентификатор инвестиционного проекта: L_20-1-06-1-08-03-0-1432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</si>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</sst>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64">
    <xf numFmtId="0" fontId="0" fillId="0" borderId="0" xfId="0"/>
    <xf numFmtId="49" fontId="2" fillId="0" borderId="0" xfId="8" applyNumberFormat="1" applyFont="1" applyFill="1" applyAlignment="1">
      <alignment horizontal="center"/>
    </xf>
    <xf numFmtId="0" fontId="2" fillId="0" borderId="0" xfId="8" applyFont="1" applyFill="1" applyAlignment="1">
      <alignment wrapText="1"/>
    </xf>
    <xf numFmtId="0" fontId="2" fillId="0" borderId="0" xfId="8" applyFont="1" applyFill="1" applyAlignment="1">
      <alignment vertical="center"/>
    </xf>
    <xf numFmtId="49" fontId="2" fillId="0" borderId="0" xfId="8" applyNumberFormat="1" applyFont="1" applyFill="1" applyBorder="1" applyAlignment="1">
      <alignment horizontal="center"/>
    </xf>
    <xf numFmtId="0" fontId="7" fillId="0" borderId="0" xfId="8" applyFont="1" applyFill="1" applyBorder="1" applyAlignment="1">
      <alignment vertical="center" wrapText="1"/>
    </xf>
    <xf numFmtId="49" fontId="2" fillId="0" borderId="2" xfId="8" applyNumberFormat="1" applyFont="1" applyFill="1" applyBorder="1" applyAlignment="1">
      <alignment horizontal="center" vertical="center" wrapText="1"/>
    </xf>
    <xf numFmtId="49" fontId="7" fillId="0" borderId="1" xfId="8" applyNumberFormat="1" applyFont="1" applyFill="1" applyBorder="1" applyAlignment="1">
      <alignment horizontal="center" vertical="center"/>
    </xf>
    <xf numFmtId="0" fontId="7" fillId="0" borderId="1" xfId="8" applyFont="1" applyFill="1" applyBorder="1" applyAlignment="1">
      <alignment vertical="center" wrapText="1"/>
    </xf>
    <xf numFmtId="49" fontId="2" fillId="0" borderId="1" xfId="8" applyNumberFormat="1" applyFont="1" applyFill="1" applyBorder="1" applyAlignment="1">
      <alignment horizontal="center" vertical="center"/>
    </xf>
    <xf numFmtId="0" fontId="2" fillId="0" borderId="1" xfId="9" applyFont="1" applyFill="1" applyBorder="1" applyAlignment="1">
      <alignment horizontal="center" vertical="center" wrapText="1"/>
    </xf>
    <xf numFmtId="165" fontId="2" fillId="0" borderId="1" xfId="8" applyNumberFormat="1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vertical="center" wrapText="1"/>
    </xf>
    <xf numFmtId="0" fontId="7" fillId="0" borderId="1" xfId="8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49" fontId="2" fillId="0" borderId="3" xfId="8" applyNumberFormat="1" applyFont="1" applyFill="1" applyBorder="1" applyAlignment="1">
      <alignment horizontal="center" vertical="center"/>
    </xf>
    <xf numFmtId="0" fontId="2" fillId="0" borderId="3" xfId="8" applyFont="1" applyFill="1" applyBorder="1" applyAlignment="1">
      <alignment vertical="center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3" xfId="9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49" fontId="2" fillId="0" borderId="2" xfId="8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3" fontId="2" fillId="0" borderId="1" xfId="8" applyNumberFormat="1" applyFont="1" applyFill="1" applyBorder="1" applyAlignment="1">
      <alignment horizontal="center" vertical="center" wrapText="1"/>
    </xf>
    <xf numFmtId="3" fontId="2" fillId="0" borderId="1" xfId="8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8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1" fillId="0" borderId="0" xfId="8" applyFill="1"/>
    <xf numFmtId="0" fontId="7" fillId="0" borderId="1" xfId="9" applyFont="1" applyFill="1" applyBorder="1" applyAlignment="1">
      <alignment vertical="center" wrapText="1"/>
    </xf>
    <xf numFmtId="0" fontId="7" fillId="0" borderId="1" xfId="9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4" xfId="5" applyNumberFormat="1" applyFont="1" applyFill="1" applyBorder="1" applyAlignment="1" applyProtection="1">
      <alignment horizontal="center" vertical="center" wrapText="1"/>
    </xf>
    <xf numFmtId="0" fontId="2" fillId="0" borderId="4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5" xfId="5" applyNumberFormat="1" applyFont="1" applyFill="1" applyBorder="1" applyAlignment="1" applyProtection="1">
      <alignment horizontal="center" vertical="center" wrapText="1"/>
    </xf>
    <xf numFmtId="0" fontId="7" fillId="0" borderId="4" xfId="5" applyFont="1" applyFill="1" applyBorder="1" applyAlignment="1" applyProtection="1">
      <alignment horizontal="left" vertical="center" wrapText="1"/>
    </xf>
    <xf numFmtId="4" fontId="7" fillId="0" borderId="4" xfId="5" applyNumberFormat="1" applyFont="1" applyFill="1" applyBorder="1" applyAlignment="1" applyProtection="1">
      <alignment horizontal="center" vertical="center" wrapText="1"/>
    </xf>
    <xf numFmtId="4" fontId="2" fillId="0" borderId="4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0" fontId="2" fillId="0" borderId="0" xfId="0" applyFont="1" applyFill="1" applyAlignment="1">
      <alignment vertical="center"/>
    </xf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4" fillId="0" borderId="0" xfId="8" applyFont="1" applyFill="1" applyAlignment="1">
      <alignment horizontal="center" vertical="center" wrapText="1"/>
    </xf>
    <xf numFmtId="0" fontId="2" fillId="0" borderId="1" xfId="8" applyFont="1" applyFill="1" applyBorder="1" applyAlignment="1">
      <alignment horizontal="center"/>
    </xf>
    <xf numFmtId="0" fontId="2" fillId="0" borderId="8" xfId="8" applyFont="1" applyFill="1" applyBorder="1" applyAlignment="1">
      <alignment horizontal="center" vertical="center" wrapText="1"/>
    </xf>
    <xf numFmtId="0" fontId="2" fillId="0" borderId="9" xfId="8" applyFont="1" applyFill="1" applyBorder="1" applyAlignment="1">
      <alignment horizontal="center" vertical="center" wrapText="1"/>
    </xf>
    <xf numFmtId="0" fontId="2" fillId="0" borderId="10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2" fillId="0" borderId="7" xfId="8" applyFont="1" applyFill="1" applyBorder="1" applyAlignment="1">
      <alignment horizontal="left" vertical="center"/>
    </xf>
    <xf numFmtId="49" fontId="2" fillId="0" borderId="1" xfId="8" applyNumberFormat="1" applyFont="1" applyFill="1" applyBorder="1" applyAlignment="1">
      <alignment horizontal="center" vertical="center" wrapText="1"/>
    </xf>
  </cellXfs>
  <cellStyles count="14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" xfId="8" xr:uid="{00000000-0005-0000-0000-000003000000}"/>
    <cellStyle name="Обычный 2 2" xfId="4" xr:uid="{00000000-0005-0000-0000-000004000000}"/>
    <cellStyle name="Обычный 3" xfId="2" xr:uid="{00000000-0005-0000-0000-000005000000}"/>
    <cellStyle name="Обычный 3 2 2" xfId="7" xr:uid="{00000000-0005-0000-0000-000006000000}"/>
    <cellStyle name="Обычный 4" xfId="11" xr:uid="{00000000-0005-0000-0000-000007000000}"/>
    <cellStyle name="Обычный 6 2" xfId="9" xr:uid="{00000000-0005-0000-0000-000008000000}"/>
    <cellStyle name="Обычный 7" xfId="3" xr:uid="{00000000-0005-0000-0000-000009000000}"/>
    <cellStyle name="Финансовый 2" xfId="6" xr:uid="{00000000-0005-0000-0000-00000A000000}"/>
    <cellStyle name="Финансовый 2 2" xfId="10" xr:uid="{00000000-0005-0000-0000-00000B000000}"/>
    <cellStyle name="Финансовый 2 2 2" xfId="13" xr:uid="{00000000-0005-0000-0000-00000C000000}"/>
    <cellStyle name="Финансовый 2 3" xfId="1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7"/>
  <sheetViews>
    <sheetView zoomScale="70" zoomScaleNormal="70" workbookViewId="0"/>
  </sheetViews>
  <sheetFormatPr defaultColWidth="9.140625" defaultRowHeight="15" x14ac:dyDescent="0.25"/>
  <cols>
    <col min="1" max="1" width="9.140625" style="28"/>
    <col min="2" max="2" width="31.7109375" style="28" customWidth="1"/>
    <col min="3" max="3" width="9.140625" style="28"/>
    <col min="4" max="4" width="13.28515625" style="28" customWidth="1"/>
    <col min="5" max="5" width="9.140625" style="28"/>
    <col min="6" max="6" width="17.28515625" style="28" customWidth="1"/>
    <col min="7" max="7" width="9.140625" style="28"/>
    <col min="8" max="8" width="15" style="28" customWidth="1"/>
    <col min="9" max="9" width="13.7109375" style="28" customWidth="1"/>
    <col min="10" max="10" width="15.28515625" style="28" customWidth="1"/>
    <col min="11" max="16384" width="9.140625" style="28"/>
  </cols>
  <sheetData>
    <row r="1" spans="1:10" ht="18.75" x14ac:dyDescent="0.25">
      <c r="A1" s="1"/>
      <c r="B1" s="2"/>
      <c r="J1" s="30" t="s">
        <v>65</v>
      </c>
    </row>
    <row r="2" spans="1:10" ht="18.75" x14ac:dyDescent="0.3">
      <c r="A2" s="1"/>
      <c r="B2" s="2"/>
      <c r="J2" s="31" t="s">
        <v>0</v>
      </c>
    </row>
    <row r="3" spans="1:10" ht="18.75" x14ac:dyDescent="0.3">
      <c r="A3" s="1"/>
      <c r="B3" s="2"/>
      <c r="J3" s="31" t="s">
        <v>66</v>
      </c>
    </row>
    <row r="4" spans="1:10" x14ac:dyDescent="0.25">
      <c r="A4" s="56" t="s">
        <v>67</v>
      </c>
      <c r="B4" s="56"/>
      <c r="C4" s="56"/>
      <c r="D4" s="56"/>
      <c r="E4" s="56"/>
      <c r="F4" s="56"/>
      <c r="G4" s="56"/>
      <c r="H4" s="56"/>
      <c r="I4" s="56"/>
      <c r="J4" s="56"/>
    </row>
    <row r="5" spans="1:10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</row>
    <row r="6" spans="1:10" ht="21" customHeight="1" x14ac:dyDescent="0.25">
      <c r="A6" s="52" t="s">
        <v>121</v>
      </c>
      <c r="B6" s="33"/>
    </row>
    <row r="7" spans="1:10" s="34" customFormat="1" x14ac:dyDescent="0.25">
      <c r="A7" s="32" t="s">
        <v>119</v>
      </c>
      <c r="B7" s="32"/>
    </row>
    <row r="8" spans="1:10" s="34" customFormat="1" ht="15.75" x14ac:dyDescent="0.25">
      <c r="A8" s="3" t="s">
        <v>120</v>
      </c>
      <c r="B8" s="3"/>
    </row>
    <row r="9" spans="1:10" ht="15.75" x14ac:dyDescent="0.25">
      <c r="A9" s="4"/>
      <c r="B9" s="5"/>
    </row>
    <row r="10" spans="1:10" ht="15.75" x14ac:dyDescent="0.25">
      <c r="A10" s="62" t="s">
        <v>68</v>
      </c>
      <c r="B10" s="62"/>
      <c r="C10" s="35"/>
      <c r="D10" s="35"/>
      <c r="E10" s="35"/>
      <c r="F10" s="35"/>
      <c r="G10" s="35"/>
      <c r="H10" s="35"/>
      <c r="I10" s="35"/>
      <c r="J10" s="35"/>
    </row>
    <row r="11" spans="1:10" ht="15.75" x14ac:dyDescent="0.25">
      <c r="A11" s="63" t="s">
        <v>29</v>
      </c>
      <c r="B11" s="61" t="s">
        <v>69</v>
      </c>
      <c r="C11" s="57" t="s">
        <v>31</v>
      </c>
      <c r="D11" s="57"/>
      <c r="E11" s="57"/>
      <c r="F11" s="57"/>
      <c r="G11" s="57"/>
      <c r="H11" s="57"/>
      <c r="I11" s="57"/>
      <c r="J11" s="57"/>
    </row>
    <row r="12" spans="1:10" ht="15.75" customHeight="1" x14ac:dyDescent="0.25">
      <c r="A12" s="63"/>
      <c r="B12" s="61"/>
      <c r="C12" s="58" t="s">
        <v>118</v>
      </c>
      <c r="D12" s="59"/>
      <c r="E12" s="59"/>
      <c r="F12" s="59"/>
      <c r="G12" s="59"/>
      <c r="H12" s="59"/>
      <c r="I12" s="59"/>
      <c r="J12" s="60"/>
    </row>
    <row r="13" spans="1:10" ht="15.75" x14ac:dyDescent="0.25">
      <c r="A13" s="63"/>
      <c r="B13" s="61"/>
      <c r="C13" s="61" t="s">
        <v>1</v>
      </c>
      <c r="D13" s="61"/>
      <c r="E13" s="61"/>
      <c r="F13" s="61"/>
      <c r="G13" s="61" t="s">
        <v>2</v>
      </c>
      <c r="H13" s="61"/>
      <c r="I13" s="61"/>
      <c r="J13" s="61"/>
    </row>
    <row r="14" spans="1:10" ht="141.75" x14ac:dyDescent="0.25">
      <c r="A14" s="63"/>
      <c r="B14" s="61"/>
      <c r="C14" s="29" t="s">
        <v>3</v>
      </c>
      <c r="D14" s="29" t="s">
        <v>4</v>
      </c>
      <c r="E14" s="29" t="s">
        <v>5</v>
      </c>
      <c r="F14" s="29" t="s">
        <v>70</v>
      </c>
      <c r="G14" s="29" t="s">
        <v>6</v>
      </c>
      <c r="H14" s="29" t="s">
        <v>7</v>
      </c>
      <c r="I14" s="29" t="s">
        <v>8</v>
      </c>
      <c r="J14" s="26" t="s">
        <v>9</v>
      </c>
    </row>
    <row r="15" spans="1:10" ht="15.75" x14ac:dyDescent="0.25">
      <c r="A15" s="6">
        <v>1</v>
      </c>
      <c r="B15" s="29">
        <v>2</v>
      </c>
      <c r="C15" s="26">
        <v>10</v>
      </c>
      <c r="D15" s="26">
        <v>11</v>
      </c>
      <c r="E15" s="26">
        <v>12</v>
      </c>
      <c r="F15" s="26">
        <v>13</v>
      </c>
      <c r="G15" s="26">
        <v>14</v>
      </c>
      <c r="H15" s="26">
        <v>15</v>
      </c>
      <c r="I15" s="29"/>
      <c r="J15" s="26">
        <v>16</v>
      </c>
    </row>
    <row r="16" spans="1:10" ht="31.5" x14ac:dyDescent="0.25">
      <c r="A16" s="7">
        <v>1</v>
      </c>
      <c r="B16" s="8" t="s">
        <v>71</v>
      </c>
      <c r="C16" s="29" t="s">
        <v>27</v>
      </c>
      <c r="D16" s="29" t="s">
        <v>27</v>
      </c>
      <c r="E16" s="29" t="s">
        <v>27</v>
      </c>
      <c r="F16" s="29" t="s">
        <v>27</v>
      </c>
      <c r="G16" s="29" t="s">
        <v>27</v>
      </c>
      <c r="H16" s="29" t="s">
        <v>27</v>
      </c>
      <c r="I16" s="29" t="s">
        <v>27</v>
      </c>
      <c r="J16" s="29" t="s">
        <v>27</v>
      </c>
    </row>
    <row r="17" spans="1:10" ht="31.5" x14ac:dyDescent="0.25">
      <c r="A17" s="9" t="s">
        <v>72</v>
      </c>
      <c r="B17" s="12" t="s">
        <v>73</v>
      </c>
      <c r="C17" s="29">
        <v>10</v>
      </c>
      <c r="D17" s="10" t="s">
        <v>74</v>
      </c>
      <c r="E17" s="29">
        <v>1.2978000000000001</v>
      </c>
      <c r="F17" s="10" t="s">
        <v>10</v>
      </c>
      <c r="G17" s="24" t="s">
        <v>75</v>
      </c>
      <c r="H17" s="24">
        <v>2106</v>
      </c>
      <c r="I17" s="29">
        <v>1.08</v>
      </c>
      <c r="J17" s="27">
        <f>E17*H17*I17</f>
        <v>2951.8201440000003</v>
      </c>
    </row>
    <row r="18" spans="1:10" ht="15.75" x14ac:dyDescent="0.25">
      <c r="A18" s="7">
        <v>2</v>
      </c>
      <c r="B18" s="36" t="s">
        <v>76</v>
      </c>
      <c r="C18" s="29" t="s">
        <v>27</v>
      </c>
      <c r="D18" s="29" t="s">
        <v>27</v>
      </c>
      <c r="E18" s="29" t="s">
        <v>27</v>
      </c>
      <c r="F18" s="29" t="s">
        <v>27</v>
      </c>
      <c r="G18" s="29" t="s">
        <v>27</v>
      </c>
      <c r="H18" s="29" t="s">
        <v>27</v>
      </c>
      <c r="I18" s="29" t="s">
        <v>27</v>
      </c>
      <c r="J18" s="29" t="s">
        <v>27</v>
      </c>
    </row>
    <row r="19" spans="1:10" ht="47.25" x14ac:dyDescent="0.25">
      <c r="A19" s="9" t="s">
        <v>77</v>
      </c>
      <c r="B19" s="12" t="s">
        <v>78</v>
      </c>
      <c r="C19" s="29">
        <v>10</v>
      </c>
      <c r="D19" s="10" t="s">
        <v>79</v>
      </c>
      <c r="E19" s="29">
        <v>1.024</v>
      </c>
      <c r="F19" s="10" t="s">
        <v>10</v>
      </c>
      <c r="G19" s="11" t="s">
        <v>11</v>
      </c>
      <c r="H19" s="29">
        <v>2320</v>
      </c>
      <c r="I19" s="29">
        <v>1</v>
      </c>
      <c r="J19" s="27">
        <f>E19*H19*I19</f>
        <v>2375.6799999999998</v>
      </c>
    </row>
    <row r="20" spans="1:10" ht="15.75" x14ac:dyDescent="0.25">
      <c r="A20" s="13">
        <v>3</v>
      </c>
      <c r="B20" s="8" t="s">
        <v>80</v>
      </c>
      <c r="C20" s="29" t="s">
        <v>27</v>
      </c>
      <c r="D20" s="29" t="s">
        <v>27</v>
      </c>
      <c r="E20" s="29" t="s">
        <v>27</v>
      </c>
      <c r="F20" s="29" t="s">
        <v>27</v>
      </c>
      <c r="G20" s="29" t="s">
        <v>27</v>
      </c>
      <c r="H20" s="29" t="s">
        <v>27</v>
      </c>
      <c r="I20" s="29" t="s">
        <v>27</v>
      </c>
      <c r="J20" s="29" t="s">
        <v>27</v>
      </c>
    </row>
    <row r="21" spans="1:10" ht="47.25" x14ac:dyDescent="0.25">
      <c r="A21" s="9" t="s">
        <v>81</v>
      </c>
      <c r="B21" s="14" t="s">
        <v>82</v>
      </c>
      <c r="C21" s="29"/>
      <c r="D21" s="10"/>
      <c r="E21" s="29"/>
      <c r="F21" s="15" t="s">
        <v>12</v>
      </c>
      <c r="G21" s="15" t="s">
        <v>13</v>
      </c>
      <c r="H21" s="15">
        <v>1.3</v>
      </c>
      <c r="I21" s="29">
        <v>1</v>
      </c>
      <c r="J21" s="27">
        <f>E21*H21*I21</f>
        <v>0</v>
      </c>
    </row>
    <row r="22" spans="1:10" ht="63" x14ac:dyDescent="0.25">
      <c r="A22" s="9" t="s">
        <v>83</v>
      </c>
      <c r="B22" s="14" t="s">
        <v>84</v>
      </c>
      <c r="C22" s="29"/>
      <c r="D22" s="10"/>
      <c r="E22" s="29">
        <v>15.89</v>
      </c>
      <c r="F22" s="15" t="s">
        <v>12</v>
      </c>
      <c r="G22" s="15" t="s">
        <v>14</v>
      </c>
      <c r="H22" s="15">
        <v>2.3199999999999998</v>
      </c>
      <c r="I22" s="29">
        <v>1</v>
      </c>
      <c r="J22" s="27">
        <f>E22*H22*I22</f>
        <v>36.864799999999995</v>
      </c>
    </row>
    <row r="23" spans="1:10" ht="63" x14ac:dyDescent="0.25">
      <c r="A23" s="9" t="s">
        <v>85</v>
      </c>
      <c r="B23" s="14" t="s">
        <v>86</v>
      </c>
      <c r="C23" s="29"/>
      <c r="D23" s="10"/>
      <c r="E23" s="29"/>
      <c r="F23" s="15" t="s">
        <v>19</v>
      </c>
      <c r="G23" s="15" t="s">
        <v>87</v>
      </c>
      <c r="H23" s="15">
        <v>30</v>
      </c>
      <c r="I23" s="15">
        <v>1</v>
      </c>
      <c r="J23" s="27">
        <v>0</v>
      </c>
    </row>
    <row r="24" spans="1:10" ht="94.5" x14ac:dyDescent="0.25">
      <c r="A24" s="9" t="s">
        <v>88</v>
      </c>
      <c r="B24" s="14" t="s">
        <v>89</v>
      </c>
      <c r="C24" s="29"/>
      <c r="D24" s="10"/>
      <c r="E24" s="29"/>
      <c r="F24" s="15" t="s">
        <v>19</v>
      </c>
      <c r="G24" s="15" t="s">
        <v>20</v>
      </c>
      <c r="H24" s="15">
        <v>261</v>
      </c>
      <c r="I24" s="15">
        <v>1</v>
      </c>
      <c r="J24" s="27">
        <v>0</v>
      </c>
    </row>
    <row r="25" spans="1:10" ht="47.25" x14ac:dyDescent="0.25">
      <c r="A25" s="9" t="s">
        <v>90</v>
      </c>
      <c r="B25" s="14" t="s">
        <v>91</v>
      </c>
      <c r="C25" s="29"/>
      <c r="D25" s="10"/>
      <c r="E25" s="29"/>
      <c r="F25" s="15" t="s">
        <v>21</v>
      </c>
      <c r="G25" s="15" t="s">
        <v>22</v>
      </c>
      <c r="H25" s="15">
        <v>6.9</v>
      </c>
      <c r="I25" s="15">
        <v>1.18</v>
      </c>
      <c r="J25" s="27">
        <v>0</v>
      </c>
    </row>
    <row r="26" spans="1:10" ht="31.5" x14ac:dyDescent="0.25">
      <c r="A26" s="9" t="s">
        <v>92</v>
      </c>
      <c r="B26" s="14" t="s">
        <v>93</v>
      </c>
      <c r="C26" s="29"/>
      <c r="D26" s="10"/>
      <c r="E26" s="29"/>
      <c r="F26" s="15" t="s">
        <v>23</v>
      </c>
      <c r="G26" s="15" t="s">
        <v>24</v>
      </c>
      <c r="H26" s="15">
        <v>6890</v>
      </c>
      <c r="I26" s="15">
        <v>1.04</v>
      </c>
      <c r="J26" s="27">
        <v>0</v>
      </c>
    </row>
    <row r="27" spans="1:10" ht="15.75" x14ac:dyDescent="0.25">
      <c r="A27" s="13">
        <v>4</v>
      </c>
      <c r="B27" s="16" t="s">
        <v>94</v>
      </c>
      <c r="C27" s="29" t="s">
        <v>27</v>
      </c>
      <c r="D27" s="29" t="s">
        <v>27</v>
      </c>
      <c r="E27" s="29" t="s">
        <v>27</v>
      </c>
      <c r="F27" s="29" t="s">
        <v>27</v>
      </c>
      <c r="G27" s="29" t="s">
        <v>27</v>
      </c>
      <c r="H27" s="29" t="s">
        <v>27</v>
      </c>
      <c r="I27" s="29" t="s">
        <v>27</v>
      </c>
      <c r="J27" s="29" t="s">
        <v>27</v>
      </c>
    </row>
    <row r="28" spans="1:10" ht="15.75" x14ac:dyDescent="0.25">
      <c r="A28" s="9" t="s">
        <v>95</v>
      </c>
      <c r="B28" s="14" t="s">
        <v>96</v>
      </c>
      <c r="C28" s="29"/>
      <c r="D28" s="10"/>
      <c r="E28" s="29"/>
      <c r="F28" s="15" t="s">
        <v>97</v>
      </c>
      <c r="G28" s="15" t="s">
        <v>98</v>
      </c>
      <c r="H28" s="15">
        <v>162</v>
      </c>
      <c r="I28" s="15">
        <v>1.02</v>
      </c>
      <c r="J28" s="27">
        <v>0</v>
      </c>
    </row>
    <row r="29" spans="1:10" ht="15.75" x14ac:dyDescent="0.25">
      <c r="A29" s="9" t="s">
        <v>99</v>
      </c>
      <c r="B29" s="14" t="s">
        <v>96</v>
      </c>
      <c r="C29" s="29"/>
      <c r="D29" s="10"/>
      <c r="E29" s="29"/>
      <c r="F29" s="15" t="s">
        <v>97</v>
      </c>
      <c r="G29" s="15" t="s">
        <v>100</v>
      </c>
      <c r="H29" s="15">
        <v>56</v>
      </c>
      <c r="I29" s="15">
        <v>1.02</v>
      </c>
      <c r="J29" s="27">
        <v>0</v>
      </c>
    </row>
    <row r="30" spans="1:10" ht="15.75" x14ac:dyDescent="0.25">
      <c r="A30" s="13">
        <v>5</v>
      </c>
      <c r="B30" s="37" t="s">
        <v>101</v>
      </c>
      <c r="C30" s="29" t="s">
        <v>27</v>
      </c>
      <c r="D30" s="29" t="s">
        <v>27</v>
      </c>
      <c r="E30" s="29" t="s">
        <v>27</v>
      </c>
      <c r="F30" s="29" t="s">
        <v>27</v>
      </c>
      <c r="G30" s="29" t="s">
        <v>27</v>
      </c>
      <c r="H30" s="29" t="s">
        <v>27</v>
      </c>
      <c r="I30" s="29" t="s">
        <v>27</v>
      </c>
      <c r="J30" s="29" t="s">
        <v>27</v>
      </c>
    </row>
    <row r="31" spans="1:10" ht="47.25" x14ac:dyDescent="0.25">
      <c r="A31" s="9" t="s">
        <v>102</v>
      </c>
      <c r="B31" s="12" t="s">
        <v>103</v>
      </c>
      <c r="C31" s="29"/>
      <c r="D31" s="10" t="s">
        <v>104</v>
      </c>
      <c r="E31" s="29">
        <v>0.26079999999999998</v>
      </c>
      <c r="F31" s="15" t="s">
        <v>15</v>
      </c>
      <c r="G31" s="15" t="s">
        <v>16</v>
      </c>
      <c r="H31" s="15">
        <v>23088</v>
      </c>
      <c r="I31" s="15">
        <v>1.08</v>
      </c>
      <c r="J31" s="27">
        <f>E31*H31*I31</f>
        <v>6503.0584319999998</v>
      </c>
    </row>
    <row r="32" spans="1:10" ht="63" x14ac:dyDescent="0.25">
      <c r="A32" s="9" t="s">
        <v>105</v>
      </c>
      <c r="B32" s="23" t="s">
        <v>106</v>
      </c>
      <c r="C32" s="29"/>
      <c r="D32" s="10"/>
      <c r="E32" s="25"/>
      <c r="F32" s="25" t="s">
        <v>17</v>
      </c>
      <c r="G32" s="24" t="s">
        <v>18</v>
      </c>
      <c r="H32" s="24">
        <v>8</v>
      </c>
      <c r="I32" s="24">
        <v>1.08</v>
      </c>
      <c r="J32" s="24">
        <v>0</v>
      </c>
    </row>
    <row r="33" spans="1:10" ht="15.75" x14ac:dyDescent="0.25">
      <c r="A33" s="13">
        <v>6</v>
      </c>
      <c r="B33" s="8" t="s">
        <v>107</v>
      </c>
      <c r="C33" s="29" t="s">
        <v>27</v>
      </c>
      <c r="D33" s="29" t="s">
        <v>27</v>
      </c>
      <c r="E33" s="29" t="s">
        <v>27</v>
      </c>
      <c r="F33" s="29" t="s">
        <v>27</v>
      </c>
      <c r="G33" s="29" t="s">
        <v>27</v>
      </c>
      <c r="H33" s="29" t="s">
        <v>27</v>
      </c>
      <c r="I33" s="29" t="s">
        <v>27</v>
      </c>
      <c r="J33" s="29" t="s">
        <v>27</v>
      </c>
    </row>
    <row r="34" spans="1:10" ht="63" x14ac:dyDescent="0.25">
      <c r="A34" s="9" t="s">
        <v>108</v>
      </c>
      <c r="B34" s="12" t="s">
        <v>109</v>
      </c>
      <c r="C34" s="29">
        <v>35</v>
      </c>
      <c r="D34" s="10"/>
      <c r="E34" s="29"/>
      <c r="F34" s="15" t="s">
        <v>15</v>
      </c>
      <c r="G34" s="15" t="s">
        <v>25</v>
      </c>
      <c r="H34" s="15">
        <v>563</v>
      </c>
      <c r="I34" s="15">
        <v>1</v>
      </c>
      <c r="J34" s="27">
        <v>0</v>
      </c>
    </row>
    <row r="35" spans="1:10" ht="47.25" x14ac:dyDescent="0.25">
      <c r="A35" s="9" t="s">
        <v>110</v>
      </c>
      <c r="B35" s="12" t="s">
        <v>111</v>
      </c>
      <c r="C35" s="29">
        <v>35</v>
      </c>
      <c r="D35" s="10"/>
      <c r="E35" s="29">
        <v>1</v>
      </c>
      <c r="F35" s="15" t="s">
        <v>15</v>
      </c>
      <c r="G35" s="15" t="s">
        <v>26</v>
      </c>
      <c r="H35" s="15">
        <v>167</v>
      </c>
      <c r="I35" s="15">
        <v>1</v>
      </c>
      <c r="J35" s="27">
        <f>E35*H35*I35</f>
        <v>167</v>
      </c>
    </row>
    <row r="36" spans="1:10" ht="32.25" thickBot="1" x14ac:dyDescent="0.3">
      <c r="A36" s="17" t="s">
        <v>112</v>
      </c>
      <c r="B36" s="18" t="s">
        <v>113</v>
      </c>
      <c r="C36" s="19" t="s">
        <v>114</v>
      </c>
      <c r="D36" s="20"/>
      <c r="E36" s="19">
        <v>1</v>
      </c>
      <c r="F36" s="20" t="s">
        <v>10</v>
      </c>
      <c r="G36" s="21" t="s">
        <v>115</v>
      </c>
      <c r="H36" s="21">
        <v>611</v>
      </c>
      <c r="I36" s="21">
        <v>1</v>
      </c>
      <c r="J36" s="27">
        <f>E36*H36*I36</f>
        <v>611</v>
      </c>
    </row>
    <row r="37" spans="1:10" ht="48" thickTop="1" x14ac:dyDescent="0.25">
      <c r="A37" s="22"/>
      <c r="B37" s="38" t="s">
        <v>116</v>
      </c>
      <c r="C37" s="29" t="s">
        <v>27</v>
      </c>
      <c r="D37" s="29" t="s">
        <v>27</v>
      </c>
      <c r="E37" s="29" t="s">
        <v>27</v>
      </c>
      <c r="F37" s="29" t="s">
        <v>27</v>
      </c>
      <c r="G37" s="29" t="s">
        <v>27</v>
      </c>
      <c r="H37" s="29" t="s">
        <v>27</v>
      </c>
      <c r="I37" s="29" t="s">
        <v>27</v>
      </c>
      <c r="J37" s="26">
        <f>СУММ(J36+J35+J31+J22+J19+J17)</f>
        <v>12645.423375999999</v>
      </c>
    </row>
  </sheetData>
  <mergeCells count="8">
    <mergeCell ref="A4:J5"/>
    <mergeCell ref="C11:J11"/>
    <mergeCell ref="C12:J12"/>
    <mergeCell ref="C13:F13"/>
    <mergeCell ref="G13:J13"/>
    <mergeCell ref="A10:B10"/>
    <mergeCell ref="A11:A14"/>
    <mergeCell ref="B11:B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0" customWidth="1"/>
    <col min="2" max="2" width="44" style="40" customWidth="1"/>
    <col min="3" max="4" width="23.42578125" style="40" customWidth="1"/>
    <col min="5" max="16384" width="8.85546875" style="40"/>
  </cols>
  <sheetData>
    <row r="1" spans="1:5" ht="28.5" x14ac:dyDescent="0.25">
      <c r="A1" s="39" t="s">
        <v>28</v>
      </c>
      <c r="B1" s="39"/>
      <c r="C1" s="39"/>
      <c r="D1" s="39"/>
      <c r="E1" s="28"/>
    </row>
    <row r="2" spans="1:5" ht="63" x14ac:dyDescent="0.25">
      <c r="A2" s="41" t="s">
        <v>29</v>
      </c>
      <c r="B2" s="42" t="s">
        <v>30</v>
      </c>
      <c r="C2" s="43" t="s">
        <v>117</v>
      </c>
      <c r="D2" s="43" t="s">
        <v>31</v>
      </c>
      <c r="E2" s="28"/>
    </row>
    <row r="3" spans="1:5" ht="47.25" x14ac:dyDescent="0.25">
      <c r="A3" s="44" t="s">
        <v>32</v>
      </c>
      <c r="B3" s="45" t="s">
        <v>33</v>
      </c>
      <c r="C3" s="46">
        <v>12645.423375999999</v>
      </c>
      <c r="D3" s="53">
        <v>12645.423375999999</v>
      </c>
      <c r="E3" s="28"/>
    </row>
    <row r="4" spans="1:5" ht="15.75" x14ac:dyDescent="0.25">
      <c r="A4" s="44" t="s">
        <v>34</v>
      </c>
      <c r="B4" s="45" t="s">
        <v>35</v>
      </c>
      <c r="C4" s="47">
        <v>2529.0846751999998</v>
      </c>
      <c r="D4" s="54">
        <f>D3*0,2</f>
        <v>2529.0846751999998</v>
      </c>
      <c r="E4" s="28"/>
    </row>
    <row r="5" spans="1:5" ht="47.25" x14ac:dyDescent="0.25">
      <c r="A5" s="44" t="s">
        <v>36</v>
      </c>
      <c r="B5" s="48" t="s">
        <v>37</v>
      </c>
      <c r="C5" s="49">
        <v>15174.508051199999</v>
      </c>
      <c r="D5" s="53">
        <f>D3+D4</f>
        <v>15174.508051199999</v>
      </c>
      <c r="E5" s="28"/>
    </row>
    <row r="6" spans="1:5" ht="47.25" x14ac:dyDescent="0.25">
      <c r="A6" s="44" t="s">
        <v>38</v>
      </c>
      <c r="B6" s="48" t="s">
        <v>39</v>
      </c>
      <c r="C6" s="47">
        <v>19379.14658015731</v>
      </c>
      <c r="D6" s="5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20437.78971301721</v>
      </c>
      <c r="E6" s="28"/>
    </row>
    <row r="7" spans="1:5" ht="47.25" x14ac:dyDescent="0.25">
      <c r="A7" s="44" t="s">
        <v>40</v>
      </c>
      <c r="B7" s="45" t="s">
        <v>41</v>
      </c>
      <c r="C7" s="50">
        <v>0</v>
      </c>
      <c r="D7" s="54">
        <v>0</v>
      </c>
      <c r="E7" s="28"/>
    </row>
    <row r="8" spans="1:5" ht="31.5" x14ac:dyDescent="0.25">
      <c r="A8" s="44" t="s">
        <v>42</v>
      </c>
      <c r="B8" s="45" t="s">
        <v>43</v>
      </c>
      <c r="C8" s="50">
        <v>15174.508051199999</v>
      </c>
      <c r="D8" s="54">
        <f>D5-D7</f>
        <v>15174.508051199999</v>
      </c>
      <c r="E8" s="28"/>
    </row>
    <row r="9" spans="1:5" ht="47.25" x14ac:dyDescent="0.25">
      <c r="A9" s="44" t="s">
        <v>44</v>
      </c>
      <c r="B9" s="45" t="s">
        <v>45</v>
      </c>
      <c r="C9" s="50">
        <v>15422.302</v>
      </c>
      <c r="D9" s="54">
        <f>СУММ(D10:D17)</f>
        <v>15422.302000000005</v>
      </c>
      <c r="E9" s="28"/>
    </row>
    <row r="10" spans="1:5" ht="15.75" x14ac:dyDescent="0.25">
      <c r="A10" s="44" t="s">
        <v>46</v>
      </c>
      <c r="B10" s="45" t="s">
        <v>47</v>
      </c>
      <c r="C10" s="50">
        <v>0</v>
      </c>
      <c r="D10" s="54">
        <v>0</v>
      </c>
      <c r="E10" s="55">
        <v>105.2557</v>
      </c>
    </row>
    <row r="11" spans="1:5" ht="15.75" x14ac:dyDescent="0.25">
      <c r="A11" s="44" t="s">
        <v>48</v>
      </c>
      <c r="B11" s="45" t="s">
        <v>49</v>
      </c>
      <c r="C11" s="50">
        <v>0</v>
      </c>
      <c r="D11" s="54">
        <v>0</v>
      </c>
      <c r="E11" s="55">
        <v>106.826398641827</v>
      </c>
    </row>
    <row r="12" spans="1:5" ht="15.75" x14ac:dyDescent="0.25">
      <c r="A12" s="44" t="s">
        <v>50</v>
      </c>
      <c r="B12" s="45" t="s">
        <v>51</v>
      </c>
      <c r="C12" s="50">
        <v>0</v>
      </c>
      <c r="D12" s="54">
        <v>0</v>
      </c>
      <c r="E12" s="55">
        <v>105.561885224957</v>
      </c>
    </row>
    <row r="13" spans="1:5" ht="15.75" x14ac:dyDescent="0.25">
      <c r="A13" s="44" t="s">
        <v>52</v>
      </c>
      <c r="B13" s="45" t="s">
        <v>53</v>
      </c>
      <c r="C13" s="50">
        <v>1414.96621</v>
      </c>
      <c r="D13" s="54">
        <v>1414.96621</v>
      </c>
      <c r="E13" s="55">
        <v>104.9354</v>
      </c>
    </row>
    <row r="14" spans="1:5" ht="15.75" x14ac:dyDescent="0.25">
      <c r="A14" s="44" t="s">
        <v>54</v>
      </c>
      <c r="B14" s="45" t="s">
        <v>55</v>
      </c>
      <c r="C14" s="50">
        <v>14007.335789999999</v>
      </c>
      <c r="D14" s="54">
        <v>10935.469760000005</v>
      </c>
      <c r="E14" s="55">
        <v>113.87439215858601</v>
      </c>
    </row>
    <row r="15" spans="1:5" ht="15.75" x14ac:dyDescent="0.25">
      <c r="A15" s="44" t="s">
        <v>56</v>
      </c>
      <c r="B15" s="45" t="s">
        <v>57</v>
      </c>
      <c r="C15" s="50">
        <v>0</v>
      </c>
      <c r="D15" s="54">
        <v>3071.8660299999992</v>
      </c>
      <c r="E15" s="55">
        <v>105.89170681013999</v>
      </c>
    </row>
    <row r="16" spans="1:5" ht="15.75" x14ac:dyDescent="0.25">
      <c r="A16" s="44" t="s">
        <v>58</v>
      </c>
      <c r="B16" s="45" t="s">
        <v>59</v>
      </c>
      <c r="C16" s="50">
        <v>0</v>
      </c>
      <c r="D16" s="54">
        <v>0</v>
      </c>
      <c r="E16" s="55">
        <v>105.30227480021099</v>
      </c>
    </row>
    <row r="17" spans="1:5" ht="15.75" x14ac:dyDescent="0.25">
      <c r="A17" s="44" t="s">
        <v>60</v>
      </c>
      <c r="B17" s="45" t="s">
        <v>61</v>
      </c>
      <c r="C17" s="50">
        <v>0</v>
      </c>
      <c r="D17" s="54">
        <v>0</v>
      </c>
      <c r="E17" s="55">
        <v>104.794259089128</v>
      </c>
    </row>
    <row r="18" spans="1:5" ht="47.25" x14ac:dyDescent="0.25">
      <c r="A18" s="44">
        <v>8</v>
      </c>
      <c r="B18" s="45" t="s">
        <v>62</v>
      </c>
      <c r="C18" s="50">
        <v>19.379146580157311</v>
      </c>
      <c r="D18" s="54">
        <f>D6/1000</f>
        <v>20.43778971301721</v>
      </c>
      <c r="E18" s="28"/>
    </row>
    <row r="19" spans="1:5" ht="78.75" x14ac:dyDescent="0.25">
      <c r="A19" s="44">
        <v>9</v>
      </c>
      <c r="B19" s="45" t="s">
        <v>63</v>
      </c>
      <c r="C19" s="50">
        <v>0</v>
      </c>
      <c r="D19" s="54">
        <v>0</v>
      </c>
      <c r="E19" s="28"/>
    </row>
    <row r="20" spans="1:5" ht="31.5" x14ac:dyDescent="0.25">
      <c r="A20" s="44">
        <v>10</v>
      </c>
      <c r="B20" s="48" t="s">
        <v>64</v>
      </c>
      <c r="C20" s="49">
        <v>19.379146580157311</v>
      </c>
      <c r="D20" s="53">
        <f>D18+D19</f>
        <v>20.43778971301721</v>
      </c>
      <c r="E20" s="28"/>
    </row>
    <row r="22" spans="1:5" x14ac:dyDescent="0.25">
      <c r="C22" s="51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2021-02-14T07:05:41Z</dcterms:created>
  <dcterms:modified xsi:type="dcterms:W3CDTF">2023-10-24T08:51:41Z</dcterms:modified>
</cp:coreProperties>
</file>