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2-1-06-1-01-00-2-0132\"/>
    </mc:Choice>
  </mc:AlternateContent>
  <xr:revisionPtr revIDLastSave="0" documentId="13_ncr:1_{17CE6259-C9B3-49B0-9CEF-D5A8FC5C75C0}" xr6:coauthVersionLast="36" xr6:coauthVersionMax="36" xr10:uidLastSave="{00000000-0000-0000-0000-000000000000}"/>
  <bookViews>
    <workbookView xWindow="0" yWindow="0" windowWidth="19200" windowHeight="1056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C31" i="4" l="1"/>
  <c r="E31" i="4" s="1"/>
  <c r="F31" i="4" l="1"/>
  <c r="G31" i="4" s="1"/>
  <c r="I31" i="4"/>
  <c r="H31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E16" i="4" s="1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E17" i="4" s="1"/>
  <c r="F17" i="4" s="1"/>
  <c r="H17" i="4" s="1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s="1"/>
  <c r="H20" i="4" s="1"/>
  <c r="C30" i="4" l="1"/>
  <c r="E30" i="4" l="1"/>
  <c r="F30" i="4" l="1"/>
  <c r="G30" i="4" s="1"/>
  <c r="I30" i="4"/>
  <c r="H30" i="4" s="1"/>
  <c r="H23" i="4"/>
  <c r="H24" i="4" s="1"/>
  <c r="C29" i="4" l="1"/>
  <c r="C33" i="4" s="1"/>
  <c r="E33" i="4" s="1"/>
  <c r="F33" i="4" s="1"/>
  <c r="G33" i="4" s="1"/>
  <c r="C36" i="4"/>
  <c r="J24" i="4"/>
  <c r="C34" i="4"/>
  <c r="E34" i="4" s="1"/>
  <c r="F34" i="4" s="1"/>
  <c r="G34" i="4" s="1"/>
  <c r="C37" i="4" l="1"/>
  <c r="C35" i="4"/>
  <c r="E29" i="4"/>
  <c r="E36" i="4"/>
  <c r="F36" i="4" s="1"/>
  <c r="G29" i="4" l="1"/>
  <c r="F29" i="4"/>
  <c r="I29" i="4"/>
  <c r="C32" i="4"/>
  <c r="G36" i="4"/>
  <c r="H29" i="4" l="1"/>
  <c r="E35" i="4"/>
  <c r="F35" i="4" s="1"/>
  <c r="E37" i="4"/>
  <c r="G35" i="4" l="1"/>
  <c r="E32" i="4"/>
  <c r="C38" i="4"/>
  <c r="F37" i="4"/>
  <c r="G37" i="4" s="1"/>
  <c r="E38" i="4" l="1"/>
  <c r="I32" i="4"/>
  <c r="F32" i="4"/>
  <c r="H32" i="4" l="1"/>
  <c r="I38" i="4"/>
  <c r="H38" i="4" s="1"/>
  <c r="G32" i="4"/>
  <c r="G38" i="4" s="1"/>
  <c r="F38" i="4"/>
</calcChain>
</file>

<file path=xl/sharedStrings.xml><?xml version="1.0" encoding="utf-8"?>
<sst xmlns="http://schemas.openxmlformats.org/spreadsheetml/2006/main" count="684" uniqueCount="381">
  <si>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</si>
  <si>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</si>
  <si>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</si>
  <si>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</si>
  <si>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</si>
  <si>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</si>
  <si>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</si>
  <si>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</si>
  <si>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</si>
  <si>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</si>
  <si>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</si>
  <si>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</si>
  <si>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</si>
  <si>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</si>
  <si>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</si>
  <si>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</si>
  <si>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</si>
  <si>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</si>
  <si>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</si>
  <si>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</si>
  <si>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</si>
  <si>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</si>
  <si>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</si>
  <si>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</si>
  <si>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</si>
  <si>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</si>
  <si>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</si>
  <si>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</si>
  <si>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</si>
  <si>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</si>
  <si>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</si>
  <si>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</si>
  <si>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</si>
  <si>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</si>
  <si>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</si>
  <si>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</si>
  <si>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</si>
  <si>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</si>
  <si>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</si>
  <si>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</si>
  <si>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</si>
  <si>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</si>
  <si>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</si>
  <si>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</si>
  <si>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</si>
  <si>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</si>
  <si>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</si>
  <si>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</si>
  <si>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</si>
  <si>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</si>
  <si>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</si>
  <si>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</si>
  <si>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</si>
  <si>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</si>
  <si>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</si>
  <si>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</si>
  <si>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</si>
  <si>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</si>
  <si>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</si>
  <si>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</si>
  <si>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</si>
  <si>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</si>
  <si>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</si>
  <si>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</si>
  <si>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</si>
  <si>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</si>
  <si>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</si>
  <si>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</si>
  <si>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</si>
  <si>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</si>
  <si>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</si>
  <si>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</si>
  <si>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</si>
  <si>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</si>
  <si>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</si>
  <si>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</si>
  <si>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</si>
  <si>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</si>
  <si>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</si>
  <si>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</si>
  <si>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</si>
  <si>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</si>
  <si>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</si>
  <si>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</si>
  <si>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</si>
  <si>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</si>
  <si>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</si>
  <si>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</si>
  <si>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</si>
  <si>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</si>
  <si>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</si>
  <si>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</si>
  <si>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</si>
  <si>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</si>
  <si>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</si>
  <si>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</si>
  <si>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</si>
  <si>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</si>
  <si>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</si>
  <si>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</si>
  <si>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</si>
  <si>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</si>
  <si>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</si>
  <si>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</si>
  <si>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</si>
  <si>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</si>
  <si>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</si>
  <si>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</si>
  <si>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</si>
  <si>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</si>
  <si>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</si>
  <si>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</si>
  <si>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</si>
  <si>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</si>
  <si>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</si>
  <si>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</si>
  <si>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</si>
  <si>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</si>
  <si>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</si>
  <si>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</si>
  <si>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</si>
  <si>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</si>
  <si>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</si>
  <si>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</si>
  <si>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</si>
  <si>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</si>
  <si>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</si>
  <si>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</si>
  <si>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</si>
  <si>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</si>
  <si>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</si>
  <si>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</si>
  <si>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</si>
  <si>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</si>
  <si>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</si>
  <si>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</si>
  <si>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</si>
  <si>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</si>
  <si>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</si>
  <si>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</si>
  <si>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</si>
  <si>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</si>
  <si>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</si>
  <si>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</si>
  <si>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</si>
  <si>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</si>
  <si>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</si>
  <si>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</si>
  <si>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</si>
  <si>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</si>
  <si>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</si>
  <si>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</si>
  <si>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</si>
  <si>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</si>
  <si>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</si>
  <si>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</si>
  <si>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</si>
  <si>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</si>
  <si>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</si>
  <si>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</si>
  <si>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</si>
  <si>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</si>
  <si>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</si>
  <si>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</si>
  <si>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</si>
  <si>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</si>
  <si>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</si>
  <si>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</si>
  <si>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</si>
  <si>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</si>
  <si>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</si>
  <si>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</si>
  <si>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</si>
  <si>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</si>
  <si>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</si>
  <si>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</si>
  <si>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</si>
  <si>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</si>
  <si>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</si>
  <si>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</si>
  <si>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</si>
  <si>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</si>
  <si>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</si>
  <si>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</si>
  <si>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</si>
  <si>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</si>
  <si>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</si>
  <si>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</si>
  <si>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</si>
  <si>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</si>
  <si>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</si>
  <si>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</si>
  <si>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</si>
  <si>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</si>
  <si>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</si>
  <si>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</si>
  <si>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</si>
  <si>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</si>
  <si>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</si>
  <si>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</si>
  <si>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</si>
  <si>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</si>
  <si>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</si>
  <si>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</si>
  <si>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</si>
  <si>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</si>
  <si>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</si>
  <si>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</si>
  <si>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</si>
  <si>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</si>
  <si>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</si>
  <si>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</si>
  <si>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</si>
  <si>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</si>
  <si>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</si>
  <si>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</si>
  <si>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</si>
  <si>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</si>
  <si>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</si>
  <si>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</si>
  <si>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</si>
  <si>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</si>
  <si>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</si>
  <si>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</si>
  <si>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</si>
  <si>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</si>
  <si>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</si>
  <si>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</si>
  <si>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</si>
  <si>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</si>
  <si>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</si>
  <si>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</si>
  <si>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</si>
  <si>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</si>
  <si>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</si>
  <si>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</si>
  <si>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</si>
  <si>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</si>
  <si>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</si>
  <si>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</si>
  <si>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</si>
  <si>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</si>
  <si>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</si>
  <si>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</si>
  <si>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</si>
  <si>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</si>
  <si>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</si>
  <si>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</si>
  <si>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</si>
  <si>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</si>
  <si>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</si>
  <si>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</si>
  <si>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</si>
  <si>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</si>
  <si>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</si>
  <si>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</si>
  <si>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</si>
  <si>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</si>
  <si>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</si>
  <si>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</si>
  <si>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</si>
  <si>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</si>
  <si>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</si>
  <si>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</si>
  <si>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</si>
  <si>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</si>
  <si>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</si>
  <si>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</si>
  <si>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</si>
  <si>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</si>
  <si>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</si>
  <si>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</si>
  <si>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</si>
  <si>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</si>
  <si>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</si>
  <si>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</si>
  <si>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</si>
  <si>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</si>
  <si>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</si>
  <si>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</si>
  <si>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</si>
  <si>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</si>
  <si>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</si>
  <si>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</si>
  <si>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</si>
  <si>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</si>
  <si>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</si>
  <si>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</si>
  <si>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</si>
  <si>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</si>
  <si>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</si>
  <si>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</si>
  <si>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</si>
  <si>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</si>
  <si>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</si>
  <si>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</si>
  <si>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</si>
  <si>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</si>
  <si>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</si>
  <si>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</si>
  <si>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</si>
  <si>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</si>
  <si>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</si>
  <si>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</si>
  <si>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</si>
  <si>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</si>
  <si>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</si>
  <si>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</si>
  <si>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</si>
  <si>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</si>
  <si>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</si>
  <si>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</si>
  <si>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</si>
  <si>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</si>
  <si>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</si>
  <si>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</si>
  <si>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</si>
  <si>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</si>
  <si>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</si>
  <si>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</si>
  <si>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</si>
  <si>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</si>
  <si>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</si>
  <si>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</si>
  <si>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</si>
  <si>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</si>
  <si>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</si>
  <si>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</si>
  <si>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</si>
  <si>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</si>
  <si>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</si>
  <si>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</si>
  <si>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</si>
  <si>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</si>
  <si>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</si>
  <si>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</si>
  <si>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</si>
  <si>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</si>
  <si>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</si>
  <si>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</si>
  <si>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</si>
  <si>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</si>
  <si>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</si>
  <si>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</si>
  <si>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</si>
  <si>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</si>
  <si>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</si>
  <si>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</si>
  <si>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</si>
  <si>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</si>
  <si>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</si>
  <si>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</si>
  <si>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</si>
  <si>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</si>
  <si>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</si>
  <si>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</si>
  <si>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</si>
  <si>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</si>
  <si>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</si>
  <si>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</si>
  <si>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</si>
  <si>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</si>
  <si>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Гатч, Стр-во КЛ-6 кВ от РТП 1000/6/0,4 кВ (РП-19) до проектируемой ПС 110 кВ "Императорская" в г. Гатчина ЛО (22-1-06-1-01-00-2-0132)</t>
  </si>
  <si>
    <t>м2</t>
  </si>
  <si>
    <t>Сумма, в прогнозных ценах без НДС с понижающим коэффициентом (при наличии)</t>
  </si>
  <si>
    <t>Примечание:</t>
  </si>
  <si>
    <t>*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</si>
  <si>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</si>
  <si>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**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</si>
  <si>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</si>
  <si>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</si>
  <si>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</si>
  <si>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</si>
  <si>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Величина расходов на строительный контроль определяется на основании приказа генерального директора АО "ЛОЭСК".</t>
  </si>
  <si>
    <t>*****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</si>
  <si>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</si>
  <si>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******</t>
  </si>
  <si>
    <t>Индекс пересчета в прогнозные цены выбирается из информации, доведенной ДКС, на год ввода в основные фонды.</t>
  </si>
  <si>
    <t>Сумма, в прогнозных ценах с НДС с понижающим коэффициентом (при наличии)</t>
  </si>
  <si>
    <t>K_22-1-06-1-01-00-2-0132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</si>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</sst>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2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57" customWidth="1"/>
    <col min="2" max="2" width="60.42578125" style="58" customWidth="1"/>
    <col min="3" max="3" width="12.140625" style="58" customWidth="1"/>
    <col min="4" max="4" width="10.5703125" style="58" customWidth="1"/>
    <col min="5" max="5" width="14.28515625" style="58" customWidth="1"/>
    <col min="6" max="6" width="14.42578125" style="58" customWidth="1"/>
    <col min="7" max="7" width="16" style="58" customWidth="1"/>
    <col min="8" max="9" width="15.7109375" style="58" customWidth="1"/>
    <col min="10" max="10" width="13.5703125" style="58" hidden="1" customWidth="1"/>
    <col min="11" max="11" width="0" style="58" hidden="1" customWidth="1"/>
    <col min="12" max="12" width="14.140625" style="58" hidden="1" customWidth="1"/>
    <col min="13" max="13" width="10.28515625" style="58" hidden="1" customWidth="1"/>
    <col min="14" max="15" width="0" style="58" hidden="1" customWidth="1"/>
    <col min="16" max="16" width="15.28515625" style="58" hidden="1" customWidth="1"/>
    <col min="17" max="18" width="0" style="58" hidden="1" customWidth="1"/>
    <col min="19" max="16384" width="9.140625" style="58"/>
  </cols>
  <sheetData>
    <row r="1" spans="1:17" x14ac:dyDescent="0.25">
      <c r="H1" s="2" t="s">
        <v>29</v>
      </c>
      <c r="I1" s="2"/>
    </row>
    <row r="3" spans="1:17" x14ac:dyDescent="0.25">
      <c r="A3" s="59" t="s">
        <v>19</v>
      </c>
    </row>
    <row r="5" spans="1:17" x14ac:dyDescent="0.25">
      <c r="A5" s="107" t="s">
        <v>362</v>
      </c>
      <c r="B5" s="108"/>
      <c r="C5" s="108"/>
      <c r="D5" s="108"/>
      <c r="E5" s="108"/>
      <c r="F5" s="108"/>
    </row>
    <row r="7" spans="1:17" ht="21" customHeight="1" x14ac:dyDescent="0.25">
      <c r="A7" s="60" t="s">
        <v>8</v>
      </c>
      <c r="F7" s="109" t="s">
        <v>379</v>
      </c>
      <c r="G7" s="109"/>
      <c r="H7" s="109"/>
      <c r="I7" s="55"/>
    </row>
    <row r="8" spans="1:17" x14ac:dyDescent="0.25">
      <c r="A8" s="61"/>
    </row>
    <row r="9" spans="1:17" x14ac:dyDescent="0.25">
      <c r="A9" s="60" t="s">
        <v>15</v>
      </c>
      <c r="F9" s="109" t="s">
        <v>326</v>
      </c>
      <c r="G9" s="109"/>
      <c r="H9" s="109"/>
      <c r="I9" s="55"/>
    </row>
    <row r="10" spans="1:17" x14ac:dyDescent="0.25">
      <c r="A10" s="61"/>
    </row>
    <row r="11" spans="1:17" x14ac:dyDescent="0.25">
      <c r="A11" s="62" t="s">
        <v>20</v>
      </c>
      <c r="B11" s="63"/>
      <c r="C11" s="63"/>
    </row>
    <row r="12" spans="1:17" x14ac:dyDescent="0.25">
      <c r="H12" s="64" t="s">
        <v>380</v>
      </c>
      <c r="I12" s="64"/>
    </row>
    <row r="13" spans="1:17" s="57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34</v>
      </c>
      <c r="F13" s="105" t="s">
        <v>14</v>
      </c>
      <c r="G13" s="105" t="s">
        <v>27</v>
      </c>
      <c r="H13" s="105" t="s">
        <v>33</v>
      </c>
      <c r="I13" s="65"/>
      <c r="J13" s="66"/>
      <c r="K13" s="67"/>
      <c r="L13" s="68">
        <v>7.46</v>
      </c>
    </row>
    <row r="14" spans="1:17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65"/>
      <c r="J14" s="67"/>
      <c r="K14" s="67"/>
      <c r="L14" s="68">
        <v>6.16</v>
      </c>
      <c r="N14" s="69"/>
      <c r="O14" s="70"/>
      <c r="P14" s="51"/>
      <c r="Q14" s="71"/>
    </row>
    <row r="15" spans="1:17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76"/>
      <c r="J15" s="56"/>
      <c r="K15" s="56"/>
      <c r="L15" s="68">
        <v>5.62</v>
      </c>
      <c r="N15" s="69"/>
      <c r="O15" s="70"/>
      <c r="P15" s="77"/>
      <c r="Q15" s="78"/>
    </row>
    <row r="16" spans="1:17" ht="15.75" x14ac:dyDescent="0.25">
      <c r="A16" s="79" t="s">
        <v>346</v>
      </c>
      <c r="B16" s="80" t="s">
        <v>216</v>
      </c>
      <c r="C16" s="81" t="s">
        <v>318</v>
      </c>
      <c r="D16" s="82">
        <v>1.5</v>
      </c>
      <c r="E16" s="82">
        <f ca="1">VLOOKUP(B16,'Типовые 2 кв. 2021'!B:D,3,)</f>
        <v>1458409.2000000002</v>
      </c>
      <c r="F16" s="82">
        <f ca="1">D16*E16</f>
        <v>2187613.8000000003</v>
      </c>
      <c r="G16" s="83">
        <v>5.62</v>
      </c>
      <c r="H16" s="82">
        <f ca="1">F16*G16</f>
        <v>12294389.556000002</v>
      </c>
      <c r="I16" s="84"/>
      <c r="K16" s="76"/>
      <c r="L16" s="76"/>
      <c r="N16" s="69"/>
      <c r="O16" s="70"/>
      <c r="P16" s="77"/>
      <c r="Q16" s="78"/>
    </row>
    <row r="17" spans="1:17" ht="15.75" x14ac:dyDescent="0.25">
      <c r="A17" s="79" t="s">
        <v>344</v>
      </c>
      <c r="B17" s="36" t="s">
        <v>186</v>
      </c>
      <c r="C17" s="81" t="s">
        <v>318</v>
      </c>
      <c r="D17" s="82">
        <v>0.21</v>
      </c>
      <c r="E17" s="82">
        <f ca="1">VLOOKUP(B17,'Типовые 2 кв. 2021'!B:D,3,)</f>
        <v>898103.21666666679</v>
      </c>
      <c r="F17" s="82">
        <f ca="1">D17*E17</f>
        <v>188601.67550000001</v>
      </c>
      <c r="G17" s="83">
        <v>5.62</v>
      </c>
      <c r="H17" s="82">
        <f ca="1">F17*G17</f>
        <v>1059941.41631</v>
      </c>
      <c r="I17" s="84"/>
      <c r="K17" s="76"/>
      <c r="L17" s="76"/>
      <c r="N17" s="69"/>
      <c r="O17" s="70"/>
      <c r="P17" s="77"/>
      <c r="Q17" s="78"/>
    </row>
    <row r="18" spans="1:17" ht="15.75" x14ac:dyDescent="0.25">
      <c r="A18" s="79" t="s">
        <v>345</v>
      </c>
      <c r="B18" s="80" t="s">
        <v>359</v>
      </c>
      <c r="C18" s="81" t="s">
        <v>363</v>
      </c>
      <c r="D18" s="82">
        <v>10</v>
      </c>
      <c r="E18" s="82">
        <f ca="1">VLOOKUP(B18,'Типовые 2 кв. 2021'!B:D,3,)</f>
        <v>11335.533333333333</v>
      </c>
      <c r="F18" s="82">
        <f ca="1">D18*E18</f>
        <v>113355.33333333333</v>
      </c>
      <c r="G18" s="83">
        <v>5.62</v>
      </c>
      <c r="H18" s="82">
        <f ca="1">F18*G18</f>
        <v>637056.97333333327</v>
      </c>
      <c r="I18" s="84"/>
      <c r="K18" s="76"/>
      <c r="L18" s="76"/>
      <c r="N18" s="69"/>
      <c r="O18" s="70"/>
      <c r="P18" s="77"/>
      <c r="Q18" s="78"/>
    </row>
    <row r="19" spans="1:17" x14ac:dyDescent="0.25">
      <c r="A19" s="85"/>
      <c r="B19" s="74"/>
      <c r="C19" s="81"/>
      <c r="D19" s="83"/>
      <c r="E19" s="83"/>
      <c r="F19" s="83"/>
      <c r="G19" s="83"/>
      <c r="H19" s="83"/>
      <c r="I19" s="86"/>
    </row>
    <row r="20" spans="1:17" x14ac:dyDescent="0.25">
      <c r="A20" s="85"/>
      <c r="B20" s="73" t="s">
        <v>12</v>
      </c>
      <c r="C20" s="81"/>
      <c r="D20" s="83"/>
      <c r="E20" s="83"/>
      <c r="F20" s="83"/>
      <c r="G20" s="83"/>
      <c r="H20" s="83">
        <f ca="1">SUM(H21:H22)</f>
        <v>13991387.945643334</v>
      </c>
      <c r="I20" s="86"/>
    </row>
    <row r="21" spans="1:17" x14ac:dyDescent="0.25">
      <c r="A21" s="85"/>
      <c r="B21" s="87" t="s">
        <v>2</v>
      </c>
      <c r="C21" s="81"/>
      <c r="D21" s="83"/>
      <c r="E21" s="83"/>
      <c r="F21" s="83"/>
      <c r="G21" s="83"/>
      <c r="H21" s="83">
        <f ca="1">SUM(H16:H18)</f>
        <v>13991387.945643334</v>
      </c>
      <c r="I21" s="86"/>
    </row>
    <row r="22" spans="1:17" x14ac:dyDescent="0.25">
      <c r="A22" s="85"/>
      <c r="B22" s="87" t="s">
        <v>3</v>
      </c>
      <c r="C22" s="81"/>
      <c r="D22" s="83"/>
      <c r="E22" s="83"/>
      <c r="F22" s="83"/>
      <c r="G22" s="83"/>
      <c r="H22" s="83">
        <v>0</v>
      </c>
      <c r="I22" s="86"/>
    </row>
    <row r="23" spans="1:17" x14ac:dyDescent="0.25">
      <c r="A23" s="72" t="s">
        <v>24</v>
      </c>
      <c r="B23" s="73" t="s">
        <v>28</v>
      </c>
      <c r="C23" s="81"/>
      <c r="D23" s="83"/>
      <c r="E23" s="83"/>
      <c r="F23" s="83"/>
      <c r="G23" s="83"/>
      <c r="H23" s="83">
        <f ca="1">H20*0.1</f>
        <v>1399138.7945643335</v>
      </c>
      <c r="I23" s="86"/>
    </row>
    <row r="24" spans="1:17" x14ac:dyDescent="0.25">
      <c r="A24" s="72" t="s">
        <v>26</v>
      </c>
      <c r="B24" s="73" t="s">
        <v>25</v>
      </c>
      <c r="C24" s="81"/>
      <c r="D24" s="83"/>
      <c r="E24" s="83"/>
      <c r="F24" s="83"/>
      <c r="G24" s="83"/>
      <c r="H24" s="83">
        <f ca="1">H23+H20</f>
        <v>15390526.740207667</v>
      </c>
      <c r="I24" s="86"/>
      <c r="J24" s="88">
        <f ca="1">H24-(SUM(C29:C31))</f>
        <v>0</v>
      </c>
    </row>
    <row r="25" spans="1:17" x14ac:dyDescent="0.25">
      <c r="A25" s="89"/>
      <c r="B25" s="56"/>
      <c r="C25" s="56"/>
    </row>
    <row r="26" spans="1:17" x14ac:dyDescent="0.25">
      <c r="A26" s="63" t="s">
        <v>13</v>
      </c>
      <c r="B26" s="56"/>
      <c r="C26" s="56"/>
    </row>
    <row r="27" spans="1:17" x14ac:dyDescent="0.25">
      <c r="A27" s="90"/>
      <c r="B27" s="56"/>
      <c r="C27" s="56"/>
      <c r="I27" s="64" t="s">
        <v>380</v>
      </c>
    </row>
    <row r="28" spans="1:17" ht="63.75" customHeight="1" x14ac:dyDescent="0.25">
      <c r="A28" s="91" t="s">
        <v>9</v>
      </c>
      <c r="B28" s="91" t="s">
        <v>0</v>
      </c>
      <c r="C28" s="92" t="s">
        <v>35</v>
      </c>
      <c r="D28" s="91" t="s">
        <v>32</v>
      </c>
      <c r="E28" s="91" t="s">
        <v>16</v>
      </c>
      <c r="F28" s="91" t="s">
        <v>17</v>
      </c>
      <c r="G28" s="91" t="s">
        <v>18</v>
      </c>
      <c r="H28" s="91" t="s">
        <v>378</v>
      </c>
      <c r="I28" s="91" t="s">
        <v>364</v>
      </c>
    </row>
    <row r="29" spans="1:17" ht="15.75" x14ac:dyDescent="0.25">
      <c r="A29" s="93">
        <v>1</v>
      </c>
      <c r="B29" s="87" t="s">
        <v>1</v>
      </c>
      <c r="C29" s="94">
        <f ca="1">H23</f>
        <v>1399138.7945643335</v>
      </c>
      <c r="D29" s="95">
        <v>1.0760000000000001</v>
      </c>
      <c r="E29" s="54">
        <f ca="1">C29*D29</f>
        <v>1505473.342951223</v>
      </c>
      <c r="F29" s="54">
        <f ca="1">E29*0.2</f>
        <v>301094.6685902446</v>
      </c>
      <c r="G29" s="54">
        <f ca="1">E29+F29</f>
        <v>1806568.0115414676</v>
      </c>
      <c r="H29" s="54">
        <f ca="1">I29*1.2</f>
        <v>1264597.6080790272</v>
      </c>
      <c r="I29" s="54">
        <f ca="1">E29*0.7</f>
        <v>1053831.340065856</v>
      </c>
      <c r="J29" s="69"/>
      <c r="K29" s="70"/>
      <c r="L29" s="77"/>
      <c r="M29" s="96"/>
    </row>
    <row r="30" spans="1:17" ht="15.75" x14ac:dyDescent="0.25">
      <c r="A30" s="93">
        <v>2</v>
      </c>
      <c r="B30" s="87" t="s">
        <v>2</v>
      </c>
      <c r="C30" s="97">
        <f ca="1">H21</f>
        <v>13991387.945643334</v>
      </c>
      <c r="D30" s="95">
        <v>1.0760000000000001</v>
      </c>
      <c r="E30" s="54">
        <f t="shared" ref="E30:E37" ca="1" si="0">C30*D30</f>
        <v>15054733.429512229</v>
      </c>
      <c r="F30" s="54">
        <f t="shared" ref="F30:F37" ca="1" si="1">E30*0.2</f>
        <v>3010946.685902446</v>
      </c>
      <c r="G30" s="54">
        <f t="shared" ref="G30:G37" ca="1" si="2">E30+F30</f>
        <v>18065680.115414675</v>
      </c>
      <c r="H30" s="54">
        <f t="shared" ref="H30:H32" ca="1" si="3">I30*1.2</f>
        <v>14994514.495794179</v>
      </c>
      <c r="I30" s="54">
        <f ca="1">E30*0.83</f>
        <v>12495428.74649515</v>
      </c>
      <c r="J30" s="69"/>
      <c r="K30" s="70"/>
      <c r="L30" s="77"/>
      <c r="M30" s="96"/>
    </row>
    <row r="31" spans="1:17" ht="15.75" x14ac:dyDescent="0.25">
      <c r="A31" s="93">
        <v>3</v>
      </c>
      <c r="B31" s="87" t="s">
        <v>3</v>
      </c>
      <c r="C31" s="97">
        <f ca="1">H22</f>
        <v>0</v>
      </c>
      <c r="D31" s="95">
        <v>1.0760000000000001</v>
      </c>
      <c r="E31" s="54">
        <f t="shared" ca="1" si="0"/>
        <v>0</v>
      </c>
      <c r="F31" s="54">
        <f t="shared" ca="1" si="1"/>
        <v>0</v>
      </c>
      <c r="G31" s="54">
        <f t="shared" ca="1" si="2"/>
        <v>0</v>
      </c>
      <c r="H31" s="54">
        <f t="shared" ca="1" si="3"/>
        <v>0</v>
      </c>
      <c r="I31" s="54">
        <f ca="1">E31*0.9</f>
        <v>0</v>
      </c>
      <c r="J31" s="69"/>
      <c r="K31" s="70"/>
      <c r="L31" s="77"/>
      <c r="M31" s="96"/>
    </row>
    <row r="32" spans="1:17" ht="15.75" x14ac:dyDescent="0.25">
      <c r="A32" s="93">
        <v>4</v>
      </c>
      <c r="B32" s="87" t="s">
        <v>7</v>
      </c>
      <c r="C32" s="97">
        <f ca="1">SUM(C33:C37)</f>
        <v>2550210.2808524105</v>
      </c>
      <c r="D32" s="95">
        <v>1.0760000000000001</v>
      </c>
      <c r="E32" s="54">
        <f t="shared" ca="1" si="0"/>
        <v>2744026.2621971937</v>
      </c>
      <c r="F32" s="54">
        <f t="shared" ca="1" si="1"/>
        <v>548805.25243943871</v>
      </c>
      <c r="G32" s="54">
        <f t="shared" ca="1" si="2"/>
        <v>3292831.5146366325</v>
      </c>
      <c r="H32" s="54">
        <f t="shared" ca="1" si="3"/>
        <v>3292831.5146366325</v>
      </c>
      <c r="I32" s="54">
        <f ca="1">E32*1</f>
        <v>2744026.2621971937</v>
      </c>
      <c r="J32" s="69"/>
      <c r="K32" s="70"/>
      <c r="L32" s="77"/>
      <c r="M32" s="96"/>
    </row>
    <row r="33" spans="1:16" ht="15.75" x14ac:dyDescent="0.25">
      <c r="A33" s="79" t="s">
        <v>347</v>
      </c>
      <c r="B33" s="87" t="s">
        <v>4</v>
      </c>
      <c r="C33" s="97">
        <f ca="1">SUM(C29:C31)*J33</f>
        <v>149288.10938001436</v>
      </c>
      <c r="D33" s="95">
        <v>1.0760000000000001</v>
      </c>
      <c r="E33" s="54">
        <f t="shared" ca="1" si="0"/>
        <v>160634.00569289547</v>
      </c>
      <c r="F33" s="54">
        <f t="shared" ca="1" si="1"/>
        <v>32126.801138579096</v>
      </c>
      <c r="G33" s="54">
        <f t="shared" ca="1" si="2"/>
        <v>192760.80683147456</v>
      </c>
      <c r="H33" s="54"/>
      <c r="I33" s="54"/>
      <c r="J33" s="98">
        <v>9.7000000000000003E-3</v>
      </c>
      <c r="K33" s="70"/>
      <c r="L33" s="77"/>
      <c r="M33" s="96"/>
    </row>
    <row r="34" spans="1:16" ht="15.75" x14ac:dyDescent="0.25">
      <c r="A34" s="79" t="s">
        <v>348</v>
      </c>
      <c r="B34" s="99" t="s">
        <v>30</v>
      </c>
      <c r="C34" s="97">
        <f ca="1">SUM(C29:C31)*J34</f>
        <v>329357.27224044403</v>
      </c>
      <c r="D34" s="95">
        <v>1.0760000000000001</v>
      </c>
      <c r="E34" s="54">
        <f t="shared" ca="1" si="0"/>
        <v>354388.4249307178</v>
      </c>
      <c r="F34" s="54">
        <f t="shared" ca="1" si="1"/>
        <v>70877.684986143562</v>
      </c>
      <c r="G34" s="54">
        <f t="shared" ca="1" si="2"/>
        <v>425266.10991686134</v>
      </c>
      <c r="H34" s="54"/>
      <c r="I34" s="54"/>
      <c r="J34" s="98">
        <v>2.1399999999999999E-2</v>
      </c>
      <c r="K34" s="70"/>
      <c r="M34" s="77"/>
      <c r="N34" s="77"/>
      <c r="O34" s="77"/>
      <c r="P34" s="77"/>
    </row>
    <row r="35" spans="1:16" ht="15.75" x14ac:dyDescent="0.25">
      <c r="A35" s="79" t="s">
        <v>349</v>
      </c>
      <c r="B35" s="99" t="s">
        <v>31</v>
      </c>
      <c r="C35" s="97">
        <f ca="1">SUM(C29:C31)*J35</f>
        <v>1298960.456873527</v>
      </c>
      <c r="D35" s="95">
        <v>1.0760000000000001</v>
      </c>
      <c r="E35" s="54">
        <f t="shared" ca="1" si="0"/>
        <v>1397681.4515959152</v>
      </c>
      <c r="F35" s="54">
        <f t="shared" ca="1" si="1"/>
        <v>279536.29031918308</v>
      </c>
      <c r="G35" s="54">
        <f t="shared" ca="1" si="2"/>
        <v>1677217.7419150984</v>
      </c>
      <c r="H35" s="54"/>
      <c r="I35" s="54"/>
      <c r="J35" s="98">
        <v>8.4400000000000003E-2</v>
      </c>
      <c r="K35" s="70"/>
      <c r="L35" s="77"/>
      <c r="M35" s="96"/>
    </row>
    <row r="36" spans="1:16" ht="15.75" x14ac:dyDescent="0.25">
      <c r="A36" s="79" t="s">
        <v>350</v>
      </c>
      <c r="B36" s="87" t="s">
        <v>6</v>
      </c>
      <c r="C36" s="97">
        <f ca="1">SUM(C29:C31)*J36</f>
        <v>438630.01209591853</v>
      </c>
      <c r="D36" s="95">
        <v>1.0760000000000001</v>
      </c>
      <c r="E36" s="54">
        <f t="shared" ca="1" si="0"/>
        <v>471965.89301520836</v>
      </c>
      <c r="F36" s="54">
        <f t="shared" ca="1" si="1"/>
        <v>94393.178603041684</v>
      </c>
      <c r="G36" s="54">
        <f t="shared" ca="1" si="2"/>
        <v>566359.07161825011</v>
      </c>
      <c r="H36" s="54"/>
      <c r="I36" s="54"/>
      <c r="J36" s="98">
        <v>2.8500000000000001E-2</v>
      </c>
      <c r="K36" s="70"/>
      <c r="L36" s="77"/>
      <c r="M36" s="96"/>
    </row>
    <row r="37" spans="1:16" x14ac:dyDescent="0.25">
      <c r="A37" s="79" t="s">
        <v>351</v>
      </c>
      <c r="B37" s="87" t="s">
        <v>5</v>
      </c>
      <c r="C37" s="97">
        <f ca="1">SUM(C29:C31)*J37</f>
        <v>333974.43026250636</v>
      </c>
      <c r="D37" s="95">
        <v>1.0760000000000001</v>
      </c>
      <c r="E37" s="54">
        <f t="shared" ca="1" si="0"/>
        <v>359356.48696245684</v>
      </c>
      <c r="F37" s="54">
        <f t="shared" ca="1" si="1"/>
        <v>71871.297392491368</v>
      </c>
      <c r="G37" s="54">
        <f t="shared" ca="1" si="2"/>
        <v>431227.78435494821</v>
      </c>
      <c r="H37" s="54"/>
      <c r="I37" s="54"/>
      <c r="J37" s="100">
        <v>2.1700000000000001E-2</v>
      </c>
    </row>
    <row r="38" spans="1:16" ht="15.75" x14ac:dyDescent="0.25">
      <c r="A38" s="85"/>
      <c r="B38" s="101" t="s">
        <v>352</v>
      </c>
      <c r="C38" s="97">
        <f ca="1">SUM(C29:C32)</f>
        <v>17940737.021060076</v>
      </c>
      <c r="D38" s="95"/>
      <c r="E38" s="54">
        <f ca="1">SUM(E29:E32)</f>
        <v>19304233.034660645</v>
      </c>
      <c r="F38" s="54">
        <f ca="1">SUM(F29:F32)</f>
        <v>3860846.6069321292</v>
      </c>
      <c r="G38" s="54">
        <f ca="1">SUM(G29:G32)</f>
        <v>23165079.641592775</v>
      </c>
      <c r="H38" s="54">
        <f ca="1">I38*1.2</f>
        <v>19551943.618509836</v>
      </c>
      <c r="I38" s="54">
        <f ca="1">SUM(I29:I32)</f>
        <v>16293286.348758198</v>
      </c>
      <c r="K38" s="70"/>
    </row>
    <row r="40" spans="1:16" s="56" customFormat="1" ht="12.75" x14ac:dyDescent="0.2">
      <c r="A40" s="90" t="s">
        <v>365</v>
      </c>
      <c r="B40" s="90"/>
    </row>
    <row r="41" spans="1:16" ht="73.5" customHeight="1" x14ac:dyDescent="0.25">
      <c r="A41" s="102" t="s">
        <v>366</v>
      </c>
      <c r="B41" s="104" t="s">
        <v>367</v>
      </c>
      <c r="C41" s="104"/>
      <c r="D41" s="104"/>
      <c r="E41" s="104"/>
      <c r="F41" s="104"/>
      <c r="G41" s="104"/>
    </row>
    <row r="42" spans="1:16" ht="42.75" customHeight="1" x14ac:dyDescent="0.25">
      <c r="A42" s="102" t="s">
        <v>368</v>
      </c>
      <c r="B42" s="104" t="s">
        <v>369</v>
      </c>
      <c r="C42" s="104"/>
      <c r="D42" s="104"/>
      <c r="E42" s="104"/>
      <c r="F42" s="104"/>
      <c r="G42" s="104"/>
    </row>
    <row r="43" spans="1:16" ht="30" customHeight="1" x14ac:dyDescent="0.25">
      <c r="A43" s="102" t="s">
        <v>370</v>
      </c>
      <c r="B43" s="104" t="s">
        <v>371</v>
      </c>
      <c r="C43" s="104"/>
      <c r="D43" s="104"/>
      <c r="E43" s="104"/>
      <c r="F43" s="104"/>
      <c r="G43" s="104"/>
    </row>
    <row r="44" spans="1:16" x14ac:dyDescent="0.25">
      <c r="A44" s="102" t="s">
        <v>372</v>
      </c>
      <c r="B44" s="67" t="s">
        <v>373</v>
      </c>
      <c r="C44" s="67"/>
      <c r="D44" s="56"/>
      <c r="E44" s="56"/>
      <c r="F44" s="56"/>
      <c r="G44" s="56"/>
    </row>
    <row r="45" spans="1:16" x14ac:dyDescent="0.25">
      <c r="A45" s="103" t="s">
        <v>374</v>
      </c>
      <c r="B45" s="67" t="s">
        <v>375</v>
      </c>
      <c r="C45" s="67"/>
      <c r="D45" s="56"/>
      <c r="E45" s="56"/>
      <c r="F45" s="56"/>
      <c r="G45" s="56"/>
    </row>
    <row r="46" spans="1:16" x14ac:dyDescent="0.25">
      <c r="A46" s="103" t="s">
        <v>376</v>
      </c>
      <c r="B46" s="67" t="s">
        <v>377</v>
      </c>
      <c r="C46" s="67"/>
      <c r="D46" s="56"/>
      <c r="E46" s="56"/>
      <c r="F46" s="56"/>
      <c r="G46" s="56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19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197" activePane="bottomLeft" state="frozen"/>
      <selection pane="bottomLeft" activeCell="B216" sqref="B216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36</v>
      </c>
    </row>
    <row r="2" spans="1:6" x14ac:dyDescent="0.25">
      <c r="B2" s="49"/>
      <c r="C2" s="49"/>
      <c r="D2" s="49"/>
    </row>
    <row r="3" spans="1:6" x14ac:dyDescent="0.25">
      <c r="B3" s="110" t="s">
        <v>37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38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39</v>
      </c>
      <c r="B7" s="30" t="s">
        <v>40</v>
      </c>
      <c r="C7" s="30" t="s">
        <v>41</v>
      </c>
      <c r="D7" s="30" t="s">
        <v>42</v>
      </c>
      <c r="E7" s="30" t="s">
        <v>343</v>
      </c>
      <c r="F7" s="52" t="s">
        <v>355</v>
      </c>
    </row>
    <row r="8" spans="1:6" ht="15.75" thickTop="1" x14ac:dyDescent="0.25">
      <c r="A8" s="31">
        <v>1</v>
      </c>
      <c r="B8" s="32" t="s">
        <v>43</v>
      </c>
      <c r="C8" s="33">
        <v>416163.67</v>
      </c>
      <c r="D8" s="33">
        <f t="shared" ref="D8:D71" si="0">C8/1.2</f>
        <v>346803.05833333335</v>
      </c>
      <c r="E8" s="33"/>
      <c r="F8" s="53" t="s">
        <v>356</v>
      </c>
    </row>
    <row r="9" spans="1:6" x14ac:dyDescent="0.25">
      <c r="A9" s="31">
        <v>2</v>
      </c>
      <c r="B9" s="34" t="s">
        <v>44</v>
      </c>
      <c r="C9" s="35">
        <v>440150.31</v>
      </c>
      <c r="D9" s="35">
        <f t="shared" si="0"/>
        <v>366791.92499999999</v>
      </c>
      <c r="E9" s="35"/>
      <c r="F9" s="53" t="s">
        <v>356</v>
      </c>
    </row>
    <row r="10" spans="1:6" x14ac:dyDescent="0.25">
      <c r="A10" s="31">
        <v>3</v>
      </c>
      <c r="B10" s="34" t="s">
        <v>45</v>
      </c>
      <c r="C10" s="35">
        <v>448248.99</v>
      </c>
      <c r="D10" s="35">
        <f t="shared" si="0"/>
        <v>373540.82500000001</v>
      </c>
      <c r="E10" s="35"/>
      <c r="F10" s="53" t="s">
        <v>356</v>
      </c>
    </row>
    <row r="11" spans="1:6" x14ac:dyDescent="0.25">
      <c r="A11" s="31">
        <v>4</v>
      </c>
      <c r="B11" s="34" t="s">
        <v>46</v>
      </c>
      <c r="C11" s="35">
        <v>478320.37</v>
      </c>
      <c r="D11" s="35">
        <f t="shared" si="0"/>
        <v>398600.30833333335</v>
      </c>
      <c r="E11" s="35"/>
      <c r="F11" s="53" t="s">
        <v>356</v>
      </c>
    </row>
    <row r="12" spans="1:6" x14ac:dyDescent="0.25">
      <c r="A12" s="31">
        <v>5</v>
      </c>
      <c r="B12" s="34" t="s">
        <v>47</v>
      </c>
      <c r="C12" s="35">
        <v>515314.63</v>
      </c>
      <c r="D12" s="35">
        <f t="shared" si="0"/>
        <v>429428.85833333334</v>
      </c>
      <c r="E12" s="35"/>
      <c r="F12" s="53" t="s">
        <v>356</v>
      </c>
    </row>
    <row r="13" spans="1:6" x14ac:dyDescent="0.25">
      <c r="A13" s="31">
        <v>6</v>
      </c>
      <c r="B13" s="34" t="s">
        <v>48</v>
      </c>
      <c r="C13" s="35">
        <v>64364.36</v>
      </c>
      <c r="D13" s="35">
        <f t="shared" si="0"/>
        <v>53636.966666666667</v>
      </c>
      <c r="E13" s="35"/>
      <c r="F13" s="53" t="s">
        <v>356</v>
      </c>
    </row>
    <row r="14" spans="1:6" x14ac:dyDescent="0.25">
      <c r="A14" s="31">
        <v>7</v>
      </c>
      <c r="B14" s="34" t="s">
        <v>49</v>
      </c>
      <c r="C14" s="35">
        <v>68314.25</v>
      </c>
      <c r="D14" s="35">
        <f t="shared" si="0"/>
        <v>56928.541666666672</v>
      </c>
      <c r="E14" s="35"/>
      <c r="F14" s="53" t="s">
        <v>356</v>
      </c>
    </row>
    <row r="15" spans="1:6" ht="30" x14ac:dyDescent="0.25">
      <c r="A15" s="31">
        <v>8</v>
      </c>
      <c r="B15" s="34" t="s">
        <v>50</v>
      </c>
      <c r="C15" s="35">
        <v>57750.78</v>
      </c>
      <c r="D15" s="35">
        <f t="shared" si="0"/>
        <v>48125.65</v>
      </c>
      <c r="E15" s="35"/>
      <c r="F15" s="53" t="s">
        <v>356</v>
      </c>
    </row>
    <row r="16" spans="1:6" ht="30" x14ac:dyDescent="0.25">
      <c r="A16" s="31">
        <v>9</v>
      </c>
      <c r="B16" s="34" t="s">
        <v>51</v>
      </c>
      <c r="C16" s="35">
        <v>660215.25</v>
      </c>
      <c r="D16" s="35">
        <f t="shared" si="0"/>
        <v>550179.375</v>
      </c>
      <c r="E16" s="35"/>
      <c r="F16" s="53" t="s">
        <v>356</v>
      </c>
    </row>
    <row r="17" spans="1:6" ht="30" x14ac:dyDescent="0.25">
      <c r="A17" s="31">
        <v>10</v>
      </c>
      <c r="B17" s="34" t="s">
        <v>52</v>
      </c>
      <c r="C17" s="35">
        <v>753342.87</v>
      </c>
      <c r="D17" s="35">
        <f t="shared" si="0"/>
        <v>627785.72499999998</v>
      </c>
      <c r="E17" s="35"/>
      <c r="F17" s="53" t="s">
        <v>356</v>
      </c>
    </row>
    <row r="18" spans="1:6" ht="30" x14ac:dyDescent="0.25">
      <c r="A18" s="31">
        <v>11</v>
      </c>
      <c r="B18" s="34" t="s">
        <v>53</v>
      </c>
      <c r="C18" s="35">
        <v>790160.63</v>
      </c>
      <c r="D18" s="35">
        <f t="shared" si="0"/>
        <v>658467.19166666665</v>
      </c>
      <c r="E18" s="35"/>
      <c r="F18" s="53" t="s">
        <v>356</v>
      </c>
    </row>
    <row r="19" spans="1:6" x14ac:dyDescent="0.25">
      <c r="A19" s="31">
        <v>12</v>
      </c>
      <c r="B19" s="34" t="s">
        <v>54</v>
      </c>
      <c r="C19" s="35">
        <v>394427.27</v>
      </c>
      <c r="D19" s="35">
        <f t="shared" si="0"/>
        <v>328689.39166666672</v>
      </c>
      <c r="E19" s="35"/>
      <c r="F19" s="53" t="s">
        <v>356</v>
      </c>
    </row>
    <row r="20" spans="1:6" x14ac:dyDescent="0.25">
      <c r="A20" s="31">
        <v>13</v>
      </c>
      <c r="B20" s="34" t="s">
        <v>55</v>
      </c>
      <c r="C20" s="35">
        <v>527857.51</v>
      </c>
      <c r="D20" s="35">
        <f t="shared" si="0"/>
        <v>439881.25833333336</v>
      </c>
      <c r="E20" s="35"/>
      <c r="F20" s="53" t="s">
        <v>356</v>
      </c>
    </row>
    <row r="21" spans="1:6" x14ac:dyDescent="0.25">
      <c r="A21" s="31">
        <v>14</v>
      </c>
      <c r="B21" s="34" t="s">
        <v>56</v>
      </c>
      <c r="C21" s="35">
        <v>564372.39</v>
      </c>
      <c r="D21" s="35">
        <f t="shared" si="0"/>
        <v>470310.32500000001</v>
      </c>
      <c r="E21" s="35"/>
      <c r="F21" s="53" t="s">
        <v>356</v>
      </c>
    </row>
    <row r="22" spans="1:6" ht="16.5" customHeight="1" x14ac:dyDescent="0.25">
      <c r="A22" s="31">
        <v>15</v>
      </c>
      <c r="B22" s="36" t="s">
        <v>57</v>
      </c>
      <c r="C22" s="37">
        <v>468159.08</v>
      </c>
      <c r="D22" s="35">
        <f t="shared" si="0"/>
        <v>390132.56666666671</v>
      </c>
      <c r="E22" s="35"/>
      <c r="F22" s="53" t="s">
        <v>356</v>
      </c>
    </row>
    <row r="23" spans="1:6" ht="30" x14ac:dyDescent="0.25">
      <c r="A23" s="31">
        <v>16</v>
      </c>
      <c r="B23" s="34" t="s">
        <v>58</v>
      </c>
      <c r="C23" s="35">
        <v>404297.06</v>
      </c>
      <c r="D23" s="35">
        <f t="shared" si="0"/>
        <v>336914.21666666667</v>
      </c>
      <c r="E23" s="35"/>
      <c r="F23" s="53" t="s">
        <v>356</v>
      </c>
    </row>
    <row r="24" spans="1:6" ht="17.25" customHeight="1" x14ac:dyDescent="0.25">
      <c r="A24" s="31">
        <v>17</v>
      </c>
      <c r="B24" s="34" t="s">
        <v>59</v>
      </c>
      <c r="C24" s="35">
        <v>374759.85</v>
      </c>
      <c r="D24" s="35">
        <f t="shared" si="0"/>
        <v>312299.875</v>
      </c>
      <c r="E24" s="35"/>
      <c r="F24" s="53" t="s">
        <v>356</v>
      </c>
    </row>
    <row r="25" spans="1:6" x14ac:dyDescent="0.25">
      <c r="A25" s="31">
        <v>18</v>
      </c>
      <c r="B25" s="34" t="s">
        <v>60</v>
      </c>
      <c r="C25" s="35">
        <v>354564.9</v>
      </c>
      <c r="D25" s="35">
        <f t="shared" si="0"/>
        <v>295470.75000000006</v>
      </c>
      <c r="E25" s="35"/>
      <c r="F25" s="53" t="s">
        <v>356</v>
      </c>
    </row>
    <row r="26" spans="1:6" x14ac:dyDescent="0.25">
      <c r="A26" s="31">
        <v>19</v>
      </c>
      <c r="B26" s="34" t="s">
        <v>61</v>
      </c>
      <c r="C26" s="35">
        <v>302465.84999999998</v>
      </c>
      <c r="D26" s="35">
        <f t="shared" si="0"/>
        <v>252054.875</v>
      </c>
      <c r="E26" s="35"/>
      <c r="F26" s="53" t="s">
        <v>356</v>
      </c>
    </row>
    <row r="27" spans="1:6" x14ac:dyDescent="0.25">
      <c r="A27" s="31">
        <v>20</v>
      </c>
      <c r="B27" s="34" t="s">
        <v>62</v>
      </c>
      <c r="C27" s="35">
        <v>326030.98</v>
      </c>
      <c r="D27" s="35">
        <f t="shared" si="0"/>
        <v>271692.48333333334</v>
      </c>
      <c r="E27" s="35"/>
      <c r="F27" s="53" t="s">
        <v>356</v>
      </c>
    </row>
    <row r="28" spans="1:6" x14ac:dyDescent="0.25">
      <c r="A28" s="31">
        <v>21</v>
      </c>
      <c r="B28" s="34" t="s">
        <v>63</v>
      </c>
      <c r="C28" s="35">
        <v>355736.52</v>
      </c>
      <c r="D28" s="35">
        <f t="shared" si="0"/>
        <v>296447.10000000003</v>
      </c>
      <c r="E28" s="35"/>
      <c r="F28" s="53" t="s">
        <v>356</v>
      </c>
    </row>
    <row r="29" spans="1:6" x14ac:dyDescent="0.25">
      <c r="A29" s="31">
        <v>22</v>
      </c>
      <c r="B29" s="34" t="s">
        <v>64</v>
      </c>
      <c r="C29" s="35">
        <v>408081.66</v>
      </c>
      <c r="D29" s="35">
        <f t="shared" si="0"/>
        <v>340068.05</v>
      </c>
      <c r="E29" s="35"/>
      <c r="F29" s="53" t="s">
        <v>356</v>
      </c>
    </row>
    <row r="30" spans="1:6" ht="30" x14ac:dyDescent="0.25">
      <c r="A30" s="31">
        <v>23</v>
      </c>
      <c r="B30" s="34" t="s">
        <v>65</v>
      </c>
      <c r="C30" s="35">
        <v>189742</v>
      </c>
      <c r="D30" s="35">
        <f t="shared" si="0"/>
        <v>158118.33333333334</v>
      </c>
      <c r="E30" s="35"/>
      <c r="F30" s="53" t="s">
        <v>356</v>
      </c>
    </row>
    <row r="31" spans="1:6" x14ac:dyDescent="0.25">
      <c r="A31" s="31">
        <v>24</v>
      </c>
      <c r="B31" s="34" t="s">
        <v>66</v>
      </c>
      <c r="C31" s="35">
        <v>120032.68</v>
      </c>
      <c r="D31" s="35">
        <f t="shared" si="0"/>
        <v>100027.23333333334</v>
      </c>
      <c r="E31" s="35"/>
      <c r="F31" s="53" t="s">
        <v>356</v>
      </c>
    </row>
    <row r="32" spans="1:6" x14ac:dyDescent="0.25">
      <c r="A32" s="31">
        <v>25</v>
      </c>
      <c r="B32" s="34" t="s">
        <v>67</v>
      </c>
      <c r="C32" s="35">
        <v>349853.1</v>
      </c>
      <c r="D32" s="35">
        <f t="shared" si="0"/>
        <v>291544.25</v>
      </c>
      <c r="E32" s="35"/>
      <c r="F32" s="53" t="s">
        <v>356</v>
      </c>
    </row>
    <row r="33" spans="1:6" x14ac:dyDescent="0.25">
      <c r="A33" s="31">
        <v>26</v>
      </c>
      <c r="B33" s="34" t="s">
        <v>68</v>
      </c>
      <c r="C33" s="35">
        <v>431558.43</v>
      </c>
      <c r="D33" s="35">
        <f t="shared" si="0"/>
        <v>359632.02500000002</v>
      </c>
      <c r="E33" s="35"/>
      <c r="F33" s="53" t="s">
        <v>356</v>
      </c>
    </row>
    <row r="34" spans="1:6" x14ac:dyDescent="0.25">
      <c r="A34" s="31">
        <v>27</v>
      </c>
      <c r="B34" s="34" t="s">
        <v>69</v>
      </c>
      <c r="C34" s="35">
        <v>442093.42</v>
      </c>
      <c r="D34" s="35">
        <f t="shared" si="0"/>
        <v>368411.18333333335</v>
      </c>
      <c r="E34" s="35"/>
      <c r="F34" s="53" t="s">
        <v>356</v>
      </c>
    </row>
    <row r="35" spans="1:6" x14ac:dyDescent="0.25">
      <c r="A35" s="31">
        <v>28</v>
      </c>
      <c r="B35" s="34" t="s">
        <v>70</v>
      </c>
      <c r="C35" s="35">
        <v>17358.68</v>
      </c>
      <c r="D35" s="35">
        <f t="shared" si="0"/>
        <v>14465.566666666668</v>
      </c>
      <c r="E35" s="35"/>
      <c r="F35" s="53" t="s">
        <v>356</v>
      </c>
    </row>
    <row r="36" spans="1:6" ht="30" x14ac:dyDescent="0.25">
      <c r="A36" s="31">
        <v>29</v>
      </c>
      <c r="B36" s="34" t="s">
        <v>71</v>
      </c>
      <c r="C36" s="35">
        <v>448718.8</v>
      </c>
      <c r="D36" s="35">
        <f t="shared" si="0"/>
        <v>373932.33333333331</v>
      </c>
      <c r="E36" s="35"/>
      <c r="F36" s="53" t="s">
        <v>356</v>
      </c>
    </row>
    <row r="37" spans="1:6" x14ac:dyDescent="0.25">
      <c r="A37" s="31">
        <v>30</v>
      </c>
      <c r="B37" s="34" t="s">
        <v>72</v>
      </c>
      <c r="C37" s="35">
        <v>272260.78999999998</v>
      </c>
      <c r="D37" s="35">
        <f t="shared" si="0"/>
        <v>226883.99166666667</v>
      </c>
      <c r="E37" s="35"/>
      <c r="F37" s="53" t="s">
        <v>356</v>
      </c>
    </row>
    <row r="38" spans="1:6" x14ac:dyDescent="0.25">
      <c r="A38" s="31">
        <v>31</v>
      </c>
      <c r="B38" s="34" t="s">
        <v>73</v>
      </c>
      <c r="C38" s="35">
        <v>271522.68</v>
      </c>
      <c r="D38" s="35">
        <f t="shared" si="0"/>
        <v>226268.9</v>
      </c>
      <c r="E38" s="35"/>
      <c r="F38" s="53" t="s">
        <v>356</v>
      </c>
    </row>
    <row r="39" spans="1:6" x14ac:dyDescent="0.25">
      <c r="A39" s="31">
        <v>32</v>
      </c>
      <c r="B39" s="34" t="s">
        <v>74</v>
      </c>
      <c r="C39" s="35">
        <v>2003.03</v>
      </c>
      <c r="D39" s="35">
        <f t="shared" si="0"/>
        <v>1669.1916666666666</v>
      </c>
      <c r="E39" s="35"/>
      <c r="F39" s="53" t="s">
        <v>356</v>
      </c>
    </row>
    <row r="40" spans="1:6" x14ac:dyDescent="0.25">
      <c r="A40" s="31">
        <v>33</v>
      </c>
      <c r="B40" s="34" t="s">
        <v>75</v>
      </c>
      <c r="C40" s="35">
        <v>1290.3699999999999</v>
      </c>
      <c r="D40" s="35">
        <f t="shared" si="0"/>
        <v>1075.3083333333334</v>
      </c>
      <c r="E40" s="35"/>
      <c r="F40" s="53" t="s">
        <v>356</v>
      </c>
    </row>
    <row r="41" spans="1:6" x14ac:dyDescent="0.25">
      <c r="A41" s="31">
        <v>34</v>
      </c>
      <c r="B41" s="34" t="s">
        <v>76</v>
      </c>
      <c r="C41" s="38">
        <v>2337.06</v>
      </c>
      <c r="D41" s="35">
        <f t="shared" si="0"/>
        <v>1947.55</v>
      </c>
      <c r="E41" s="35"/>
      <c r="F41" s="53" t="s">
        <v>356</v>
      </c>
    </row>
    <row r="42" spans="1:6" x14ac:dyDescent="0.25">
      <c r="A42" s="31">
        <v>35</v>
      </c>
      <c r="B42" s="39" t="s">
        <v>77</v>
      </c>
      <c r="C42" s="40">
        <v>453385.65</v>
      </c>
      <c r="D42" s="35">
        <f t="shared" si="0"/>
        <v>377821.37500000006</v>
      </c>
      <c r="E42" s="35"/>
      <c r="F42" s="53" t="s">
        <v>356</v>
      </c>
    </row>
    <row r="43" spans="1:6" x14ac:dyDescent="0.25">
      <c r="A43" s="31">
        <v>36</v>
      </c>
      <c r="B43" s="41" t="s">
        <v>78</v>
      </c>
      <c r="C43" s="42">
        <v>414513.43</v>
      </c>
      <c r="D43" s="35">
        <f t="shared" si="0"/>
        <v>345427.85833333334</v>
      </c>
      <c r="E43" s="35"/>
      <c r="F43" s="53" t="s">
        <v>356</v>
      </c>
    </row>
    <row r="44" spans="1:6" x14ac:dyDescent="0.25">
      <c r="A44" s="31">
        <v>37</v>
      </c>
      <c r="B44" s="41" t="s">
        <v>79</v>
      </c>
      <c r="C44" s="42">
        <v>411139.15</v>
      </c>
      <c r="D44" s="35">
        <f t="shared" si="0"/>
        <v>342615.95833333337</v>
      </c>
      <c r="E44" s="35"/>
      <c r="F44" s="53" t="s">
        <v>356</v>
      </c>
    </row>
    <row r="45" spans="1:6" x14ac:dyDescent="0.25">
      <c r="A45" s="31">
        <v>38</v>
      </c>
      <c r="B45" s="39" t="s">
        <v>80</v>
      </c>
      <c r="C45" s="40">
        <v>393475.69</v>
      </c>
      <c r="D45" s="35">
        <f t="shared" si="0"/>
        <v>327896.40833333333</v>
      </c>
      <c r="E45" s="35"/>
      <c r="F45" s="53" t="s">
        <v>356</v>
      </c>
    </row>
    <row r="46" spans="1:6" x14ac:dyDescent="0.25">
      <c r="A46" s="31">
        <v>39</v>
      </c>
      <c r="B46" s="39" t="s">
        <v>81</v>
      </c>
      <c r="C46" s="40">
        <v>374109.48</v>
      </c>
      <c r="D46" s="35">
        <f t="shared" si="0"/>
        <v>311757.90000000002</v>
      </c>
      <c r="E46" s="35"/>
      <c r="F46" s="53" t="s">
        <v>356</v>
      </c>
    </row>
    <row r="47" spans="1:6" x14ac:dyDescent="0.25">
      <c r="A47" s="31">
        <v>40</v>
      </c>
      <c r="B47" s="39" t="s">
        <v>82</v>
      </c>
      <c r="C47" s="40">
        <v>385738.29</v>
      </c>
      <c r="D47" s="35">
        <f t="shared" si="0"/>
        <v>321448.57500000001</v>
      </c>
      <c r="E47" s="35"/>
      <c r="F47" s="53" t="s">
        <v>356</v>
      </c>
    </row>
    <row r="48" spans="1:6" x14ac:dyDescent="0.25">
      <c r="A48" s="31">
        <v>41</v>
      </c>
      <c r="B48" s="39" t="s">
        <v>83</v>
      </c>
      <c r="C48" s="40">
        <v>366117.87</v>
      </c>
      <c r="D48" s="35">
        <f t="shared" si="0"/>
        <v>305098.22500000003</v>
      </c>
      <c r="E48" s="35"/>
      <c r="F48" s="53" t="s">
        <v>356</v>
      </c>
    </row>
    <row r="49" spans="1:6" x14ac:dyDescent="0.25">
      <c r="A49" s="31">
        <v>42</v>
      </c>
      <c r="B49" s="39" t="s">
        <v>84</v>
      </c>
      <c r="C49" s="40">
        <v>468422.18</v>
      </c>
      <c r="D49" s="35">
        <f t="shared" si="0"/>
        <v>390351.81666666665</v>
      </c>
      <c r="E49" s="35"/>
      <c r="F49" s="53" t="s">
        <v>356</v>
      </c>
    </row>
    <row r="50" spans="1:6" x14ac:dyDescent="0.25">
      <c r="A50" s="31">
        <v>43</v>
      </c>
      <c r="B50" s="39" t="s">
        <v>85</v>
      </c>
      <c r="C50" s="40">
        <v>592393.27</v>
      </c>
      <c r="D50" s="35">
        <f t="shared" si="0"/>
        <v>493661.05833333335</v>
      </c>
      <c r="E50" s="35"/>
      <c r="F50" s="53" t="s">
        <v>356</v>
      </c>
    </row>
    <row r="51" spans="1:6" x14ac:dyDescent="0.25">
      <c r="A51" s="31">
        <v>44</v>
      </c>
      <c r="B51" s="39" t="s">
        <v>86</v>
      </c>
      <c r="C51" s="40">
        <v>641348.38</v>
      </c>
      <c r="D51" s="35">
        <f t="shared" si="0"/>
        <v>534456.9833333334</v>
      </c>
      <c r="E51" s="35"/>
      <c r="F51" s="53" t="s">
        <v>356</v>
      </c>
    </row>
    <row r="52" spans="1:6" x14ac:dyDescent="0.25">
      <c r="A52" s="31">
        <v>45</v>
      </c>
      <c r="B52" s="39" t="s">
        <v>87</v>
      </c>
      <c r="C52" s="40">
        <v>714766.05</v>
      </c>
      <c r="D52" s="35">
        <f t="shared" si="0"/>
        <v>595638.37500000012</v>
      </c>
      <c r="E52" s="35"/>
      <c r="F52" s="53" t="s">
        <v>356</v>
      </c>
    </row>
    <row r="53" spans="1:6" ht="30" x14ac:dyDescent="0.25">
      <c r="A53" s="31">
        <v>46</v>
      </c>
      <c r="B53" s="34" t="s">
        <v>88</v>
      </c>
      <c r="C53" s="35">
        <v>707425.53</v>
      </c>
      <c r="D53" s="35">
        <f t="shared" si="0"/>
        <v>589521.27500000002</v>
      </c>
      <c r="E53" s="35"/>
      <c r="F53" s="53" t="s">
        <v>356</v>
      </c>
    </row>
    <row r="54" spans="1:6" x14ac:dyDescent="0.25">
      <c r="A54" s="31">
        <v>47</v>
      </c>
      <c r="B54" s="39" t="s">
        <v>89</v>
      </c>
      <c r="C54" s="35">
        <v>646868.89</v>
      </c>
      <c r="D54" s="35">
        <f t="shared" si="0"/>
        <v>539057.40833333333</v>
      </c>
      <c r="E54" s="35"/>
      <c r="F54" s="53" t="s">
        <v>356</v>
      </c>
    </row>
    <row r="55" spans="1:6" x14ac:dyDescent="0.25">
      <c r="A55" s="31">
        <v>48</v>
      </c>
      <c r="B55" s="34" t="s">
        <v>90</v>
      </c>
      <c r="C55" s="35">
        <v>539051.41</v>
      </c>
      <c r="D55" s="35">
        <f t="shared" si="0"/>
        <v>449209.50833333336</v>
      </c>
      <c r="E55" s="35"/>
      <c r="F55" s="53" t="s">
        <v>356</v>
      </c>
    </row>
    <row r="56" spans="1:6" x14ac:dyDescent="0.25">
      <c r="A56" s="31">
        <v>49</v>
      </c>
      <c r="B56" s="34" t="s">
        <v>91</v>
      </c>
      <c r="C56" s="35">
        <v>151738.49</v>
      </c>
      <c r="D56" s="35">
        <f t="shared" si="0"/>
        <v>126448.74166666667</v>
      </c>
      <c r="E56" s="35"/>
      <c r="F56" s="53" t="s">
        <v>356</v>
      </c>
    </row>
    <row r="57" spans="1:6" x14ac:dyDescent="0.25">
      <c r="A57" s="31">
        <v>50</v>
      </c>
      <c r="B57" s="34" t="s">
        <v>92</v>
      </c>
      <c r="C57" s="35">
        <v>206313.75</v>
      </c>
      <c r="D57" s="35">
        <f t="shared" si="0"/>
        <v>171928.125</v>
      </c>
      <c r="E57" s="35"/>
      <c r="F57" s="53" t="s">
        <v>356</v>
      </c>
    </row>
    <row r="58" spans="1:6" x14ac:dyDescent="0.25">
      <c r="A58" s="31">
        <v>51</v>
      </c>
      <c r="B58" s="34" t="s">
        <v>93</v>
      </c>
      <c r="C58" s="35">
        <v>489687.45</v>
      </c>
      <c r="D58" s="35">
        <f t="shared" si="0"/>
        <v>408072.875</v>
      </c>
      <c r="E58" s="35"/>
      <c r="F58" s="53" t="s">
        <v>356</v>
      </c>
    </row>
    <row r="59" spans="1:6" ht="30" x14ac:dyDescent="0.25">
      <c r="A59" s="31">
        <v>52</v>
      </c>
      <c r="B59" s="34" t="s">
        <v>94</v>
      </c>
      <c r="C59" s="35">
        <v>372812.41</v>
      </c>
      <c r="D59" s="35">
        <f t="shared" si="0"/>
        <v>310677.0083333333</v>
      </c>
      <c r="E59" s="35"/>
      <c r="F59" s="53" t="s">
        <v>356</v>
      </c>
    </row>
    <row r="60" spans="1:6" ht="30" x14ac:dyDescent="0.25">
      <c r="A60" s="31">
        <v>53</v>
      </c>
      <c r="B60" s="34" t="s">
        <v>95</v>
      </c>
      <c r="C60" s="35">
        <v>522136.45</v>
      </c>
      <c r="D60" s="35">
        <f t="shared" si="0"/>
        <v>435113.70833333337</v>
      </c>
      <c r="E60" s="35"/>
      <c r="F60" s="53" t="s">
        <v>356</v>
      </c>
    </row>
    <row r="61" spans="1:6" s="5" customFormat="1" x14ac:dyDescent="0.25">
      <c r="A61" s="31">
        <v>54</v>
      </c>
      <c r="B61" s="41" t="s">
        <v>96</v>
      </c>
      <c r="C61" s="42">
        <v>117237.64</v>
      </c>
      <c r="D61" s="37">
        <f t="shared" si="0"/>
        <v>97698.03333333334</v>
      </c>
      <c r="E61" s="37"/>
      <c r="F61" s="53" t="s">
        <v>356</v>
      </c>
    </row>
    <row r="62" spans="1:6" s="5" customFormat="1" x14ac:dyDescent="0.25">
      <c r="A62" s="31">
        <v>55</v>
      </c>
      <c r="B62" s="41" t="s">
        <v>97</v>
      </c>
      <c r="C62" s="42">
        <v>124488.22</v>
      </c>
      <c r="D62" s="37">
        <f t="shared" si="0"/>
        <v>103740.18333333333</v>
      </c>
      <c r="E62" s="37"/>
      <c r="F62" s="53" t="s">
        <v>356</v>
      </c>
    </row>
    <row r="63" spans="1:6" s="5" customFormat="1" x14ac:dyDescent="0.25">
      <c r="A63" s="31">
        <v>56</v>
      </c>
      <c r="B63" s="41" t="s">
        <v>98</v>
      </c>
      <c r="C63" s="42">
        <v>150669.74</v>
      </c>
      <c r="D63" s="37">
        <f t="shared" si="0"/>
        <v>125558.11666666667</v>
      </c>
      <c r="E63" s="37"/>
      <c r="F63" s="53" t="s">
        <v>356</v>
      </c>
    </row>
    <row r="64" spans="1:6" s="5" customFormat="1" x14ac:dyDescent="0.25">
      <c r="A64" s="31">
        <v>57</v>
      </c>
      <c r="B64" s="41" t="s">
        <v>99</v>
      </c>
      <c r="C64" s="42">
        <v>77972.990000000005</v>
      </c>
      <c r="D64" s="37">
        <f t="shared" si="0"/>
        <v>64977.491666666676</v>
      </c>
      <c r="E64" s="37"/>
      <c r="F64" s="53" t="s">
        <v>356</v>
      </c>
    </row>
    <row r="65" spans="1:6" s="5" customFormat="1" ht="30" x14ac:dyDescent="0.25">
      <c r="A65" s="31">
        <v>58</v>
      </c>
      <c r="B65" s="41" t="s">
        <v>100</v>
      </c>
      <c r="C65" s="42">
        <v>390914.21</v>
      </c>
      <c r="D65" s="37">
        <f t="shared" si="0"/>
        <v>325761.84166666667</v>
      </c>
      <c r="E65" s="37"/>
      <c r="F65" s="53" t="s">
        <v>356</v>
      </c>
    </row>
    <row r="66" spans="1:6" x14ac:dyDescent="0.25">
      <c r="A66" s="31">
        <v>59</v>
      </c>
      <c r="B66" s="34" t="s">
        <v>101</v>
      </c>
      <c r="C66" s="35">
        <v>238661.72</v>
      </c>
      <c r="D66" s="35">
        <f t="shared" si="0"/>
        <v>198884.76666666666</v>
      </c>
      <c r="E66" s="35"/>
      <c r="F66" s="53" t="s">
        <v>356</v>
      </c>
    </row>
    <row r="67" spans="1:6" x14ac:dyDescent="0.25">
      <c r="A67" s="31">
        <v>60</v>
      </c>
      <c r="B67" s="34" t="s">
        <v>102</v>
      </c>
      <c r="C67" s="35">
        <v>313323.74</v>
      </c>
      <c r="D67" s="35">
        <f t="shared" si="0"/>
        <v>261103.11666666667</v>
      </c>
      <c r="E67" s="35"/>
      <c r="F67" s="53" t="s">
        <v>356</v>
      </c>
    </row>
    <row r="68" spans="1:6" x14ac:dyDescent="0.25">
      <c r="A68" s="31">
        <v>61</v>
      </c>
      <c r="B68" s="34" t="s">
        <v>103</v>
      </c>
      <c r="C68" s="35">
        <v>233569.5</v>
      </c>
      <c r="D68" s="35">
        <f t="shared" si="0"/>
        <v>194641.25</v>
      </c>
      <c r="E68" s="35"/>
      <c r="F68" s="53" t="s">
        <v>356</v>
      </c>
    </row>
    <row r="69" spans="1:6" x14ac:dyDescent="0.25">
      <c r="A69" s="31">
        <v>62</v>
      </c>
      <c r="B69" s="34" t="s">
        <v>104</v>
      </c>
      <c r="C69" s="35">
        <v>308231.52</v>
      </c>
      <c r="D69" s="35">
        <f t="shared" si="0"/>
        <v>256859.60000000003</v>
      </c>
      <c r="E69" s="35"/>
      <c r="F69" s="53" t="s">
        <v>356</v>
      </c>
    </row>
    <row r="70" spans="1:6" x14ac:dyDescent="0.25">
      <c r="A70" s="31">
        <v>63</v>
      </c>
      <c r="B70" s="34" t="s">
        <v>105</v>
      </c>
      <c r="C70" s="35">
        <v>432548.81</v>
      </c>
      <c r="D70" s="35">
        <f t="shared" si="0"/>
        <v>360457.34166666667</v>
      </c>
      <c r="E70" s="35"/>
      <c r="F70" s="53" t="s">
        <v>356</v>
      </c>
    </row>
    <row r="71" spans="1:6" x14ac:dyDescent="0.25">
      <c r="A71" s="31">
        <v>64</v>
      </c>
      <c r="B71" s="34" t="s">
        <v>106</v>
      </c>
      <c r="C71" s="35">
        <v>158683.51999999999</v>
      </c>
      <c r="D71" s="35">
        <f t="shared" si="0"/>
        <v>132236.26666666666</v>
      </c>
      <c r="E71" s="35"/>
      <c r="F71" s="53" t="s">
        <v>356</v>
      </c>
    </row>
    <row r="72" spans="1:6" x14ac:dyDescent="0.25">
      <c r="A72" s="31">
        <v>65</v>
      </c>
      <c r="B72" s="34" t="s">
        <v>107</v>
      </c>
      <c r="C72" s="35">
        <v>176627.99</v>
      </c>
      <c r="D72" s="35">
        <f t="shared" ref="D72:D135" si="1">C72/1.2</f>
        <v>147189.99166666667</v>
      </c>
      <c r="E72" s="35"/>
      <c r="F72" s="53" t="s">
        <v>356</v>
      </c>
    </row>
    <row r="73" spans="1:6" x14ac:dyDescent="0.25">
      <c r="A73" s="31">
        <v>66</v>
      </c>
      <c r="B73" s="34" t="s">
        <v>108</v>
      </c>
      <c r="C73" s="35">
        <v>40145.31</v>
      </c>
      <c r="D73" s="35">
        <f t="shared" si="1"/>
        <v>33454.425000000003</v>
      </c>
      <c r="E73" s="35"/>
      <c r="F73" s="53" t="s">
        <v>356</v>
      </c>
    </row>
    <row r="74" spans="1:6" x14ac:dyDescent="0.25">
      <c r="A74" s="31">
        <v>67</v>
      </c>
      <c r="B74" s="34" t="s">
        <v>109</v>
      </c>
      <c r="C74" s="35">
        <v>43178.07</v>
      </c>
      <c r="D74" s="35">
        <f t="shared" si="1"/>
        <v>35981.724999999999</v>
      </c>
      <c r="E74" s="35"/>
      <c r="F74" s="53" t="s">
        <v>356</v>
      </c>
    </row>
    <row r="75" spans="1:6" ht="30" x14ac:dyDescent="0.25">
      <c r="A75" s="31">
        <v>68</v>
      </c>
      <c r="B75" s="34" t="s">
        <v>110</v>
      </c>
      <c r="C75" s="35">
        <v>50782.33</v>
      </c>
      <c r="D75" s="35">
        <f t="shared" si="1"/>
        <v>42318.608333333337</v>
      </c>
      <c r="E75" s="35"/>
      <c r="F75" s="53" t="s">
        <v>356</v>
      </c>
    </row>
    <row r="76" spans="1:6" ht="17.25" customHeight="1" x14ac:dyDescent="0.25">
      <c r="A76" s="31">
        <v>69</v>
      </c>
      <c r="B76" s="34" t="s">
        <v>111</v>
      </c>
      <c r="C76" s="35">
        <v>45025.25</v>
      </c>
      <c r="D76" s="35">
        <f t="shared" si="1"/>
        <v>37521.041666666672</v>
      </c>
      <c r="E76" s="35"/>
      <c r="F76" s="53" t="s">
        <v>356</v>
      </c>
    </row>
    <row r="77" spans="1:6" x14ac:dyDescent="0.25">
      <c r="A77" s="31">
        <v>70</v>
      </c>
      <c r="B77" s="34" t="s">
        <v>112</v>
      </c>
      <c r="C77" s="35">
        <v>48478.83</v>
      </c>
      <c r="D77" s="35">
        <f t="shared" si="1"/>
        <v>40399.025000000001</v>
      </c>
      <c r="E77" s="35"/>
      <c r="F77" s="53" t="s">
        <v>356</v>
      </c>
    </row>
    <row r="78" spans="1:6" x14ac:dyDescent="0.25">
      <c r="A78" s="31">
        <v>71</v>
      </c>
      <c r="B78" s="34" t="s">
        <v>113</v>
      </c>
      <c r="C78" s="35">
        <v>89702.88</v>
      </c>
      <c r="D78" s="35">
        <f t="shared" si="1"/>
        <v>74752.400000000009</v>
      </c>
      <c r="E78" s="35"/>
      <c r="F78" s="53" t="s">
        <v>356</v>
      </c>
    </row>
    <row r="79" spans="1:6" x14ac:dyDescent="0.25">
      <c r="A79" s="31">
        <v>72</v>
      </c>
      <c r="B79" s="34" t="s">
        <v>114</v>
      </c>
      <c r="C79" s="35">
        <v>121130.24000000001</v>
      </c>
      <c r="D79" s="35">
        <f t="shared" si="1"/>
        <v>100941.86666666667</v>
      </c>
      <c r="E79" s="35"/>
      <c r="F79" s="53" t="s">
        <v>356</v>
      </c>
    </row>
    <row r="80" spans="1:6" x14ac:dyDescent="0.25">
      <c r="A80" s="31">
        <v>73</v>
      </c>
      <c r="B80" s="34" t="s">
        <v>115</v>
      </c>
      <c r="C80" s="35">
        <v>73748.429999999993</v>
      </c>
      <c r="D80" s="35">
        <f t="shared" si="1"/>
        <v>61457.024999999994</v>
      </c>
      <c r="E80" s="35"/>
      <c r="F80" s="53" t="s">
        <v>356</v>
      </c>
    </row>
    <row r="81" spans="1:6" x14ac:dyDescent="0.25">
      <c r="A81" s="31">
        <v>74</v>
      </c>
      <c r="B81" s="34" t="s">
        <v>116</v>
      </c>
      <c r="C81" s="35">
        <v>77495.320000000007</v>
      </c>
      <c r="D81" s="35">
        <f t="shared" si="1"/>
        <v>64579.433333333342</v>
      </c>
      <c r="E81" s="35"/>
      <c r="F81" s="53" t="s">
        <v>356</v>
      </c>
    </row>
    <row r="82" spans="1:6" x14ac:dyDescent="0.25">
      <c r="A82" s="31">
        <v>75</v>
      </c>
      <c r="B82" s="34" t="s">
        <v>117</v>
      </c>
      <c r="C82" s="35">
        <v>69387.789999999994</v>
      </c>
      <c r="D82" s="35">
        <f t="shared" si="1"/>
        <v>57823.158333333333</v>
      </c>
      <c r="E82" s="35"/>
      <c r="F82" s="53" t="s">
        <v>356</v>
      </c>
    </row>
    <row r="83" spans="1:6" x14ac:dyDescent="0.25">
      <c r="A83" s="31">
        <v>76</v>
      </c>
      <c r="B83" s="34" t="s">
        <v>118</v>
      </c>
      <c r="C83" s="35">
        <v>24932.1</v>
      </c>
      <c r="D83" s="35">
        <f t="shared" si="1"/>
        <v>20776.75</v>
      </c>
      <c r="E83" s="35"/>
      <c r="F83" s="53" t="s">
        <v>356</v>
      </c>
    </row>
    <row r="84" spans="1:6" ht="30" x14ac:dyDescent="0.25">
      <c r="A84" s="31">
        <v>77</v>
      </c>
      <c r="B84" s="34" t="s">
        <v>119</v>
      </c>
      <c r="C84" s="35">
        <v>140042.85</v>
      </c>
      <c r="D84" s="35">
        <f t="shared" si="1"/>
        <v>116702.37500000001</v>
      </c>
      <c r="E84" s="35"/>
      <c r="F84" s="53" t="s">
        <v>356</v>
      </c>
    </row>
    <row r="85" spans="1:6" x14ac:dyDescent="0.25">
      <c r="A85" s="31">
        <v>78</v>
      </c>
      <c r="B85" s="34" t="s">
        <v>120</v>
      </c>
      <c r="C85" s="35">
        <v>46501.65</v>
      </c>
      <c r="D85" s="35">
        <f t="shared" si="1"/>
        <v>38751.375</v>
      </c>
      <c r="E85" s="35"/>
      <c r="F85" s="53" t="s">
        <v>356</v>
      </c>
    </row>
    <row r="86" spans="1:6" x14ac:dyDescent="0.25">
      <c r="A86" s="31">
        <v>79</v>
      </c>
      <c r="B86" s="34" t="s">
        <v>121</v>
      </c>
      <c r="C86" s="35">
        <v>47976.23</v>
      </c>
      <c r="D86" s="35">
        <f t="shared" si="1"/>
        <v>39980.191666666673</v>
      </c>
      <c r="E86" s="35"/>
      <c r="F86" s="53" t="s">
        <v>356</v>
      </c>
    </row>
    <row r="87" spans="1:6" x14ac:dyDescent="0.25">
      <c r="A87" s="31">
        <v>80</v>
      </c>
      <c r="B87" s="34" t="s">
        <v>122</v>
      </c>
      <c r="C87" s="35">
        <v>51086.54</v>
      </c>
      <c r="D87" s="35">
        <f t="shared" si="1"/>
        <v>42572.116666666669</v>
      </c>
      <c r="E87" s="35"/>
      <c r="F87" s="53" t="s">
        <v>356</v>
      </c>
    </row>
    <row r="88" spans="1:6" x14ac:dyDescent="0.25">
      <c r="A88" s="31">
        <v>81</v>
      </c>
      <c r="B88" s="34" t="s">
        <v>123</v>
      </c>
      <c r="C88" s="35">
        <v>52219.75</v>
      </c>
      <c r="D88" s="35">
        <f t="shared" si="1"/>
        <v>43516.458333333336</v>
      </c>
      <c r="E88" s="35"/>
      <c r="F88" s="53" t="s">
        <v>356</v>
      </c>
    </row>
    <row r="89" spans="1:6" x14ac:dyDescent="0.25">
      <c r="A89" s="31">
        <v>82</v>
      </c>
      <c r="B89" s="34" t="s">
        <v>124</v>
      </c>
      <c r="C89" s="35">
        <v>53991.89</v>
      </c>
      <c r="D89" s="35">
        <f t="shared" si="1"/>
        <v>44993.241666666669</v>
      </c>
      <c r="E89" s="35"/>
      <c r="F89" s="53" t="s">
        <v>356</v>
      </c>
    </row>
    <row r="90" spans="1:6" x14ac:dyDescent="0.25">
      <c r="A90" s="31">
        <v>83</v>
      </c>
      <c r="B90" s="34" t="s">
        <v>125</v>
      </c>
      <c r="C90" s="35">
        <v>5345.84</v>
      </c>
      <c r="D90" s="35">
        <f t="shared" si="1"/>
        <v>4454.8666666666668</v>
      </c>
      <c r="E90" s="35"/>
      <c r="F90" s="53" t="s">
        <v>356</v>
      </c>
    </row>
    <row r="91" spans="1:6" s="6" customFormat="1" ht="30" x14ac:dyDescent="0.25">
      <c r="A91" s="31">
        <v>84</v>
      </c>
      <c r="B91" s="43" t="s">
        <v>126</v>
      </c>
      <c r="C91" s="40">
        <v>899622.24</v>
      </c>
      <c r="D91" s="35">
        <f t="shared" si="1"/>
        <v>749685.20000000007</v>
      </c>
      <c r="E91" s="35"/>
      <c r="F91" s="53" t="s">
        <v>356</v>
      </c>
    </row>
    <row r="92" spans="1:6" x14ac:dyDescent="0.25">
      <c r="A92" s="31">
        <v>85</v>
      </c>
      <c r="B92" s="39" t="s">
        <v>127</v>
      </c>
      <c r="C92" s="40">
        <v>394303.79</v>
      </c>
      <c r="D92" s="35">
        <f t="shared" si="1"/>
        <v>328586.49166666664</v>
      </c>
      <c r="E92" s="35"/>
      <c r="F92" s="53" t="s">
        <v>356</v>
      </c>
    </row>
    <row r="93" spans="1:6" x14ac:dyDescent="0.25">
      <c r="A93" s="31">
        <v>86</v>
      </c>
      <c r="B93" s="39" t="s">
        <v>128</v>
      </c>
      <c r="C93" s="40">
        <v>3970.41</v>
      </c>
      <c r="D93" s="35">
        <f t="shared" si="1"/>
        <v>3308.6750000000002</v>
      </c>
      <c r="E93" s="35"/>
      <c r="F93" s="53" t="s">
        <v>356</v>
      </c>
    </row>
    <row r="94" spans="1:6" x14ac:dyDescent="0.25">
      <c r="A94" s="31">
        <v>87</v>
      </c>
      <c r="B94" s="39" t="s">
        <v>129</v>
      </c>
      <c r="C94" s="40">
        <v>503082.25</v>
      </c>
      <c r="D94" s="35">
        <f t="shared" si="1"/>
        <v>419235.20833333337</v>
      </c>
      <c r="E94" s="35"/>
      <c r="F94" s="53" t="s">
        <v>356</v>
      </c>
    </row>
    <row r="95" spans="1:6" x14ac:dyDescent="0.25">
      <c r="A95" s="31">
        <v>88</v>
      </c>
      <c r="B95" s="34" t="s">
        <v>130</v>
      </c>
      <c r="C95" s="35">
        <v>20626.09</v>
      </c>
      <c r="D95" s="35">
        <f t="shared" si="1"/>
        <v>17188.408333333333</v>
      </c>
      <c r="E95" s="35"/>
      <c r="F95" s="53" t="s">
        <v>356</v>
      </c>
    </row>
    <row r="96" spans="1:6" x14ac:dyDescent="0.25">
      <c r="A96" s="31">
        <v>89</v>
      </c>
      <c r="B96" s="39" t="s">
        <v>131</v>
      </c>
      <c r="C96" s="40">
        <v>13380.91</v>
      </c>
      <c r="D96" s="35">
        <f t="shared" si="1"/>
        <v>11150.758333333333</v>
      </c>
      <c r="E96" s="35"/>
      <c r="F96" s="53" t="s">
        <v>356</v>
      </c>
    </row>
    <row r="97" spans="1:6" x14ac:dyDescent="0.25">
      <c r="A97" s="31">
        <v>90</v>
      </c>
      <c r="B97" s="34" t="s">
        <v>132</v>
      </c>
      <c r="C97" s="35">
        <v>303446.03999999998</v>
      </c>
      <c r="D97" s="35">
        <f t="shared" si="1"/>
        <v>252871.69999999998</v>
      </c>
      <c r="E97" s="35"/>
      <c r="F97" s="53" t="s">
        <v>357</v>
      </c>
    </row>
    <row r="98" spans="1:6" x14ac:dyDescent="0.25">
      <c r="A98" s="31">
        <v>91</v>
      </c>
      <c r="B98" s="34" t="s">
        <v>133</v>
      </c>
      <c r="C98" s="35">
        <v>424975.6</v>
      </c>
      <c r="D98" s="35">
        <f t="shared" si="1"/>
        <v>354146.33333333331</v>
      </c>
      <c r="E98" s="35"/>
      <c r="F98" s="53" t="s">
        <v>357</v>
      </c>
    </row>
    <row r="99" spans="1:6" x14ac:dyDescent="0.25">
      <c r="A99" s="31">
        <v>92</v>
      </c>
      <c r="B99" s="34" t="s">
        <v>134</v>
      </c>
      <c r="C99" s="35">
        <v>483350.2</v>
      </c>
      <c r="D99" s="35">
        <f t="shared" si="1"/>
        <v>402791.83333333337</v>
      </c>
      <c r="E99" s="35"/>
      <c r="F99" s="53" t="s">
        <v>357</v>
      </c>
    </row>
    <row r="100" spans="1:6" x14ac:dyDescent="0.25">
      <c r="A100" s="31">
        <v>93</v>
      </c>
      <c r="B100" s="34" t="s">
        <v>135</v>
      </c>
      <c r="C100" s="35">
        <v>607784.23</v>
      </c>
      <c r="D100" s="35">
        <f t="shared" si="1"/>
        <v>506486.85833333334</v>
      </c>
      <c r="E100" s="35"/>
      <c r="F100" s="53" t="s">
        <v>357</v>
      </c>
    </row>
    <row r="101" spans="1:6" x14ac:dyDescent="0.25">
      <c r="A101" s="31">
        <v>94</v>
      </c>
      <c r="B101" s="34" t="s">
        <v>136</v>
      </c>
      <c r="C101" s="35">
        <v>729338.55</v>
      </c>
      <c r="D101" s="35">
        <f t="shared" si="1"/>
        <v>607782.12500000012</v>
      </c>
      <c r="E101" s="35"/>
      <c r="F101" s="53" t="s">
        <v>357</v>
      </c>
    </row>
    <row r="102" spans="1:6" x14ac:dyDescent="0.25">
      <c r="A102" s="31">
        <v>95</v>
      </c>
      <c r="B102" s="34" t="s">
        <v>137</v>
      </c>
      <c r="C102" s="35">
        <v>768012.96</v>
      </c>
      <c r="D102" s="35">
        <f t="shared" si="1"/>
        <v>640010.80000000005</v>
      </c>
      <c r="E102" s="35"/>
      <c r="F102" s="53" t="s">
        <v>357</v>
      </c>
    </row>
    <row r="103" spans="1:6" x14ac:dyDescent="0.25">
      <c r="A103" s="31">
        <v>96</v>
      </c>
      <c r="B103" s="34" t="s">
        <v>138</v>
      </c>
      <c r="C103" s="35">
        <v>888344.14</v>
      </c>
      <c r="D103" s="35">
        <f t="shared" si="1"/>
        <v>740286.78333333333</v>
      </c>
      <c r="E103" s="35"/>
      <c r="F103" s="53" t="s">
        <v>357</v>
      </c>
    </row>
    <row r="104" spans="1:6" x14ac:dyDescent="0.25">
      <c r="A104" s="31">
        <v>97</v>
      </c>
      <c r="B104" s="34" t="s">
        <v>139</v>
      </c>
      <c r="C104" s="35">
        <v>1110155.98</v>
      </c>
      <c r="D104" s="35">
        <f t="shared" si="1"/>
        <v>925129.9833333334</v>
      </c>
      <c r="E104" s="35"/>
      <c r="F104" s="53" t="s">
        <v>357</v>
      </c>
    </row>
    <row r="105" spans="1:6" x14ac:dyDescent="0.25">
      <c r="A105" s="31">
        <v>98</v>
      </c>
      <c r="B105" s="34" t="s">
        <v>140</v>
      </c>
      <c r="C105" s="35">
        <v>1351024.66</v>
      </c>
      <c r="D105" s="35">
        <f t="shared" si="1"/>
        <v>1125853.8833333333</v>
      </c>
      <c r="E105" s="35"/>
      <c r="F105" s="53" t="s">
        <v>357</v>
      </c>
    </row>
    <row r="106" spans="1:6" x14ac:dyDescent="0.25">
      <c r="A106" s="31">
        <v>99</v>
      </c>
      <c r="B106" s="34" t="s">
        <v>141</v>
      </c>
      <c r="C106" s="35">
        <v>392556.85</v>
      </c>
      <c r="D106" s="35">
        <f t="shared" si="1"/>
        <v>327130.70833333331</v>
      </c>
      <c r="E106" s="35"/>
      <c r="F106" s="53" t="s">
        <v>357</v>
      </c>
    </row>
    <row r="107" spans="1:6" s="5" customFormat="1" x14ac:dyDescent="0.25">
      <c r="A107" s="31">
        <v>100</v>
      </c>
      <c r="B107" s="36" t="s">
        <v>142</v>
      </c>
      <c r="C107" s="37">
        <v>560185.75</v>
      </c>
      <c r="D107" s="35">
        <f t="shared" si="1"/>
        <v>466821.45833333337</v>
      </c>
      <c r="E107" s="35"/>
      <c r="F107" s="53" t="s">
        <v>357</v>
      </c>
    </row>
    <row r="108" spans="1:6" x14ac:dyDescent="0.25">
      <c r="A108" s="31">
        <v>101</v>
      </c>
      <c r="B108" s="34" t="s">
        <v>143</v>
      </c>
      <c r="C108" s="35">
        <v>595789.28</v>
      </c>
      <c r="D108" s="35">
        <f t="shared" si="1"/>
        <v>496491.06666666671</v>
      </c>
      <c r="E108" s="35"/>
      <c r="F108" s="53" t="s">
        <v>357</v>
      </c>
    </row>
    <row r="109" spans="1:6" x14ac:dyDescent="0.25">
      <c r="A109" s="31">
        <v>102</v>
      </c>
      <c r="B109" s="34" t="s">
        <v>144</v>
      </c>
      <c r="C109" s="35">
        <v>661039.48</v>
      </c>
      <c r="D109" s="35">
        <f t="shared" si="1"/>
        <v>550866.2333333334</v>
      </c>
      <c r="E109" s="35"/>
      <c r="F109" s="53" t="s">
        <v>357</v>
      </c>
    </row>
    <row r="110" spans="1:6" x14ac:dyDescent="0.25">
      <c r="A110" s="31">
        <v>103</v>
      </c>
      <c r="B110" s="34" t="s">
        <v>145</v>
      </c>
      <c r="C110" s="35">
        <v>741711.73</v>
      </c>
      <c r="D110" s="35">
        <f t="shared" si="1"/>
        <v>618093.1083333334</v>
      </c>
      <c r="E110" s="35"/>
      <c r="F110" s="53" t="s">
        <v>357</v>
      </c>
    </row>
    <row r="111" spans="1:6" x14ac:dyDescent="0.25">
      <c r="A111" s="31">
        <v>104</v>
      </c>
      <c r="B111" s="44" t="s">
        <v>146</v>
      </c>
      <c r="C111" s="35">
        <v>840762.78</v>
      </c>
      <c r="D111" s="35">
        <f t="shared" si="1"/>
        <v>700635.65</v>
      </c>
      <c r="E111" s="35"/>
      <c r="F111" s="53" t="s">
        <v>357</v>
      </c>
    </row>
    <row r="112" spans="1:6" x14ac:dyDescent="0.25">
      <c r="A112" s="31">
        <v>105</v>
      </c>
      <c r="B112" s="34" t="s">
        <v>147</v>
      </c>
      <c r="C112" s="35">
        <v>714560.8</v>
      </c>
      <c r="D112" s="35">
        <f t="shared" si="1"/>
        <v>595467.33333333337</v>
      </c>
      <c r="E112" s="35"/>
      <c r="F112" s="53" t="s">
        <v>357</v>
      </c>
    </row>
    <row r="113" spans="1:6" x14ac:dyDescent="0.25">
      <c r="A113" s="31">
        <v>106</v>
      </c>
      <c r="B113" s="34" t="s">
        <v>148</v>
      </c>
      <c r="C113" s="35">
        <v>1142437.22</v>
      </c>
      <c r="D113" s="35">
        <f t="shared" si="1"/>
        <v>952031.01666666672</v>
      </c>
      <c r="E113" s="35"/>
      <c r="F113" s="53" t="s">
        <v>357</v>
      </c>
    </row>
    <row r="114" spans="1:6" x14ac:dyDescent="0.25">
      <c r="A114" s="31">
        <v>107</v>
      </c>
      <c r="B114" s="34" t="s">
        <v>149</v>
      </c>
      <c r="C114" s="35">
        <v>1272260.52</v>
      </c>
      <c r="D114" s="35">
        <f t="shared" si="1"/>
        <v>1060217.1000000001</v>
      </c>
      <c r="E114" s="35"/>
      <c r="F114" s="53" t="s">
        <v>357</v>
      </c>
    </row>
    <row r="115" spans="1:6" x14ac:dyDescent="0.25">
      <c r="A115" s="31">
        <v>108</v>
      </c>
      <c r="B115" s="34" t="s">
        <v>150</v>
      </c>
      <c r="C115" s="35">
        <v>1317661.3</v>
      </c>
      <c r="D115" s="35">
        <f t="shared" si="1"/>
        <v>1098051.0833333335</v>
      </c>
      <c r="E115" s="35"/>
      <c r="F115" s="53" t="s">
        <v>357</v>
      </c>
    </row>
    <row r="116" spans="1:6" x14ac:dyDescent="0.25">
      <c r="A116" s="31">
        <v>109</v>
      </c>
      <c r="B116" s="34" t="s">
        <v>151</v>
      </c>
      <c r="C116" s="35">
        <v>321998.56</v>
      </c>
      <c r="D116" s="35">
        <f t="shared" si="1"/>
        <v>268332.13333333336</v>
      </c>
      <c r="E116" s="35"/>
      <c r="F116" s="53" t="s">
        <v>357</v>
      </c>
    </row>
    <row r="117" spans="1:6" x14ac:dyDescent="0.25">
      <c r="A117" s="31">
        <v>110</v>
      </c>
      <c r="B117" s="34" t="s">
        <v>152</v>
      </c>
      <c r="C117" s="35">
        <v>336058.91</v>
      </c>
      <c r="D117" s="35">
        <f t="shared" si="1"/>
        <v>280049.09166666667</v>
      </c>
      <c r="E117" s="35"/>
      <c r="F117" s="53" t="s">
        <v>357</v>
      </c>
    </row>
    <row r="118" spans="1:6" x14ac:dyDescent="0.25">
      <c r="A118" s="31">
        <v>111</v>
      </c>
      <c r="B118" s="34" t="s">
        <v>153</v>
      </c>
      <c r="C118" s="35">
        <v>378066.64</v>
      </c>
      <c r="D118" s="35">
        <f t="shared" si="1"/>
        <v>315055.53333333338</v>
      </c>
      <c r="E118" s="35"/>
      <c r="F118" s="53" t="s">
        <v>357</v>
      </c>
    </row>
    <row r="119" spans="1:6" x14ac:dyDescent="0.25">
      <c r="A119" s="31">
        <v>112</v>
      </c>
      <c r="B119" s="34" t="s">
        <v>154</v>
      </c>
      <c r="C119" s="35">
        <v>444463.66</v>
      </c>
      <c r="D119" s="35">
        <f t="shared" si="1"/>
        <v>370386.3833333333</v>
      </c>
      <c r="E119" s="35"/>
      <c r="F119" s="53" t="s">
        <v>357</v>
      </c>
    </row>
    <row r="120" spans="1:6" x14ac:dyDescent="0.25">
      <c r="A120" s="31">
        <v>113</v>
      </c>
      <c r="B120" s="34" t="s">
        <v>155</v>
      </c>
      <c r="C120" s="35">
        <v>484872.87</v>
      </c>
      <c r="D120" s="35">
        <f t="shared" si="1"/>
        <v>404060.72500000003</v>
      </c>
      <c r="E120" s="35"/>
      <c r="F120" s="53" t="s">
        <v>357</v>
      </c>
    </row>
    <row r="121" spans="1:6" x14ac:dyDescent="0.25">
      <c r="A121" s="31">
        <v>114</v>
      </c>
      <c r="B121" s="34" t="s">
        <v>156</v>
      </c>
      <c r="C121" s="35">
        <v>583560.39</v>
      </c>
      <c r="D121" s="35">
        <f t="shared" si="1"/>
        <v>486300.32500000001</v>
      </c>
      <c r="E121" s="35"/>
      <c r="F121" s="53" t="s">
        <v>357</v>
      </c>
    </row>
    <row r="122" spans="1:6" x14ac:dyDescent="0.25">
      <c r="A122" s="31">
        <v>115</v>
      </c>
      <c r="B122" s="34" t="s">
        <v>157</v>
      </c>
      <c r="C122" s="35">
        <v>690535.43</v>
      </c>
      <c r="D122" s="35">
        <f t="shared" si="1"/>
        <v>575446.19166666677</v>
      </c>
      <c r="E122" s="35"/>
      <c r="F122" s="53" t="s">
        <v>357</v>
      </c>
    </row>
    <row r="123" spans="1:6" x14ac:dyDescent="0.25">
      <c r="A123" s="31">
        <v>116</v>
      </c>
      <c r="B123" s="34" t="s">
        <v>158</v>
      </c>
      <c r="C123" s="35">
        <v>803675.78</v>
      </c>
      <c r="D123" s="35">
        <f t="shared" si="1"/>
        <v>669729.81666666677</v>
      </c>
      <c r="E123" s="35"/>
      <c r="F123" s="53" t="s">
        <v>357</v>
      </c>
    </row>
    <row r="124" spans="1:6" x14ac:dyDescent="0.25">
      <c r="A124" s="31">
        <v>117</v>
      </c>
      <c r="B124" s="34" t="s">
        <v>159</v>
      </c>
      <c r="C124" s="35">
        <v>557307.35</v>
      </c>
      <c r="D124" s="35">
        <f t="shared" si="1"/>
        <v>464422.79166666669</v>
      </c>
      <c r="E124" s="35"/>
      <c r="F124" s="53" t="s">
        <v>357</v>
      </c>
    </row>
    <row r="125" spans="1:6" x14ac:dyDescent="0.25">
      <c r="A125" s="31">
        <v>118</v>
      </c>
      <c r="B125" s="34" t="s">
        <v>160</v>
      </c>
      <c r="C125" s="35">
        <v>641692.75</v>
      </c>
      <c r="D125" s="35">
        <f t="shared" si="1"/>
        <v>534743.95833333337</v>
      </c>
      <c r="E125" s="35"/>
      <c r="F125" s="53" t="s">
        <v>357</v>
      </c>
    </row>
    <row r="126" spans="1:6" x14ac:dyDescent="0.25">
      <c r="A126" s="31">
        <v>119</v>
      </c>
      <c r="B126" s="34" t="s">
        <v>161</v>
      </c>
      <c r="C126" s="35">
        <v>774486.79</v>
      </c>
      <c r="D126" s="35">
        <f t="shared" si="1"/>
        <v>645405.65833333344</v>
      </c>
      <c r="E126" s="35"/>
      <c r="F126" s="53" t="s">
        <v>357</v>
      </c>
    </row>
    <row r="127" spans="1:6" x14ac:dyDescent="0.25">
      <c r="A127" s="31">
        <v>120</v>
      </c>
      <c r="B127" s="34" t="s">
        <v>162</v>
      </c>
      <c r="C127" s="35">
        <v>858758.98</v>
      </c>
      <c r="D127" s="35">
        <f t="shared" si="1"/>
        <v>715632.4833333334</v>
      </c>
      <c r="E127" s="35"/>
      <c r="F127" s="53" t="s">
        <v>357</v>
      </c>
    </row>
    <row r="128" spans="1:6" x14ac:dyDescent="0.25">
      <c r="A128" s="31">
        <v>121</v>
      </c>
      <c r="B128" s="34" t="s">
        <v>163</v>
      </c>
      <c r="C128" s="35">
        <v>1041341.15</v>
      </c>
      <c r="D128" s="35">
        <f t="shared" si="1"/>
        <v>867784.29166666674</v>
      </c>
      <c r="E128" s="35"/>
      <c r="F128" s="53" t="s">
        <v>357</v>
      </c>
    </row>
    <row r="129" spans="1:6" x14ac:dyDescent="0.25">
      <c r="A129" s="31">
        <v>122</v>
      </c>
      <c r="B129" s="34" t="s">
        <v>164</v>
      </c>
      <c r="C129" s="35">
        <v>857783.55</v>
      </c>
      <c r="D129" s="35">
        <f t="shared" si="1"/>
        <v>714819.62500000012</v>
      </c>
      <c r="E129" s="35"/>
      <c r="F129" s="53" t="s">
        <v>357</v>
      </c>
    </row>
    <row r="130" spans="1:6" x14ac:dyDescent="0.25">
      <c r="A130" s="31">
        <v>123</v>
      </c>
      <c r="B130" s="34" t="s">
        <v>165</v>
      </c>
      <c r="C130" s="35">
        <v>1482427.04</v>
      </c>
      <c r="D130" s="35">
        <f t="shared" si="1"/>
        <v>1235355.8666666667</v>
      </c>
      <c r="E130" s="35"/>
      <c r="F130" s="53" t="s">
        <v>357</v>
      </c>
    </row>
    <row r="131" spans="1:6" x14ac:dyDescent="0.25">
      <c r="A131" s="31">
        <v>124</v>
      </c>
      <c r="B131" s="34" t="s">
        <v>166</v>
      </c>
      <c r="C131" s="35">
        <v>754915.41</v>
      </c>
      <c r="D131" s="35">
        <f t="shared" si="1"/>
        <v>629096.17500000005</v>
      </c>
      <c r="E131" s="35"/>
      <c r="F131" s="53" t="s">
        <v>357</v>
      </c>
    </row>
    <row r="132" spans="1:6" x14ac:dyDescent="0.25">
      <c r="A132" s="31">
        <v>125</v>
      </c>
      <c r="B132" s="34" t="s">
        <v>167</v>
      </c>
      <c r="C132" s="35">
        <v>2945699.98</v>
      </c>
      <c r="D132" s="35">
        <f t="shared" si="1"/>
        <v>2454749.9833333334</v>
      </c>
      <c r="E132" s="35"/>
      <c r="F132" s="53" t="s">
        <v>357</v>
      </c>
    </row>
    <row r="133" spans="1:6" ht="30" x14ac:dyDescent="0.25">
      <c r="A133" s="31">
        <v>126</v>
      </c>
      <c r="B133" s="36" t="s">
        <v>168</v>
      </c>
      <c r="C133" s="35">
        <v>735534.98</v>
      </c>
      <c r="D133" s="35">
        <f t="shared" si="1"/>
        <v>612945.81666666665</v>
      </c>
      <c r="E133" s="35"/>
      <c r="F133" s="53" t="s">
        <v>357</v>
      </c>
    </row>
    <row r="134" spans="1:6" x14ac:dyDescent="0.25">
      <c r="A134" s="31">
        <v>127</v>
      </c>
      <c r="B134" s="36" t="s">
        <v>169</v>
      </c>
      <c r="C134" s="35">
        <v>737414.53</v>
      </c>
      <c r="D134" s="35">
        <f t="shared" si="1"/>
        <v>614512.1083333334</v>
      </c>
      <c r="E134" s="35"/>
      <c r="F134" s="53" t="s">
        <v>357</v>
      </c>
    </row>
    <row r="135" spans="1:6" x14ac:dyDescent="0.25">
      <c r="A135" s="31">
        <v>128</v>
      </c>
      <c r="B135" s="36" t="s">
        <v>170</v>
      </c>
      <c r="C135" s="35">
        <v>990321.76</v>
      </c>
      <c r="D135" s="35">
        <f t="shared" si="1"/>
        <v>825268.13333333342</v>
      </c>
      <c r="E135" s="35"/>
      <c r="F135" s="53" t="s">
        <v>357</v>
      </c>
    </row>
    <row r="136" spans="1:6" x14ac:dyDescent="0.25">
      <c r="A136" s="31">
        <v>129</v>
      </c>
      <c r="B136" s="36" t="s">
        <v>171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357</v>
      </c>
    </row>
    <row r="137" spans="1:6" x14ac:dyDescent="0.25">
      <c r="A137" s="31">
        <v>130</v>
      </c>
      <c r="B137" s="34" t="s">
        <v>172</v>
      </c>
      <c r="C137" s="35">
        <v>358624.16</v>
      </c>
      <c r="D137" s="35">
        <f t="shared" si="2"/>
        <v>298853.46666666667</v>
      </c>
      <c r="E137" s="35"/>
      <c r="F137" s="53" t="s">
        <v>357</v>
      </c>
    </row>
    <row r="138" spans="1:6" x14ac:dyDescent="0.25">
      <c r="A138" s="31">
        <v>131</v>
      </c>
      <c r="B138" s="34" t="s">
        <v>173</v>
      </c>
      <c r="C138" s="35">
        <v>397621.8</v>
      </c>
      <c r="D138" s="35">
        <f t="shared" si="2"/>
        <v>331351.5</v>
      </c>
      <c r="E138" s="35"/>
      <c r="F138" s="53" t="s">
        <v>357</v>
      </c>
    </row>
    <row r="139" spans="1:6" x14ac:dyDescent="0.25">
      <c r="A139" s="31">
        <v>132</v>
      </c>
      <c r="B139" s="34" t="s">
        <v>174</v>
      </c>
      <c r="C139" s="35">
        <v>464249.9</v>
      </c>
      <c r="D139" s="35">
        <f t="shared" si="2"/>
        <v>386874.91666666669</v>
      </c>
      <c r="E139" s="35"/>
      <c r="F139" s="53" t="s">
        <v>357</v>
      </c>
    </row>
    <row r="140" spans="1:6" x14ac:dyDescent="0.25">
      <c r="A140" s="31">
        <v>133</v>
      </c>
      <c r="B140" s="34" t="s">
        <v>175</v>
      </c>
      <c r="C140" s="35">
        <v>495488.86</v>
      </c>
      <c r="D140" s="35">
        <f t="shared" si="2"/>
        <v>412907.38333333336</v>
      </c>
      <c r="E140" s="35"/>
      <c r="F140" s="53" t="s">
        <v>357</v>
      </c>
    </row>
    <row r="141" spans="1:6" x14ac:dyDescent="0.25">
      <c r="A141" s="31">
        <v>134</v>
      </c>
      <c r="B141" s="34" t="s">
        <v>176</v>
      </c>
      <c r="C141" s="35">
        <v>593752.82999999996</v>
      </c>
      <c r="D141" s="35">
        <f t="shared" si="2"/>
        <v>494794.02499999997</v>
      </c>
      <c r="E141" s="35"/>
      <c r="F141" s="53" t="s">
        <v>357</v>
      </c>
    </row>
    <row r="142" spans="1:6" x14ac:dyDescent="0.25">
      <c r="A142" s="31">
        <v>135</v>
      </c>
      <c r="B142" s="34" t="s">
        <v>177</v>
      </c>
      <c r="C142" s="35">
        <v>701211.99</v>
      </c>
      <c r="D142" s="35">
        <f t="shared" si="2"/>
        <v>584343.32500000007</v>
      </c>
      <c r="E142" s="35"/>
      <c r="F142" s="53" t="s">
        <v>357</v>
      </c>
    </row>
    <row r="143" spans="1:6" x14ac:dyDescent="0.25">
      <c r="A143" s="31">
        <v>136</v>
      </c>
      <c r="B143" s="34" t="s">
        <v>178</v>
      </c>
      <c r="C143" s="35">
        <v>815059.57</v>
      </c>
      <c r="D143" s="35">
        <f t="shared" si="2"/>
        <v>679216.30833333335</v>
      </c>
      <c r="E143" s="35"/>
      <c r="F143" s="53" t="s">
        <v>357</v>
      </c>
    </row>
    <row r="144" spans="1:6" x14ac:dyDescent="0.25">
      <c r="A144" s="31">
        <v>137</v>
      </c>
      <c r="B144" s="34" t="s">
        <v>179</v>
      </c>
      <c r="C144" s="35">
        <v>681462.9</v>
      </c>
      <c r="D144" s="35">
        <f t="shared" si="2"/>
        <v>567885.75</v>
      </c>
      <c r="E144" s="35"/>
      <c r="F144" s="53" t="s">
        <v>357</v>
      </c>
    </row>
    <row r="145" spans="1:6" x14ac:dyDescent="0.25">
      <c r="A145" s="31">
        <v>138</v>
      </c>
      <c r="B145" s="34" t="s">
        <v>180</v>
      </c>
      <c r="C145" s="35">
        <v>814719.1</v>
      </c>
      <c r="D145" s="35">
        <f t="shared" si="2"/>
        <v>678932.58333333337</v>
      </c>
      <c r="E145" s="35"/>
      <c r="F145" s="53" t="s">
        <v>357</v>
      </c>
    </row>
    <row r="146" spans="1:6" x14ac:dyDescent="0.25">
      <c r="A146" s="31">
        <v>139</v>
      </c>
      <c r="B146" s="34" t="s">
        <v>181</v>
      </c>
      <c r="C146" s="35">
        <v>877142.09</v>
      </c>
      <c r="D146" s="35">
        <f t="shared" si="2"/>
        <v>730951.7416666667</v>
      </c>
      <c r="E146" s="35"/>
      <c r="F146" s="53" t="s">
        <v>357</v>
      </c>
    </row>
    <row r="147" spans="1:6" x14ac:dyDescent="0.25">
      <c r="A147" s="31">
        <v>140</v>
      </c>
      <c r="B147" s="34" t="s">
        <v>182</v>
      </c>
      <c r="C147" s="35">
        <v>1059650.77</v>
      </c>
      <c r="D147" s="35">
        <f t="shared" si="2"/>
        <v>883042.30833333335</v>
      </c>
      <c r="E147" s="35"/>
      <c r="F147" s="53" t="s">
        <v>357</v>
      </c>
    </row>
    <row r="148" spans="1:6" x14ac:dyDescent="0.25">
      <c r="A148" s="31">
        <v>141</v>
      </c>
      <c r="B148" s="34" t="s">
        <v>183</v>
      </c>
      <c r="C148" s="35">
        <v>1274683.45</v>
      </c>
      <c r="D148" s="35">
        <f t="shared" si="2"/>
        <v>1062236.2083333333</v>
      </c>
      <c r="E148" s="35"/>
      <c r="F148" s="53" t="s">
        <v>357</v>
      </c>
    </row>
    <row r="149" spans="1:6" x14ac:dyDescent="0.25">
      <c r="A149" s="31">
        <v>142</v>
      </c>
      <c r="B149" s="34" t="s">
        <v>184</v>
      </c>
      <c r="C149" s="35">
        <v>1503403.54</v>
      </c>
      <c r="D149" s="35">
        <f t="shared" si="2"/>
        <v>1252836.2833333334</v>
      </c>
      <c r="E149" s="35"/>
      <c r="F149" s="53" t="s">
        <v>357</v>
      </c>
    </row>
    <row r="150" spans="1:6" x14ac:dyDescent="0.25">
      <c r="A150" s="31">
        <v>143</v>
      </c>
      <c r="B150" s="36" t="s">
        <v>185</v>
      </c>
      <c r="C150" s="37">
        <v>1305590.46</v>
      </c>
      <c r="D150" s="35">
        <f t="shared" si="2"/>
        <v>1087992.05</v>
      </c>
      <c r="E150" s="35"/>
      <c r="F150" s="53" t="s">
        <v>357</v>
      </c>
    </row>
    <row r="151" spans="1:6" x14ac:dyDescent="0.25">
      <c r="A151" s="31">
        <v>144</v>
      </c>
      <c r="B151" s="36" t="s">
        <v>186</v>
      </c>
      <c r="C151" s="37">
        <v>1077723.8600000001</v>
      </c>
      <c r="D151" s="35">
        <f t="shared" si="2"/>
        <v>898103.21666666679</v>
      </c>
      <c r="E151" s="35"/>
      <c r="F151" s="53" t="s">
        <v>357</v>
      </c>
    </row>
    <row r="152" spans="1:6" x14ac:dyDescent="0.25">
      <c r="A152" s="31">
        <v>145</v>
      </c>
      <c r="B152" s="36" t="s">
        <v>187</v>
      </c>
      <c r="C152" s="37">
        <v>1599132.13</v>
      </c>
      <c r="D152" s="35">
        <f t="shared" si="2"/>
        <v>1332610.1083333334</v>
      </c>
      <c r="E152" s="35"/>
      <c r="F152" s="53" t="s">
        <v>357</v>
      </c>
    </row>
    <row r="153" spans="1:6" x14ac:dyDescent="0.25">
      <c r="A153" s="31">
        <v>146</v>
      </c>
      <c r="B153" s="36" t="s">
        <v>188</v>
      </c>
      <c r="C153" s="37">
        <v>1098293.3500000001</v>
      </c>
      <c r="D153" s="35">
        <f t="shared" si="2"/>
        <v>915244.45833333349</v>
      </c>
      <c r="E153" s="35"/>
      <c r="F153" s="53" t="s">
        <v>357</v>
      </c>
    </row>
    <row r="154" spans="1:6" x14ac:dyDescent="0.25">
      <c r="A154" s="31">
        <v>147</v>
      </c>
      <c r="B154" s="36" t="s">
        <v>189</v>
      </c>
      <c r="C154" s="37">
        <v>1823736.6</v>
      </c>
      <c r="D154" s="35">
        <f t="shared" si="2"/>
        <v>1519780.5000000002</v>
      </c>
      <c r="E154" s="35"/>
      <c r="F154" s="53" t="s">
        <v>357</v>
      </c>
    </row>
    <row r="155" spans="1:6" x14ac:dyDescent="0.25">
      <c r="A155" s="31">
        <v>148</v>
      </c>
      <c r="B155" s="36" t="s">
        <v>190</v>
      </c>
      <c r="C155" s="37">
        <v>3100780.18</v>
      </c>
      <c r="D155" s="35">
        <f t="shared" si="2"/>
        <v>2583983.4833333334</v>
      </c>
      <c r="E155" s="35"/>
      <c r="F155" s="53" t="s">
        <v>357</v>
      </c>
    </row>
    <row r="156" spans="1:6" x14ac:dyDescent="0.25">
      <c r="A156" s="31">
        <v>149</v>
      </c>
      <c r="B156" s="36" t="s">
        <v>191</v>
      </c>
      <c r="C156" s="37">
        <v>1662337.44</v>
      </c>
      <c r="D156" s="35">
        <f t="shared" si="2"/>
        <v>1385281.2</v>
      </c>
      <c r="E156" s="35"/>
      <c r="F156" s="53" t="s">
        <v>357</v>
      </c>
    </row>
    <row r="157" spans="1:6" x14ac:dyDescent="0.25">
      <c r="A157" s="31">
        <v>150</v>
      </c>
      <c r="B157" s="36" t="s">
        <v>193</v>
      </c>
      <c r="C157" s="37">
        <v>2768359.27</v>
      </c>
      <c r="D157" s="35">
        <f t="shared" si="2"/>
        <v>2306966.0583333336</v>
      </c>
      <c r="E157" s="35"/>
      <c r="F157" s="53" t="s">
        <v>357</v>
      </c>
    </row>
    <row r="158" spans="1:6" x14ac:dyDescent="0.25">
      <c r="A158" s="31">
        <v>151</v>
      </c>
      <c r="B158" s="36" t="s">
        <v>192</v>
      </c>
      <c r="C158" s="37">
        <v>2619134.92</v>
      </c>
      <c r="D158" s="35">
        <f t="shared" si="2"/>
        <v>2182612.4333333336</v>
      </c>
      <c r="E158" s="35"/>
      <c r="F158" s="53" t="s">
        <v>357</v>
      </c>
    </row>
    <row r="159" spans="1:6" x14ac:dyDescent="0.25">
      <c r="A159" s="31">
        <v>152</v>
      </c>
      <c r="B159" s="36" t="s">
        <v>194</v>
      </c>
      <c r="C159" s="37">
        <v>3130146.23</v>
      </c>
      <c r="D159" s="35">
        <f t="shared" si="2"/>
        <v>2608455.1916666669</v>
      </c>
      <c r="E159" s="35"/>
      <c r="F159" s="53" t="s">
        <v>357</v>
      </c>
    </row>
    <row r="160" spans="1:6" ht="15.75" customHeight="1" x14ac:dyDescent="0.25">
      <c r="A160" s="31">
        <v>153</v>
      </c>
      <c r="B160" s="36" t="s">
        <v>195</v>
      </c>
      <c r="C160" s="37">
        <v>5281160.8600000003</v>
      </c>
      <c r="D160" s="35">
        <f t="shared" si="2"/>
        <v>4400967.3833333338</v>
      </c>
      <c r="E160" s="35"/>
      <c r="F160" s="53" t="s">
        <v>357</v>
      </c>
    </row>
    <row r="161" spans="1:6" ht="15" customHeight="1" x14ac:dyDescent="0.25">
      <c r="A161" s="31">
        <v>154</v>
      </c>
      <c r="B161" s="36" t="s">
        <v>196</v>
      </c>
      <c r="C161" s="37">
        <v>6227862.5300000003</v>
      </c>
      <c r="D161" s="35">
        <f t="shared" si="2"/>
        <v>5189885.4416666673</v>
      </c>
      <c r="E161" s="35"/>
      <c r="F161" s="53" t="s">
        <v>357</v>
      </c>
    </row>
    <row r="162" spans="1:6" x14ac:dyDescent="0.25">
      <c r="A162" s="31">
        <v>155</v>
      </c>
      <c r="B162" s="36" t="s">
        <v>197</v>
      </c>
      <c r="C162" s="37">
        <v>1365227.39</v>
      </c>
      <c r="D162" s="35">
        <f t="shared" si="2"/>
        <v>1137689.4916666667</v>
      </c>
      <c r="E162" s="35"/>
      <c r="F162" s="53" t="s">
        <v>357</v>
      </c>
    </row>
    <row r="163" spans="1:6" ht="14.25" customHeight="1" x14ac:dyDescent="0.25">
      <c r="A163" s="31">
        <v>156</v>
      </c>
      <c r="B163" s="36" t="s">
        <v>198</v>
      </c>
      <c r="C163" s="37">
        <v>3736119.55</v>
      </c>
      <c r="D163" s="35">
        <f t="shared" si="2"/>
        <v>3113432.9583333335</v>
      </c>
      <c r="E163" s="35"/>
      <c r="F163" s="53" t="s">
        <v>357</v>
      </c>
    </row>
    <row r="164" spans="1:6" ht="14.25" customHeight="1" x14ac:dyDescent="0.25">
      <c r="A164" s="31">
        <v>157</v>
      </c>
      <c r="B164" s="36" t="s">
        <v>199</v>
      </c>
      <c r="C164" s="37">
        <v>4458309.55</v>
      </c>
      <c r="D164" s="35">
        <f t="shared" si="2"/>
        <v>3715257.9583333335</v>
      </c>
      <c r="E164" s="35"/>
      <c r="F164" s="53" t="s">
        <v>357</v>
      </c>
    </row>
    <row r="165" spans="1:6" x14ac:dyDescent="0.25">
      <c r="A165" s="31">
        <v>158</v>
      </c>
      <c r="B165" s="36" t="s">
        <v>200</v>
      </c>
      <c r="C165" s="35">
        <v>570664.44999999995</v>
      </c>
      <c r="D165" s="35">
        <f t="shared" si="2"/>
        <v>475553.70833333331</v>
      </c>
      <c r="E165" s="35"/>
      <c r="F165" s="53" t="s">
        <v>357</v>
      </c>
    </row>
    <row r="166" spans="1:6" x14ac:dyDescent="0.25">
      <c r="A166" s="31">
        <v>159</v>
      </c>
      <c r="B166" s="36" t="s">
        <v>201</v>
      </c>
      <c r="C166" s="35">
        <v>1025583.4</v>
      </c>
      <c r="D166" s="35">
        <f t="shared" si="2"/>
        <v>854652.83333333337</v>
      </c>
      <c r="E166" s="35"/>
      <c r="F166" s="53" t="s">
        <v>357</v>
      </c>
    </row>
    <row r="167" spans="1:6" x14ac:dyDescent="0.25">
      <c r="A167" s="31">
        <v>160</v>
      </c>
      <c r="B167" s="34" t="s">
        <v>202</v>
      </c>
      <c r="C167" s="35">
        <v>636802.06999999995</v>
      </c>
      <c r="D167" s="35">
        <f t="shared" si="2"/>
        <v>530668.3916666666</v>
      </c>
      <c r="E167" s="35"/>
      <c r="F167" s="53" t="s">
        <v>357</v>
      </c>
    </row>
    <row r="168" spans="1:6" x14ac:dyDescent="0.25">
      <c r="A168" s="31">
        <v>161</v>
      </c>
      <c r="B168" s="34" t="s">
        <v>203</v>
      </c>
      <c r="C168" s="35">
        <v>682343.31</v>
      </c>
      <c r="D168" s="35">
        <f t="shared" si="2"/>
        <v>568619.42500000005</v>
      </c>
      <c r="E168" s="35"/>
      <c r="F168" s="53" t="s">
        <v>357</v>
      </c>
    </row>
    <row r="169" spans="1:6" x14ac:dyDescent="0.25">
      <c r="A169" s="31">
        <v>162</v>
      </c>
      <c r="B169" s="34" t="s">
        <v>204</v>
      </c>
      <c r="C169" s="35">
        <v>781755.41</v>
      </c>
      <c r="D169" s="35">
        <f t="shared" si="2"/>
        <v>651462.84166666667</v>
      </c>
      <c r="E169" s="35"/>
      <c r="F169" s="53" t="s">
        <v>357</v>
      </c>
    </row>
    <row r="170" spans="1:6" x14ac:dyDescent="0.25">
      <c r="A170" s="31">
        <v>163</v>
      </c>
      <c r="B170" s="34" t="s">
        <v>205</v>
      </c>
      <c r="C170" s="35">
        <v>858388.39</v>
      </c>
      <c r="D170" s="35">
        <f t="shared" si="2"/>
        <v>715323.65833333333</v>
      </c>
      <c r="E170" s="35"/>
      <c r="F170" s="53" t="s">
        <v>357</v>
      </c>
    </row>
    <row r="171" spans="1:6" x14ac:dyDescent="0.25">
      <c r="A171" s="31">
        <v>164</v>
      </c>
      <c r="B171" s="34" t="s">
        <v>206</v>
      </c>
      <c r="C171" s="35">
        <v>956782.56</v>
      </c>
      <c r="D171" s="35">
        <f t="shared" si="2"/>
        <v>797318.8</v>
      </c>
      <c r="E171" s="35"/>
      <c r="F171" s="53" t="s">
        <v>357</v>
      </c>
    </row>
    <row r="172" spans="1:6" x14ac:dyDescent="0.25">
      <c r="A172" s="31">
        <v>165</v>
      </c>
      <c r="B172" s="34" t="s">
        <v>207</v>
      </c>
      <c r="C172" s="35">
        <v>1160813.31</v>
      </c>
      <c r="D172" s="35">
        <f t="shared" si="2"/>
        <v>967344.42500000005</v>
      </c>
      <c r="E172" s="35"/>
      <c r="F172" s="53" t="s">
        <v>357</v>
      </c>
    </row>
    <row r="173" spans="1:6" x14ac:dyDescent="0.25">
      <c r="A173" s="31">
        <v>166</v>
      </c>
      <c r="B173" s="34" t="s">
        <v>208</v>
      </c>
      <c r="C173" s="35">
        <v>1293345.3999999999</v>
      </c>
      <c r="D173" s="35">
        <f t="shared" si="2"/>
        <v>1077787.8333333333</v>
      </c>
      <c r="E173" s="35"/>
      <c r="F173" s="53" t="s">
        <v>357</v>
      </c>
    </row>
    <row r="174" spans="1:6" x14ac:dyDescent="0.25">
      <c r="A174" s="31">
        <v>167</v>
      </c>
      <c r="B174" s="34" t="s">
        <v>209</v>
      </c>
      <c r="C174" s="35">
        <v>1455774.02</v>
      </c>
      <c r="D174" s="35">
        <f t="shared" si="2"/>
        <v>1213145.0166666668</v>
      </c>
      <c r="E174" s="35"/>
      <c r="F174" s="53" t="s">
        <v>357</v>
      </c>
    </row>
    <row r="175" spans="1:6" x14ac:dyDescent="0.25">
      <c r="A175" s="31">
        <v>168</v>
      </c>
      <c r="B175" s="34" t="s">
        <v>210</v>
      </c>
      <c r="C175" s="35">
        <v>1605792.63</v>
      </c>
      <c r="D175" s="35">
        <f t="shared" si="2"/>
        <v>1338160.5249999999</v>
      </c>
      <c r="E175" s="35"/>
      <c r="F175" s="53" t="s">
        <v>357</v>
      </c>
    </row>
    <row r="176" spans="1:6" x14ac:dyDescent="0.25">
      <c r="A176" s="31">
        <v>169</v>
      </c>
      <c r="B176" s="34" t="s">
        <v>211</v>
      </c>
      <c r="C176" s="35">
        <v>1803860.38</v>
      </c>
      <c r="D176" s="35">
        <f t="shared" si="2"/>
        <v>1503216.9833333334</v>
      </c>
      <c r="E176" s="35"/>
      <c r="F176" s="53" t="s">
        <v>357</v>
      </c>
    </row>
    <row r="177" spans="1:6" x14ac:dyDescent="0.25">
      <c r="A177" s="31">
        <v>170</v>
      </c>
      <c r="B177" s="36" t="s">
        <v>212</v>
      </c>
      <c r="C177" s="37">
        <v>1017159.64</v>
      </c>
      <c r="D177" s="35">
        <f t="shared" si="2"/>
        <v>847633.03333333333</v>
      </c>
      <c r="E177" s="35"/>
      <c r="F177" s="53" t="s">
        <v>357</v>
      </c>
    </row>
    <row r="178" spans="1:6" x14ac:dyDescent="0.25">
      <c r="A178" s="31">
        <v>171</v>
      </c>
      <c r="B178" s="36" t="s">
        <v>220</v>
      </c>
      <c r="C178" s="37">
        <v>575782.97</v>
      </c>
      <c r="D178" s="35">
        <f t="shared" si="2"/>
        <v>479819.14166666666</v>
      </c>
      <c r="E178" s="35"/>
      <c r="F178" s="53" t="s">
        <v>357</v>
      </c>
    </row>
    <row r="179" spans="1:6" x14ac:dyDescent="0.25">
      <c r="A179" s="31">
        <v>172</v>
      </c>
      <c r="B179" s="36" t="s">
        <v>213</v>
      </c>
      <c r="C179" s="37">
        <v>1770415.15</v>
      </c>
      <c r="D179" s="35">
        <f t="shared" si="2"/>
        <v>1475345.9583333333</v>
      </c>
      <c r="E179" s="35"/>
      <c r="F179" s="53" t="s">
        <v>357</v>
      </c>
    </row>
    <row r="180" spans="1:6" x14ac:dyDescent="0.25">
      <c r="A180" s="31">
        <v>173</v>
      </c>
      <c r="B180" s="36" t="s">
        <v>214</v>
      </c>
      <c r="C180" s="37">
        <v>1392574.27</v>
      </c>
      <c r="D180" s="35">
        <f t="shared" si="2"/>
        <v>1160478.5583333333</v>
      </c>
      <c r="E180" s="35"/>
      <c r="F180" s="53" t="s">
        <v>357</v>
      </c>
    </row>
    <row r="181" spans="1:6" x14ac:dyDescent="0.25">
      <c r="A181" s="31">
        <v>174</v>
      </c>
      <c r="B181" s="36" t="s">
        <v>215</v>
      </c>
      <c r="C181" s="37">
        <v>1158721.6399999999</v>
      </c>
      <c r="D181" s="35">
        <f t="shared" si="2"/>
        <v>965601.36666666658</v>
      </c>
      <c r="E181" s="35"/>
      <c r="F181" s="53" t="s">
        <v>357</v>
      </c>
    </row>
    <row r="182" spans="1:6" x14ac:dyDescent="0.25">
      <c r="A182" s="31">
        <v>175</v>
      </c>
      <c r="B182" s="36" t="s">
        <v>216</v>
      </c>
      <c r="C182" s="37">
        <v>1750091.04</v>
      </c>
      <c r="D182" s="35">
        <f t="shared" si="2"/>
        <v>1458409.2000000002</v>
      </c>
      <c r="E182" s="35"/>
      <c r="F182" s="53" t="s">
        <v>357</v>
      </c>
    </row>
    <row r="183" spans="1:6" x14ac:dyDescent="0.25">
      <c r="A183" s="31">
        <v>176</v>
      </c>
      <c r="B183" s="36" t="s">
        <v>217</v>
      </c>
      <c r="C183" s="37">
        <v>1254377.7</v>
      </c>
      <c r="D183" s="35">
        <f t="shared" si="2"/>
        <v>1045314.75</v>
      </c>
      <c r="E183" s="35"/>
      <c r="F183" s="53" t="s">
        <v>357</v>
      </c>
    </row>
    <row r="184" spans="1:6" x14ac:dyDescent="0.25">
      <c r="A184" s="31">
        <v>177</v>
      </c>
      <c r="B184" s="36" t="s">
        <v>218</v>
      </c>
      <c r="C184" s="37">
        <v>2164434.21</v>
      </c>
      <c r="D184" s="35">
        <f t="shared" si="2"/>
        <v>1803695.175</v>
      </c>
      <c r="E184" s="35"/>
      <c r="F184" s="53" t="s">
        <v>357</v>
      </c>
    </row>
    <row r="185" spans="1:6" x14ac:dyDescent="0.25">
      <c r="A185" s="31">
        <v>178</v>
      </c>
      <c r="B185" s="36" t="s">
        <v>219</v>
      </c>
      <c r="C185" s="37">
        <v>1592811.79</v>
      </c>
      <c r="D185" s="35">
        <f t="shared" si="2"/>
        <v>1327343.1583333334</v>
      </c>
      <c r="E185" s="35"/>
      <c r="F185" s="53" t="s">
        <v>357</v>
      </c>
    </row>
    <row r="186" spans="1:6" x14ac:dyDescent="0.25">
      <c r="A186" s="31">
        <v>179</v>
      </c>
      <c r="B186" s="36" t="s">
        <v>221</v>
      </c>
      <c r="C186" s="37">
        <v>3407423.61</v>
      </c>
      <c r="D186" s="35">
        <f t="shared" si="2"/>
        <v>2839519.6749999998</v>
      </c>
      <c r="E186" s="35"/>
      <c r="F186" s="53" t="s">
        <v>357</v>
      </c>
    </row>
    <row r="187" spans="1:6" x14ac:dyDescent="0.25">
      <c r="A187" s="31">
        <v>180</v>
      </c>
      <c r="B187" s="36" t="s">
        <v>222</v>
      </c>
      <c r="C187" s="37">
        <v>2305030.33</v>
      </c>
      <c r="D187" s="35">
        <f t="shared" si="2"/>
        <v>1920858.6083333334</v>
      </c>
      <c r="E187" s="35"/>
      <c r="F187" s="53" t="s">
        <v>357</v>
      </c>
    </row>
    <row r="188" spans="1:6" x14ac:dyDescent="0.25">
      <c r="A188" s="31">
        <v>181</v>
      </c>
      <c r="B188" s="36" t="s">
        <v>223</v>
      </c>
      <c r="C188" s="37">
        <v>3088405.96</v>
      </c>
      <c r="D188" s="35">
        <f t="shared" si="2"/>
        <v>2573671.6333333333</v>
      </c>
      <c r="E188" s="35"/>
      <c r="F188" s="53" t="s">
        <v>357</v>
      </c>
    </row>
    <row r="189" spans="1:6" x14ac:dyDescent="0.25">
      <c r="A189" s="31">
        <v>182</v>
      </c>
      <c r="B189" s="36" t="s">
        <v>224</v>
      </c>
      <c r="C189" s="37">
        <v>6697260.8799999999</v>
      </c>
      <c r="D189" s="35">
        <f t="shared" si="2"/>
        <v>5581050.7333333334</v>
      </c>
      <c r="E189" s="35"/>
      <c r="F189" s="53" t="s">
        <v>357</v>
      </c>
    </row>
    <row r="190" spans="1:6" x14ac:dyDescent="0.25">
      <c r="A190" s="31">
        <v>183</v>
      </c>
      <c r="B190" s="36" t="s">
        <v>225</v>
      </c>
      <c r="C190" s="37">
        <v>8251668.8200000003</v>
      </c>
      <c r="D190" s="35">
        <f t="shared" si="2"/>
        <v>6876390.6833333336</v>
      </c>
      <c r="E190" s="35"/>
      <c r="F190" s="53" t="s">
        <v>357</v>
      </c>
    </row>
    <row r="191" spans="1:6" x14ac:dyDescent="0.25">
      <c r="A191" s="31">
        <v>184</v>
      </c>
      <c r="B191" s="36" t="s">
        <v>226</v>
      </c>
      <c r="C191" s="37">
        <v>5883165.4500000002</v>
      </c>
      <c r="D191" s="35">
        <f t="shared" si="2"/>
        <v>4902637.875</v>
      </c>
      <c r="E191" s="35"/>
      <c r="F191" s="53" t="s">
        <v>357</v>
      </c>
    </row>
    <row r="192" spans="1:6" x14ac:dyDescent="0.25">
      <c r="A192" s="31">
        <v>185</v>
      </c>
      <c r="B192" s="36" t="s">
        <v>227</v>
      </c>
      <c r="C192" s="37">
        <v>50701.07</v>
      </c>
      <c r="D192" s="35">
        <f t="shared" si="2"/>
        <v>42250.89166666667</v>
      </c>
      <c r="E192" s="35"/>
      <c r="F192" s="53" t="s">
        <v>357</v>
      </c>
    </row>
    <row r="193" spans="1:6" x14ac:dyDescent="0.25">
      <c r="A193" s="31">
        <v>186</v>
      </c>
      <c r="B193" s="36" t="s">
        <v>228</v>
      </c>
      <c r="C193" s="37">
        <v>51578.75</v>
      </c>
      <c r="D193" s="35">
        <f t="shared" si="2"/>
        <v>42982.291666666672</v>
      </c>
      <c r="E193" s="35"/>
      <c r="F193" s="53" t="s">
        <v>357</v>
      </c>
    </row>
    <row r="194" spans="1:6" x14ac:dyDescent="0.25">
      <c r="A194" s="31">
        <v>187</v>
      </c>
      <c r="B194" s="36" t="s">
        <v>229</v>
      </c>
      <c r="C194" s="37">
        <v>63298.02</v>
      </c>
      <c r="D194" s="35">
        <f t="shared" si="2"/>
        <v>52748.35</v>
      </c>
      <c r="E194" s="35"/>
      <c r="F194" s="53" t="s">
        <v>357</v>
      </c>
    </row>
    <row r="195" spans="1:6" x14ac:dyDescent="0.25">
      <c r="A195" s="31">
        <v>188</v>
      </c>
      <c r="B195" s="36" t="s">
        <v>230</v>
      </c>
      <c r="C195" s="37">
        <v>88010.13</v>
      </c>
      <c r="D195" s="35">
        <f t="shared" si="2"/>
        <v>73341.775000000009</v>
      </c>
      <c r="E195" s="35"/>
      <c r="F195" s="53" t="s">
        <v>357</v>
      </c>
    </row>
    <row r="196" spans="1:6" x14ac:dyDescent="0.25">
      <c r="A196" s="31">
        <v>189</v>
      </c>
      <c r="B196" s="36" t="s">
        <v>231</v>
      </c>
      <c r="C196" s="37">
        <v>59474.720000000001</v>
      </c>
      <c r="D196" s="35">
        <f t="shared" si="2"/>
        <v>49562.26666666667</v>
      </c>
      <c r="E196" s="35"/>
      <c r="F196" s="53" t="s">
        <v>357</v>
      </c>
    </row>
    <row r="197" spans="1:6" x14ac:dyDescent="0.25">
      <c r="A197" s="31">
        <v>190</v>
      </c>
      <c r="B197" s="36" t="s">
        <v>232</v>
      </c>
      <c r="C197" s="37">
        <v>91150.01</v>
      </c>
      <c r="D197" s="35">
        <f t="shared" si="2"/>
        <v>75958.34166666666</v>
      </c>
      <c r="E197" s="35"/>
      <c r="F197" s="53" t="s">
        <v>357</v>
      </c>
    </row>
    <row r="198" spans="1:6" x14ac:dyDescent="0.25">
      <c r="A198" s="31">
        <v>191</v>
      </c>
      <c r="B198" s="36" t="s">
        <v>233</v>
      </c>
      <c r="C198" s="37">
        <v>84848.29</v>
      </c>
      <c r="D198" s="35">
        <f t="shared" si="2"/>
        <v>70706.908333333326</v>
      </c>
      <c r="E198" s="35"/>
      <c r="F198" s="53" t="s">
        <v>357</v>
      </c>
    </row>
    <row r="199" spans="1:6" x14ac:dyDescent="0.25">
      <c r="A199" s="31">
        <v>192</v>
      </c>
      <c r="B199" s="36" t="s">
        <v>234</v>
      </c>
      <c r="C199" s="37">
        <v>109708.41</v>
      </c>
      <c r="D199" s="35">
        <f t="shared" si="2"/>
        <v>91423.675000000003</v>
      </c>
      <c r="E199" s="35"/>
      <c r="F199" s="53" t="s">
        <v>357</v>
      </c>
    </row>
    <row r="200" spans="1:6" x14ac:dyDescent="0.25">
      <c r="A200" s="31">
        <v>193</v>
      </c>
      <c r="B200" s="36" t="s">
        <v>235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357</v>
      </c>
    </row>
    <row r="201" spans="1:6" x14ac:dyDescent="0.25">
      <c r="A201" s="31">
        <v>194</v>
      </c>
      <c r="B201" s="36" t="s">
        <v>236</v>
      </c>
      <c r="C201" s="37">
        <v>100679.5</v>
      </c>
      <c r="D201" s="35">
        <f t="shared" si="3"/>
        <v>83899.583333333343</v>
      </c>
      <c r="E201" s="35"/>
      <c r="F201" s="53" t="s">
        <v>357</v>
      </c>
    </row>
    <row r="202" spans="1:6" x14ac:dyDescent="0.25">
      <c r="A202" s="31">
        <v>195</v>
      </c>
      <c r="B202" s="36" t="s">
        <v>237</v>
      </c>
      <c r="C202" s="37">
        <v>124808.51</v>
      </c>
      <c r="D202" s="35">
        <f t="shared" si="3"/>
        <v>104007.09166666666</v>
      </c>
      <c r="E202" s="35"/>
      <c r="F202" s="53" t="s">
        <v>357</v>
      </c>
    </row>
    <row r="203" spans="1:6" x14ac:dyDescent="0.25">
      <c r="A203" s="31">
        <v>196</v>
      </c>
      <c r="B203" s="36" t="s">
        <v>238</v>
      </c>
      <c r="C203" s="37">
        <v>183692.82</v>
      </c>
      <c r="D203" s="35">
        <f t="shared" si="3"/>
        <v>153077.35</v>
      </c>
      <c r="E203" s="35"/>
      <c r="F203" s="53" t="s">
        <v>357</v>
      </c>
    </row>
    <row r="204" spans="1:6" x14ac:dyDescent="0.25">
      <c r="A204" s="31">
        <v>197</v>
      </c>
      <c r="B204" s="36" t="s">
        <v>239</v>
      </c>
      <c r="C204" s="37">
        <v>93011.81</v>
      </c>
      <c r="D204" s="35">
        <f t="shared" si="3"/>
        <v>77509.841666666674</v>
      </c>
      <c r="E204" s="35"/>
      <c r="F204" s="53" t="s">
        <v>357</v>
      </c>
    </row>
    <row r="205" spans="1:6" x14ac:dyDescent="0.25">
      <c r="A205" s="31">
        <v>198</v>
      </c>
      <c r="B205" s="36" t="s">
        <v>240</v>
      </c>
      <c r="C205" s="37">
        <v>190905.48</v>
      </c>
      <c r="D205" s="35">
        <f t="shared" si="3"/>
        <v>159087.90000000002</v>
      </c>
      <c r="E205" s="35"/>
      <c r="F205" s="53" t="s">
        <v>357</v>
      </c>
    </row>
    <row r="206" spans="1:6" x14ac:dyDescent="0.25">
      <c r="A206" s="31">
        <v>199</v>
      </c>
      <c r="B206" s="36" t="s">
        <v>241</v>
      </c>
      <c r="C206" s="37">
        <v>143167.07999999999</v>
      </c>
      <c r="D206" s="35">
        <f t="shared" si="3"/>
        <v>119305.9</v>
      </c>
      <c r="E206" s="35"/>
      <c r="F206" s="53" t="s">
        <v>357</v>
      </c>
    </row>
    <row r="207" spans="1:6" x14ac:dyDescent="0.25">
      <c r="A207" s="31">
        <v>200</v>
      </c>
      <c r="B207" s="36" t="s">
        <v>242</v>
      </c>
      <c r="C207" s="37">
        <v>152368.13</v>
      </c>
      <c r="D207" s="35">
        <f t="shared" si="3"/>
        <v>126973.44166666668</v>
      </c>
      <c r="E207" s="35"/>
      <c r="F207" s="53" t="s">
        <v>357</v>
      </c>
    </row>
    <row r="208" spans="1:6" x14ac:dyDescent="0.25">
      <c r="A208" s="31">
        <v>201</v>
      </c>
      <c r="B208" s="36" t="s">
        <v>243</v>
      </c>
      <c r="C208" s="37">
        <v>193838.39</v>
      </c>
      <c r="D208" s="35">
        <f t="shared" si="3"/>
        <v>161531.9916666667</v>
      </c>
      <c r="E208" s="35"/>
      <c r="F208" s="53" t="s">
        <v>357</v>
      </c>
    </row>
    <row r="209" spans="1:6" x14ac:dyDescent="0.25">
      <c r="A209" s="31">
        <v>202</v>
      </c>
      <c r="B209" s="36" t="s">
        <v>244</v>
      </c>
      <c r="C209" s="45">
        <v>367256.45</v>
      </c>
      <c r="D209" s="35">
        <f t="shared" si="3"/>
        <v>306047.04166666669</v>
      </c>
      <c r="E209" s="35"/>
      <c r="F209" s="53" t="s">
        <v>357</v>
      </c>
    </row>
    <row r="210" spans="1:6" x14ac:dyDescent="0.25">
      <c r="A210" s="31">
        <v>203</v>
      </c>
      <c r="B210" s="36" t="s">
        <v>245</v>
      </c>
      <c r="C210" s="37">
        <v>280626.07</v>
      </c>
      <c r="D210" s="35">
        <f t="shared" si="3"/>
        <v>233855.05833333335</v>
      </c>
      <c r="E210" s="35"/>
      <c r="F210" s="53" t="s">
        <v>357</v>
      </c>
    </row>
    <row r="211" spans="1:6" x14ac:dyDescent="0.25">
      <c r="A211" s="31">
        <v>204</v>
      </c>
      <c r="B211" s="36" t="s">
        <v>246</v>
      </c>
      <c r="C211" s="37">
        <v>462609.16</v>
      </c>
      <c r="D211" s="35">
        <f t="shared" si="3"/>
        <v>385507.6333333333</v>
      </c>
      <c r="E211" s="35"/>
      <c r="F211" s="53" t="s">
        <v>357</v>
      </c>
    </row>
    <row r="212" spans="1:6" x14ac:dyDescent="0.25">
      <c r="A212" s="31">
        <v>205</v>
      </c>
      <c r="B212" s="36" t="s">
        <v>247</v>
      </c>
      <c r="C212" s="37">
        <v>373287.72</v>
      </c>
      <c r="D212" s="35">
        <f t="shared" si="3"/>
        <v>311073.09999999998</v>
      </c>
      <c r="E212" s="35"/>
      <c r="F212" s="53" t="s">
        <v>357</v>
      </c>
    </row>
    <row r="213" spans="1:6" x14ac:dyDescent="0.25">
      <c r="A213" s="31">
        <v>206</v>
      </c>
      <c r="B213" s="36" t="s">
        <v>248</v>
      </c>
      <c r="C213" s="37">
        <v>862560.74</v>
      </c>
      <c r="D213" s="35">
        <f t="shared" si="3"/>
        <v>718800.6166666667</v>
      </c>
      <c r="E213" s="35"/>
      <c r="F213" s="53" t="s">
        <v>357</v>
      </c>
    </row>
    <row r="214" spans="1:6" x14ac:dyDescent="0.25">
      <c r="A214" s="31">
        <v>207</v>
      </c>
      <c r="B214" s="36" t="s">
        <v>249</v>
      </c>
      <c r="C214" s="37">
        <v>739382.82</v>
      </c>
      <c r="D214" s="35">
        <f t="shared" si="3"/>
        <v>616152.35</v>
      </c>
      <c r="E214" s="35"/>
      <c r="F214" s="53" t="s">
        <v>357</v>
      </c>
    </row>
    <row r="215" spans="1:6" x14ac:dyDescent="0.25">
      <c r="A215" s="31">
        <v>208</v>
      </c>
      <c r="B215" s="36" t="s">
        <v>250</v>
      </c>
      <c r="C215" s="37">
        <v>528490.64</v>
      </c>
      <c r="D215" s="35">
        <f t="shared" si="3"/>
        <v>440408.8666666667</v>
      </c>
      <c r="E215" s="35"/>
      <c r="F215" s="53" t="s">
        <v>357</v>
      </c>
    </row>
    <row r="216" spans="1:6" x14ac:dyDescent="0.25">
      <c r="A216" s="31">
        <v>209</v>
      </c>
      <c r="B216" s="36" t="s">
        <v>359</v>
      </c>
      <c r="C216" s="37">
        <v>13602.64</v>
      </c>
      <c r="D216" s="35">
        <f t="shared" si="3"/>
        <v>11335.533333333333</v>
      </c>
      <c r="E216" s="35"/>
      <c r="F216" s="53" t="s">
        <v>357</v>
      </c>
    </row>
    <row r="217" spans="1:6" x14ac:dyDescent="0.25">
      <c r="A217" s="31">
        <v>210</v>
      </c>
      <c r="B217" s="36" t="s">
        <v>361</v>
      </c>
      <c r="C217" s="37">
        <v>59787.55</v>
      </c>
      <c r="D217" s="35">
        <f t="shared" si="3"/>
        <v>49822.958333333336</v>
      </c>
      <c r="E217" s="35"/>
      <c r="F217" s="53" t="s">
        <v>357</v>
      </c>
    </row>
    <row r="218" spans="1:6" x14ac:dyDescent="0.25">
      <c r="A218" s="31">
        <v>211</v>
      </c>
      <c r="B218" s="36" t="s">
        <v>360</v>
      </c>
      <c r="C218" s="37">
        <v>107.95</v>
      </c>
      <c r="D218" s="35">
        <f t="shared" si="3"/>
        <v>89.958333333333343</v>
      </c>
      <c r="E218" s="35"/>
      <c r="F218" s="53" t="s">
        <v>357</v>
      </c>
    </row>
    <row r="219" spans="1:6" x14ac:dyDescent="0.25">
      <c r="A219" s="31">
        <v>212</v>
      </c>
      <c r="B219" s="34" t="s">
        <v>251</v>
      </c>
      <c r="C219" s="35">
        <v>63101.5</v>
      </c>
      <c r="D219" s="35">
        <f t="shared" si="3"/>
        <v>52584.583333333336</v>
      </c>
      <c r="E219" s="35"/>
      <c r="F219" s="53" t="s">
        <v>358</v>
      </c>
    </row>
    <row r="220" spans="1:6" x14ac:dyDescent="0.25">
      <c r="A220" s="31">
        <v>213</v>
      </c>
      <c r="B220" s="34" t="s">
        <v>252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358</v>
      </c>
    </row>
    <row r="221" spans="1:6" x14ac:dyDescent="0.25">
      <c r="A221" s="31">
        <v>214</v>
      </c>
      <c r="B221" s="34" t="s">
        <v>253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358</v>
      </c>
    </row>
    <row r="222" spans="1:6" x14ac:dyDescent="0.25">
      <c r="A222" s="31">
        <v>215</v>
      </c>
      <c r="B222" s="34" t="s">
        <v>254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358</v>
      </c>
    </row>
    <row r="223" spans="1:6" x14ac:dyDescent="0.25">
      <c r="A223" s="31">
        <v>216</v>
      </c>
      <c r="B223" s="34" t="s">
        <v>255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358</v>
      </c>
    </row>
    <row r="224" spans="1:6" x14ac:dyDescent="0.25">
      <c r="A224" s="31">
        <v>217</v>
      </c>
      <c r="B224" s="34" t="s">
        <v>256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358</v>
      </c>
    </row>
    <row r="225" spans="1:6" x14ac:dyDescent="0.25">
      <c r="A225" s="31">
        <v>218</v>
      </c>
      <c r="B225" s="34" t="s">
        <v>257</v>
      </c>
      <c r="C225" s="35">
        <v>2847650.4</v>
      </c>
      <c r="D225" s="35">
        <f t="shared" si="3"/>
        <v>2373042</v>
      </c>
      <c r="E225" s="35">
        <v>1963129.5</v>
      </c>
      <c r="F225" s="53" t="s">
        <v>358</v>
      </c>
    </row>
    <row r="226" spans="1:6" x14ac:dyDescent="0.25">
      <c r="A226" s="31">
        <v>219</v>
      </c>
      <c r="B226" s="34" t="s">
        <v>258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358</v>
      </c>
    </row>
    <row r="227" spans="1:6" x14ac:dyDescent="0.25">
      <c r="A227" s="31">
        <v>220</v>
      </c>
      <c r="B227" s="34" t="s">
        <v>259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358</v>
      </c>
    </row>
    <row r="228" spans="1:6" x14ac:dyDescent="0.25">
      <c r="A228" s="31">
        <v>221</v>
      </c>
      <c r="B228" s="34" t="s">
        <v>260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358</v>
      </c>
    </row>
    <row r="229" spans="1:6" x14ac:dyDescent="0.25">
      <c r="A229" s="31">
        <v>222</v>
      </c>
      <c r="B229" s="34" t="s">
        <v>261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358</v>
      </c>
    </row>
    <row r="230" spans="1:6" x14ac:dyDescent="0.25">
      <c r="A230" s="31">
        <v>223</v>
      </c>
      <c r="B230" s="34" t="s">
        <v>262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358</v>
      </c>
    </row>
    <row r="231" spans="1:6" x14ac:dyDescent="0.25">
      <c r="A231" s="31">
        <v>224</v>
      </c>
      <c r="B231" s="34" t="s">
        <v>263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358</v>
      </c>
    </row>
    <row r="232" spans="1:6" x14ac:dyDescent="0.25">
      <c r="A232" s="31">
        <v>225</v>
      </c>
      <c r="B232" s="34" t="s">
        <v>264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358</v>
      </c>
    </row>
    <row r="233" spans="1:6" x14ac:dyDescent="0.25">
      <c r="A233" s="31">
        <v>226</v>
      </c>
      <c r="B233" s="36" t="s">
        <v>265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358</v>
      </c>
    </row>
    <row r="234" spans="1:6" x14ac:dyDescent="0.25">
      <c r="A234" s="31">
        <v>227</v>
      </c>
      <c r="B234" s="36" t="s">
        <v>266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358</v>
      </c>
    </row>
    <row r="235" spans="1:6" x14ac:dyDescent="0.25">
      <c r="A235" s="31">
        <v>228</v>
      </c>
      <c r="B235" s="36" t="s">
        <v>267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358</v>
      </c>
    </row>
    <row r="236" spans="1:6" x14ac:dyDescent="0.25">
      <c r="A236" s="31">
        <v>229</v>
      </c>
      <c r="B236" s="36" t="s">
        <v>268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358</v>
      </c>
    </row>
    <row r="237" spans="1:6" x14ac:dyDescent="0.25">
      <c r="A237" s="31">
        <v>230</v>
      </c>
      <c r="B237" s="36" t="s">
        <v>269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358</v>
      </c>
    </row>
    <row r="238" spans="1:6" x14ac:dyDescent="0.25">
      <c r="A238" s="31">
        <v>231</v>
      </c>
      <c r="B238" s="36" t="s">
        <v>270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358</v>
      </c>
    </row>
    <row r="239" spans="1:6" x14ac:dyDescent="0.25">
      <c r="A239" s="31">
        <v>232</v>
      </c>
      <c r="B239" s="36" t="s">
        <v>271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358</v>
      </c>
    </row>
    <row r="240" spans="1:6" x14ac:dyDescent="0.25">
      <c r="A240" s="31">
        <v>233</v>
      </c>
      <c r="B240" s="36" t="s">
        <v>272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358</v>
      </c>
    </row>
    <row r="241" spans="1:6" x14ac:dyDescent="0.25">
      <c r="A241" s="31">
        <v>234</v>
      </c>
      <c r="B241" s="34" t="s">
        <v>273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358</v>
      </c>
    </row>
    <row r="242" spans="1:6" x14ac:dyDescent="0.25">
      <c r="A242" s="31">
        <v>235</v>
      </c>
      <c r="B242" s="34" t="s">
        <v>274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358</v>
      </c>
    </row>
    <row r="243" spans="1:6" x14ac:dyDescent="0.25">
      <c r="A243" s="31">
        <v>236</v>
      </c>
      <c r="B243" s="34" t="s">
        <v>275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358</v>
      </c>
    </row>
    <row r="244" spans="1:6" x14ac:dyDescent="0.25">
      <c r="A244" s="31">
        <v>237</v>
      </c>
      <c r="B244" s="34" t="s">
        <v>276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358</v>
      </c>
    </row>
    <row r="245" spans="1:6" x14ac:dyDescent="0.25">
      <c r="A245" s="31">
        <v>238</v>
      </c>
      <c r="B245" s="34" t="s">
        <v>277</v>
      </c>
      <c r="C245" s="35">
        <v>107686.05</v>
      </c>
      <c r="D245" s="35">
        <f t="shared" si="3"/>
        <v>89738.375</v>
      </c>
      <c r="E245" s="35">
        <v>71942.45</v>
      </c>
      <c r="F245" s="53" t="s">
        <v>358</v>
      </c>
    </row>
    <row r="246" spans="1:6" x14ac:dyDescent="0.25">
      <c r="A246" s="31">
        <v>239</v>
      </c>
      <c r="B246" s="34" t="s">
        <v>278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358</v>
      </c>
    </row>
    <row r="247" spans="1:6" x14ac:dyDescent="0.25">
      <c r="A247" s="31">
        <v>240</v>
      </c>
      <c r="B247" s="34" t="s">
        <v>279</v>
      </c>
      <c r="C247" s="35">
        <v>187416.9</v>
      </c>
      <c r="D247" s="35">
        <f t="shared" si="3"/>
        <v>156180.75</v>
      </c>
      <c r="E247" s="35">
        <v>112769.78</v>
      </c>
      <c r="F247" s="53" t="s">
        <v>358</v>
      </c>
    </row>
    <row r="248" spans="1:6" x14ac:dyDescent="0.25">
      <c r="A248" s="31">
        <v>241</v>
      </c>
      <c r="B248" s="34" t="s">
        <v>280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358</v>
      </c>
    </row>
    <row r="249" spans="1:6" ht="14.25" customHeight="1" x14ac:dyDescent="0.25">
      <c r="A249" s="31">
        <v>242</v>
      </c>
      <c r="B249" s="34" t="s">
        <v>281</v>
      </c>
      <c r="C249" s="46">
        <v>16299.46</v>
      </c>
      <c r="D249" s="46">
        <f t="shared" si="3"/>
        <v>13582.883333333333</v>
      </c>
      <c r="E249" s="46"/>
      <c r="F249" s="53" t="s">
        <v>358</v>
      </c>
    </row>
    <row r="250" spans="1:6" x14ac:dyDescent="0.25">
      <c r="A250" s="31">
        <v>243</v>
      </c>
      <c r="B250" s="34" t="s">
        <v>282</v>
      </c>
      <c r="C250" s="46">
        <v>422806.68</v>
      </c>
      <c r="D250" s="46">
        <f t="shared" si="3"/>
        <v>352338.9</v>
      </c>
      <c r="E250" s="46">
        <v>284356.18</v>
      </c>
      <c r="F250" s="53" t="s">
        <v>358</v>
      </c>
    </row>
    <row r="251" spans="1:6" x14ac:dyDescent="0.25">
      <c r="A251" s="31">
        <v>244</v>
      </c>
      <c r="B251" s="34" t="s">
        <v>283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358</v>
      </c>
    </row>
    <row r="252" spans="1:6" x14ac:dyDescent="0.25">
      <c r="A252" s="31">
        <v>245</v>
      </c>
      <c r="B252" s="34" t="s">
        <v>284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358</v>
      </c>
    </row>
    <row r="253" spans="1:6" x14ac:dyDescent="0.25">
      <c r="A253" s="31">
        <v>246</v>
      </c>
      <c r="B253" s="34" t="s">
        <v>285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358</v>
      </c>
    </row>
    <row r="254" spans="1:6" x14ac:dyDescent="0.25">
      <c r="A254" s="31">
        <v>247</v>
      </c>
      <c r="B254" s="34" t="s">
        <v>286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358</v>
      </c>
    </row>
    <row r="255" spans="1:6" x14ac:dyDescent="0.25">
      <c r="A255" s="31">
        <v>248</v>
      </c>
      <c r="B255" s="34" t="s">
        <v>287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358</v>
      </c>
    </row>
    <row r="256" spans="1:6" x14ac:dyDescent="0.25">
      <c r="A256" s="31">
        <v>249</v>
      </c>
      <c r="B256" s="34" t="s">
        <v>288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358</v>
      </c>
    </row>
    <row r="257" spans="1:6" x14ac:dyDescent="0.25">
      <c r="A257" s="31">
        <v>250</v>
      </c>
      <c r="B257" s="34" t="s">
        <v>289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358</v>
      </c>
    </row>
    <row r="258" spans="1:6" x14ac:dyDescent="0.25">
      <c r="A258" s="31">
        <v>251</v>
      </c>
      <c r="B258" s="34" t="s">
        <v>290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358</v>
      </c>
    </row>
    <row r="259" spans="1:6" x14ac:dyDescent="0.25">
      <c r="A259" s="31">
        <v>252</v>
      </c>
      <c r="B259" s="34" t="s">
        <v>291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358</v>
      </c>
    </row>
    <row r="260" spans="1:6" x14ac:dyDescent="0.25">
      <c r="A260" s="31">
        <v>253</v>
      </c>
      <c r="B260" s="34" t="s">
        <v>292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358</v>
      </c>
    </row>
    <row r="261" spans="1:6" x14ac:dyDescent="0.25">
      <c r="A261" s="31">
        <v>254</v>
      </c>
      <c r="B261" s="34" t="s">
        <v>293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358</v>
      </c>
    </row>
    <row r="262" spans="1:6" x14ac:dyDescent="0.25">
      <c r="A262" s="31">
        <v>255</v>
      </c>
      <c r="B262" s="34" t="s">
        <v>294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358</v>
      </c>
    </row>
    <row r="263" spans="1:6" x14ac:dyDescent="0.25">
      <c r="A263" s="31">
        <v>256</v>
      </c>
      <c r="B263" s="34" t="s">
        <v>295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358</v>
      </c>
    </row>
    <row r="264" spans="1:6" x14ac:dyDescent="0.25">
      <c r="A264" s="31">
        <v>257</v>
      </c>
      <c r="B264" s="34" t="s">
        <v>296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358</v>
      </c>
    </row>
    <row r="265" spans="1:6" x14ac:dyDescent="0.25">
      <c r="A265" s="31">
        <v>258</v>
      </c>
      <c r="B265" s="34" t="s">
        <v>297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358</v>
      </c>
    </row>
    <row r="266" spans="1:6" x14ac:dyDescent="0.25">
      <c r="A266" s="31">
        <v>259</v>
      </c>
      <c r="B266" s="34" t="s">
        <v>298</v>
      </c>
      <c r="C266" s="46">
        <v>68227.95</v>
      </c>
      <c r="D266" s="46">
        <f t="shared" si="4"/>
        <v>56856.625</v>
      </c>
      <c r="E266" s="46">
        <v>42652.88</v>
      </c>
      <c r="F266" s="53" t="s">
        <v>358</v>
      </c>
    </row>
    <row r="267" spans="1:6" ht="15.75" customHeight="1" x14ac:dyDescent="0.25">
      <c r="A267" s="31">
        <v>260</v>
      </c>
      <c r="B267" s="34" t="s">
        <v>299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358</v>
      </c>
    </row>
    <row r="268" spans="1:6" x14ac:dyDescent="0.25">
      <c r="A268" s="31">
        <v>261</v>
      </c>
      <c r="B268" s="34" t="s">
        <v>300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358</v>
      </c>
    </row>
    <row r="269" spans="1:6" x14ac:dyDescent="0.25">
      <c r="A269" s="31">
        <v>262</v>
      </c>
      <c r="B269" s="34" t="s">
        <v>301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358</v>
      </c>
    </row>
    <row r="270" spans="1:6" x14ac:dyDescent="0.25">
      <c r="A270" s="31">
        <v>263</v>
      </c>
      <c r="B270" s="34" t="s">
        <v>302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357</v>
      </c>
    </row>
    <row r="271" spans="1:6" x14ac:dyDescent="0.25">
      <c r="A271" s="31">
        <v>264</v>
      </c>
      <c r="B271" s="34" t="s">
        <v>303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357</v>
      </c>
    </row>
    <row r="272" spans="1:6" x14ac:dyDescent="0.25">
      <c r="A272" s="31">
        <v>265</v>
      </c>
      <c r="B272" s="34" t="s">
        <v>304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357</v>
      </c>
    </row>
    <row r="273" spans="1:6" x14ac:dyDescent="0.25">
      <c r="A273" s="31">
        <v>266</v>
      </c>
      <c r="B273" s="34" t="s">
        <v>305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356</v>
      </c>
    </row>
    <row r="274" spans="1:6" x14ac:dyDescent="0.25">
      <c r="A274" s="31">
        <v>267</v>
      </c>
      <c r="B274" s="34" t="s">
        <v>306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356</v>
      </c>
    </row>
    <row r="275" spans="1:6" x14ac:dyDescent="0.25">
      <c r="A275" s="31">
        <v>268</v>
      </c>
      <c r="B275" s="34" t="s">
        <v>307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356</v>
      </c>
    </row>
    <row r="276" spans="1:6" x14ac:dyDescent="0.25">
      <c r="A276" s="31">
        <v>269</v>
      </c>
      <c r="B276" s="34" t="s">
        <v>308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358</v>
      </c>
    </row>
    <row r="277" spans="1:6" x14ac:dyDescent="0.25">
      <c r="A277" s="31">
        <v>270</v>
      </c>
      <c r="B277" s="34" t="s">
        <v>309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358</v>
      </c>
    </row>
    <row r="278" spans="1:6" x14ac:dyDescent="0.25">
      <c r="A278" s="31">
        <v>271</v>
      </c>
      <c r="B278" s="34" t="s">
        <v>310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358</v>
      </c>
    </row>
    <row r="279" spans="1:6" x14ac:dyDescent="0.25">
      <c r="A279" s="31">
        <v>272</v>
      </c>
      <c r="B279" s="34" t="s">
        <v>311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358</v>
      </c>
    </row>
    <row r="280" spans="1:6" x14ac:dyDescent="0.25">
      <c r="A280" s="31">
        <v>273</v>
      </c>
      <c r="B280" s="34" t="s">
        <v>312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358</v>
      </c>
    </row>
    <row r="281" spans="1:6" x14ac:dyDescent="0.25">
      <c r="A281" s="31">
        <v>274</v>
      </c>
      <c r="B281" s="34" t="s">
        <v>313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358</v>
      </c>
    </row>
    <row r="282" spans="1:6" ht="30" x14ac:dyDescent="0.25">
      <c r="A282" s="31">
        <v>275</v>
      </c>
      <c r="B282" s="34" t="s">
        <v>314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358</v>
      </c>
    </row>
    <row r="283" spans="1:6" x14ac:dyDescent="0.25">
      <c r="A283" s="31">
        <v>276</v>
      </c>
      <c r="B283" s="34" t="s">
        <v>315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358</v>
      </c>
    </row>
    <row r="284" spans="1:6" x14ac:dyDescent="0.25">
      <c r="A284" s="31">
        <v>277</v>
      </c>
      <c r="B284" s="34" t="s">
        <v>316</v>
      </c>
      <c r="C284" s="46">
        <v>45299.13</v>
      </c>
      <c r="D284" s="46">
        <f t="shared" si="4"/>
        <v>37749.275000000001</v>
      </c>
      <c r="E284" s="46"/>
      <c r="F284" s="53" t="s">
        <v>358</v>
      </c>
    </row>
    <row r="285" spans="1:6" x14ac:dyDescent="0.25">
      <c r="A285" s="31">
        <v>278</v>
      </c>
      <c r="B285" s="34" t="s">
        <v>317</v>
      </c>
      <c r="C285" s="46">
        <v>497861.36</v>
      </c>
      <c r="D285" s="46">
        <f t="shared" si="4"/>
        <v>414884.46666666667</v>
      </c>
      <c r="E285" s="46"/>
      <c r="F285" s="53" t="s">
        <v>358</v>
      </c>
    </row>
    <row r="286" spans="1:6" x14ac:dyDescent="0.25">
      <c r="A286" s="31">
        <v>279</v>
      </c>
      <c r="B286" s="34" t="s">
        <v>353</v>
      </c>
      <c r="C286" s="46">
        <v>157021.46</v>
      </c>
      <c r="D286" s="46">
        <f t="shared" ref="D286:D287" si="5">C286/1.2</f>
        <v>130851.21666666666</v>
      </c>
      <c r="E286" s="46"/>
      <c r="F286" s="53" t="s">
        <v>356</v>
      </c>
    </row>
    <row r="287" spans="1:6" x14ac:dyDescent="0.25">
      <c r="A287" s="31">
        <v>280</v>
      </c>
      <c r="B287" s="34" t="s">
        <v>354</v>
      </c>
      <c r="C287" s="46">
        <v>8120.62</v>
      </c>
      <c r="D287" s="46">
        <f t="shared" si="5"/>
        <v>6767.1833333333334</v>
      </c>
      <c r="E287" s="46"/>
      <c r="F287" s="53" t="s">
        <v>356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329</v>
      </c>
      <c r="B2" s="16" t="s">
        <v>330</v>
      </c>
      <c r="C2" s="16" t="s">
        <v>331</v>
      </c>
      <c r="D2" s="28"/>
      <c r="E2" s="17" t="s">
        <v>332</v>
      </c>
    </row>
    <row r="3" spans="1:5" ht="31.5" x14ac:dyDescent="0.25">
      <c r="A3" s="10" t="s">
        <v>333</v>
      </c>
      <c r="B3" s="18" t="s">
        <v>320</v>
      </c>
      <c r="C3" s="19">
        <v>52111.24</v>
      </c>
      <c r="D3" s="28"/>
      <c r="E3" s="20" t="s">
        <v>334</v>
      </c>
    </row>
    <row r="4" spans="1:5" ht="15.75" x14ac:dyDescent="0.25">
      <c r="A4" s="10" t="s">
        <v>335</v>
      </c>
      <c r="B4" s="21" t="s">
        <v>320</v>
      </c>
      <c r="C4" s="17">
        <f>C3*0.2</f>
        <v>10422.248</v>
      </c>
      <c r="D4" s="28"/>
      <c r="E4" s="28"/>
    </row>
    <row r="5" spans="1:5" ht="31.5" x14ac:dyDescent="0.25">
      <c r="A5" s="22" t="s">
        <v>336</v>
      </c>
      <c r="B5" s="23" t="s">
        <v>320</v>
      </c>
      <c r="C5" s="24">
        <f>SUM(C3,C4)</f>
        <v>62533.487999999998</v>
      </c>
      <c r="D5" s="28"/>
      <c r="E5" s="28"/>
    </row>
    <row r="6" spans="1:5" ht="31.5" x14ac:dyDescent="0.25">
      <c r="A6" s="22" t="s">
        <v>337</v>
      </c>
      <c r="B6" s="21" t="s">
        <v>320</v>
      </c>
      <c r="C6" s="25">
        <f>C18*1000</f>
        <v>2487.1072965137241</v>
      </c>
      <c r="D6" s="28"/>
      <c r="E6" s="28"/>
    </row>
    <row r="7" spans="1:5" ht="31.5" x14ac:dyDescent="0.25">
      <c r="A7" s="10" t="s">
        <v>338</v>
      </c>
      <c r="B7" s="11" t="s">
        <v>320</v>
      </c>
      <c r="C7" s="20">
        <v>716.29467000000022</v>
      </c>
      <c r="D7" s="28"/>
      <c r="E7" s="28"/>
    </row>
    <row r="8" spans="1:5" ht="15.75" x14ac:dyDescent="0.25">
      <c r="A8" s="10" t="s">
        <v>339</v>
      </c>
      <c r="B8" s="11" t="s">
        <v>320</v>
      </c>
      <c r="C8" s="12">
        <f>C5-C7</f>
        <v>61817.193329999995</v>
      </c>
      <c r="D8" s="28"/>
      <c r="E8" s="28"/>
    </row>
    <row r="9" spans="1:5" ht="31.5" x14ac:dyDescent="0.25">
      <c r="A9" s="10" t="s">
        <v>319</v>
      </c>
      <c r="B9" s="11" t="s">
        <v>320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321</v>
      </c>
      <c r="B10" s="11" t="s">
        <v>320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322</v>
      </c>
      <c r="B11" s="11" t="s">
        <v>320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323</v>
      </c>
      <c r="B12" s="11" t="s">
        <v>320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324</v>
      </c>
      <c r="B13" s="11" t="s">
        <v>320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325</v>
      </c>
      <c r="B14" s="11" t="s">
        <v>320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326</v>
      </c>
      <c r="B15" s="11" t="s">
        <v>320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327</v>
      </c>
      <c r="B16" s="11" t="s">
        <v>320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328</v>
      </c>
      <c r="B17" s="11" t="s">
        <v>320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340</v>
      </c>
      <c r="B18" s="11" t="s">
        <v>320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341</v>
      </c>
      <c r="B19" s="11" t="s">
        <v>320</v>
      </c>
      <c r="C19" s="26">
        <v>0</v>
      </c>
      <c r="D19" s="28"/>
      <c r="E19" s="28"/>
    </row>
    <row r="20" spans="1:5" ht="15.75" x14ac:dyDescent="0.25">
      <c r="A20" s="22" t="s">
        <v>342</v>
      </c>
      <c r="B20" s="23" t="s">
        <v>320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2022-03-14T10:54:09Z</dcterms:modified>
</cp:coreProperties>
</file>