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20-0-01-04-2-0408\"/>
    </mc:Choice>
  </mc:AlternateContent>
  <xr:revisionPtr revIDLastSave="0" documentId="14_{FAE91F90-5A46-4043-8B9D-B3D092E8E02F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0-1-20-0-01-04-2-0408" sheetId="1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4" i="1"/>
  <c r="R23" i="1"/>
  <c r="R22" i="1"/>
  <c r="R21" i="1"/>
  <c r="R20" i="1"/>
  <c r="I19" i="1"/>
  <c r="R25" i="1" l="1"/>
</calcChain>
</file>

<file path=xl/sharedStrings.xml><?xml version="1.0" encoding="utf-8"?>
<sst xmlns="http://schemas.openxmlformats.org/spreadsheetml/2006/main" count="87" uniqueCount="85">
  <si>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</si>
  <si>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</si>
  <si>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</si>
  <si>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</si>
  <si>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</si>
  <si>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</si>
  <si>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</si>
  <si>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</si>
  <si>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</si>
  <si>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</si>
  <si>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</si>
  <si>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</si>
  <si>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</si>
  <si>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</si>
  <si>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</si>
  <si>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</si>
  <si>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</si>
  <si>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</si>
  <si>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</si>
  <si>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</si>
  <si>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</si>
  <si>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</si>
  <si>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</si>
  <si>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</si>
  <si>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</si>
  <si>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</si>
  <si>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здания РП (СП,РТП,ТП)6-20 кВ(тыс.руб.). РП(СП,РТП) на 7 ячеек выкл-лей или ТП(РТП) с одним тр-ром</t>
  </si>
  <si>
    <t>1 ед.</t>
  </si>
  <si>
    <t>Э4-01</t>
  </si>
  <si>
    <t>УНЦ ячейки трансформатора 6-35 кВ.</t>
  </si>
  <si>
    <t>1 ячейка</t>
  </si>
  <si>
    <t>Т5-17-1</t>
  </si>
  <si>
    <t>УНЦ ячейки выключателя РП(СП,ТП,РТП) (тыс.руб.)</t>
  </si>
  <si>
    <t>В8-01</t>
  </si>
  <si>
    <t>Затраты на проектно-изыскательские работы для отдельных элементов электрических сетей (тыс.руб.)(затраты по УНЦ от 6 до 10,9)</t>
  </si>
  <si>
    <t>1 объект</t>
  </si>
  <si>
    <t>Затраты на проектно-изыскательские работы для отдельных элементов электрических сетей (тыс.руб.)(затраты по УНЦ от 11 до 20,9)</t>
  </si>
  <si>
    <t>П6-08</t>
  </si>
  <si>
    <t>Итого объем финансовых потребностей по инвестиционному проекту, тыс. рублей</t>
  </si>
  <si>
    <t>нд</t>
  </si>
  <si>
    <t>П6-04</t>
  </si>
  <si>
    <t>Инвестиционная программа АО "ЛОЭСК - Электрические сети Санкт-Петербурга и Ленинградской области"</t>
  </si>
  <si>
    <t>1.2.1.1.</t>
  </si>
  <si>
    <t>Тихв, РК оборудования КТПН-10/0,4кВ (20) в г. Тихвин ЛО (инв.№ 000004095) (20-1-20-0-01-04-2-0408)</t>
  </si>
  <si>
    <t>K_20-1-20-0-01-04-2-0408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</si>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</sst>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10" fillId="0" borderId="0">
      <protection locked="0"/>
    </xf>
    <xf numFmtId="0" fontId="10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" fillId="0" borderId="0" xfId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1" fillId="0" borderId="2" xfId="1" applyFill="1" applyBorder="1"/>
    <xf numFmtId="0" fontId="9" fillId="0" borderId="2" xfId="1" applyFont="1" applyFill="1" applyBorder="1" applyAlignment="1">
      <alignment wrapText="1"/>
    </xf>
    <xf numFmtId="0" fontId="4" fillId="0" borderId="2" xfId="1" applyFont="1" applyFill="1" applyBorder="1"/>
    <xf numFmtId="49" fontId="1" fillId="0" borderId="6" xfId="1" applyNumberFormat="1" applyFill="1" applyBorder="1" applyAlignment="1">
      <alignment horizontal="center"/>
    </xf>
    <xf numFmtId="0" fontId="9" fillId="0" borderId="6" xfId="1" applyFont="1" applyFill="1" applyBorder="1" applyAlignment="1">
      <alignment wrapText="1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wrapText="1"/>
    </xf>
    <xf numFmtId="0" fontId="4" fillId="0" borderId="6" xfId="1" applyFont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4" fillId="0" borderId="6" xfId="1" applyFont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1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9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6"/>
  <sheetViews>
    <sheetView zoomScale="75" zoomScaleNormal="75" workbookViewId="0">
      <pane xSplit="4" topLeftCell="E1" activePane="topRight" state="frozen"/>
      <selection pane="topRight"/>
    </sheetView>
  </sheetViews>
  <sheetFormatPr defaultColWidth="9.140625" defaultRowHeight="15" x14ac:dyDescent="0.25"/>
  <cols>
    <col min="1" max="1" width="10.28515625" style="1" customWidth="1"/>
    <col min="2" max="2" width="55.7109375" style="1" customWidth="1"/>
    <col min="3" max="3" width="31.7109375" style="1" customWidth="1"/>
    <col min="4" max="4" width="28.7109375" style="1" customWidth="1"/>
    <col min="5" max="5" width="24.28515625" style="1" customWidth="1"/>
    <col min="6" max="7" width="17.140625" style="1" customWidth="1"/>
    <col min="8" max="8" width="13.5703125" style="1" customWidth="1"/>
    <col min="9" max="9" width="16.5703125" style="1" bestFit="1" customWidth="1"/>
    <col min="10" max="10" width="27" style="1" customWidth="1"/>
    <col min="11" max="11" width="26.28515625" style="1" customWidth="1"/>
    <col min="12" max="12" width="14.140625" style="1" customWidth="1"/>
    <col min="13" max="13" width="12.5703125" style="1" bestFit="1" customWidth="1"/>
    <col min="14" max="14" width="13" style="1" customWidth="1"/>
    <col min="15" max="15" width="10.85546875" style="1" customWidth="1"/>
    <col min="16" max="16" width="16.28515625" style="1" customWidth="1"/>
    <col min="17" max="17" width="24.140625" style="1" customWidth="1"/>
    <col min="18" max="18" width="11.7109375" style="1" customWidth="1"/>
    <col min="19" max="19" width="19.5703125" style="1" customWidth="1"/>
    <col min="20" max="16384" width="9.140625" style="1"/>
  </cols>
  <sheetData>
    <row r="1" spans="1:19" ht="18.75" x14ac:dyDescent="0.25">
      <c r="A1" s="2"/>
      <c r="B1" s="2"/>
      <c r="C1" s="2"/>
      <c r="D1" s="3"/>
      <c r="E1" s="3"/>
      <c r="F1" s="3"/>
      <c r="G1" s="3"/>
      <c r="H1" s="4"/>
      <c r="I1" s="3"/>
      <c r="J1" s="4"/>
      <c r="K1" s="4"/>
      <c r="L1" s="4"/>
      <c r="M1" s="4"/>
      <c r="N1" s="5"/>
      <c r="O1" s="5"/>
      <c r="P1" s="5"/>
      <c r="Q1" s="5"/>
      <c r="R1" s="5"/>
      <c r="S1" s="6" t="s">
        <v>0</v>
      </c>
    </row>
    <row r="2" spans="1:19" ht="18.75" x14ac:dyDescent="0.3">
      <c r="A2" s="2"/>
      <c r="B2" s="2"/>
      <c r="C2" s="2"/>
      <c r="D2" s="3"/>
      <c r="E2" s="3"/>
      <c r="F2" s="3"/>
      <c r="G2" s="3"/>
      <c r="H2" s="4"/>
      <c r="I2" s="3"/>
      <c r="J2" s="4"/>
      <c r="K2" s="4"/>
      <c r="L2" s="4"/>
      <c r="M2" s="4"/>
      <c r="N2" s="5"/>
      <c r="O2" s="5"/>
      <c r="P2" s="5"/>
      <c r="Q2" s="5"/>
      <c r="R2" s="5"/>
      <c r="S2" s="7" t="s">
        <v>1</v>
      </c>
    </row>
    <row r="3" spans="1:19" ht="18.75" x14ac:dyDescent="0.3">
      <c r="A3" s="2"/>
      <c r="B3" s="2"/>
      <c r="C3" s="2"/>
      <c r="D3" s="3"/>
      <c r="E3" s="3"/>
      <c r="F3" s="3"/>
      <c r="G3" s="3"/>
      <c r="H3" s="4"/>
      <c r="I3" s="3"/>
      <c r="J3" s="4"/>
      <c r="K3" s="4"/>
      <c r="L3" s="4"/>
      <c r="M3" s="4"/>
      <c r="N3" s="5"/>
      <c r="O3" s="5"/>
      <c r="P3" s="5"/>
      <c r="Q3" s="5"/>
      <c r="R3" s="5"/>
      <c r="S3" s="7" t="s">
        <v>2</v>
      </c>
    </row>
    <row r="4" spans="1:19" ht="18.75" x14ac:dyDescent="0.3">
      <c r="A4" s="2"/>
      <c r="B4" s="2"/>
      <c r="C4" s="2"/>
      <c r="D4" s="3"/>
      <c r="E4" s="3"/>
      <c r="F4" s="3"/>
      <c r="G4" s="3"/>
      <c r="H4" s="4"/>
      <c r="I4" s="3"/>
      <c r="J4" s="4"/>
      <c r="K4" s="4"/>
      <c r="L4" s="4"/>
      <c r="M4" s="4"/>
      <c r="N4" s="5"/>
      <c r="O4" s="5"/>
      <c r="P4" s="5"/>
      <c r="Q4" s="5"/>
      <c r="R4" s="5"/>
      <c r="S4" s="7"/>
    </row>
    <row r="5" spans="1:19" ht="18.75" x14ac:dyDescent="0.25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8"/>
    </row>
    <row r="6" spans="1:19" ht="18.75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9"/>
    </row>
    <row r="7" spans="1:19" ht="15.75" x14ac:dyDescent="0.25">
      <c r="A7" s="10"/>
      <c r="B7" s="10"/>
      <c r="C7" s="10"/>
      <c r="D7" s="10"/>
      <c r="E7" s="11" t="s">
        <v>41</v>
      </c>
      <c r="F7" s="12"/>
      <c r="G7" s="12"/>
      <c r="H7" s="13"/>
      <c r="I7" s="13"/>
      <c r="J7" s="10"/>
      <c r="K7" s="4"/>
      <c r="L7" s="4"/>
      <c r="M7" s="4"/>
      <c r="N7" s="5"/>
      <c r="O7" s="5"/>
      <c r="P7" s="5"/>
      <c r="Q7" s="13"/>
      <c r="R7" s="13"/>
      <c r="S7" s="10"/>
    </row>
    <row r="8" spans="1:19" ht="15.75" x14ac:dyDescent="0.25">
      <c r="A8" s="10"/>
      <c r="B8" s="10"/>
      <c r="C8" s="10"/>
      <c r="D8" s="10"/>
      <c r="E8" s="14" t="s">
        <v>4</v>
      </c>
      <c r="F8" s="14"/>
      <c r="G8" s="14"/>
      <c r="H8" s="14"/>
      <c r="I8" s="14"/>
      <c r="J8" s="10"/>
      <c r="K8" s="4"/>
      <c r="L8" s="4"/>
      <c r="M8" s="4"/>
      <c r="N8" s="5"/>
      <c r="O8" s="5"/>
      <c r="P8" s="5"/>
      <c r="Q8" s="14"/>
      <c r="R8" s="14"/>
      <c r="S8" s="10"/>
    </row>
    <row r="9" spans="1:19" ht="15.75" x14ac:dyDescent="0.25">
      <c r="A9" s="10"/>
      <c r="B9" s="10"/>
      <c r="C9" s="10"/>
      <c r="D9" s="10"/>
      <c r="E9" s="2"/>
      <c r="F9" s="2"/>
      <c r="G9" s="2"/>
      <c r="H9" s="13"/>
      <c r="I9" s="13"/>
      <c r="J9" s="10"/>
      <c r="K9" s="4"/>
      <c r="L9" s="4"/>
      <c r="M9" s="4"/>
      <c r="N9" s="5"/>
      <c r="O9" s="5"/>
      <c r="P9" s="5"/>
      <c r="Q9" s="13"/>
      <c r="R9" s="13"/>
      <c r="S9" s="10"/>
    </row>
    <row r="10" spans="1:19" ht="15.75" x14ac:dyDescent="0.25">
      <c r="A10" s="10"/>
      <c r="B10" s="10"/>
      <c r="C10" s="10"/>
      <c r="D10" s="10"/>
      <c r="E10" s="11" t="s">
        <v>84</v>
      </c>
      <c r="F10" s="11"/>
      <c r="G10" s="11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</row>
    <row r="11" spans="1:19" ht="15.75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</row>
    <row r="12" spans="1:19" ht="15.75" x14ac:dyDescent="0.25">
      <c r="A12" s="15"/>
      <c r="B12" s="15"/>
      <c r="C12" s="15"/>
      <c r="D12" s="15"/>
      <c r="E12" s="11"/>
      <c r="F12" s="11"/>
      <c r="G12" s="11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19" ht="15.75" x14ac:dyDescent="0.2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16"/>
    </row>
    <row r="14" spans="1:19" ht="15.75" x14ac:dyDescent="0.25">
      <c r="A14" s="11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</row>
    <row r="15" spans="1:19" ht="15.75" x14ac:dyDescent="0.25">
      <c r="A15" s="10"/>
      <c r="B15" s="10"/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1:19" ht="18.75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  <row r="17" spans="1:19" ht="15.75" x14ac:dyDescent="0.25">
      <c r="A17" s="63" t="s">
        <v>5</v>
      </c>
      <c r="B17" s="63" t="s">
        <v>6</v>
      </c>
      <c r="C17" s="63" t="s">
        <v>7</v>
      </c>
      <c r="D17" s="63" t="s">
        <v>8</v>
      </c>
      <c r="E17" s="58" t="s">
        <v>9</v>
      </c>
      <c r="F17" s="63" t="s">
        <v>10</v>
      </c>
      <c r="G17" s="63" t="s">
        <v>11</v>
      </c>
      <c r="H17" s="56" t="s">
        <v>12</v>
      </c>
      <c r="I17" s="57"/>
      <c r="J17" s="57"/>
      <c r="K17" s="57"/>
      <c r="L17" s="58" t="s">
        <v>13</v>
      </c>
      <c r="M17" s="58"/>
      <c r="N17" s="58"/>
      <c r="O17" s="58"/>
      <c r="P17" s="58"/>
      <c r="Q17" s="58"/>
      <c r="R17" s="58"/>
      <c r="S17" s="58" t="s">
        <v>14</v>
      </c>
    </row>
    <row r="18" spans="1:19" ht="63" customHeight="1" x14ac:dyDescent="0.25">
      <c r="A18" s="64"/>
      <c r="B18" s="64"/>
      <c r="C18" s="64"/>
      <c r="D18" s="64"/>
      <c r="E18" s="58"/>
      <c r="F18" s="64"/>
      <c r="G18" s="64"/>
      <c r="H18" s="18" t="s">
        <v>15</v>
      </c>
      <c r="I18" s="18" t="s">
        <v>16</v>
      </c>
      <c r="J18" s="18" t="s">
        <v>17</v>
      </c>
      <c r="K18" s="18" t="s">
        <v>18</v>
      </c>
      <c r="L18" s="18" t="s">
        <v>19</v>
      </c>
      <c r="M18" s="18" t="s">
        <v>20</v>
      </c>
      <c r="N18" s="18" t="s">
        <v>21</v>
      </c>
      <c r="O18" s="18" t="s">
        <v>22</v>
      </c>
      <c r="P18" s="18" t="s">
        <v>23</v>
      </c>
      <c r="Q18" s="18" t="s">
        <v>24</v>
      </c>
      <c r="R18" s="19" t="s">
        <v>25</v>
      </c>
      <c r="S18" s="58"/>
    </row>
    <row r="19" spans="1:19" ht="15.7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f t="shared" ref="I19" si="0">H19+1</f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20">
        <v>18</v>
      </c>
      <c r="S19" s="18">
        <v>19</v>
      </c>
    </row>
    <row r="20" spans="1:19" ht="78.75" x14ac:dyDescent="0.25">
      <c r="A20" s="21" t="s">
        <v>42</v>
      </c>
      <c r="B20" s="22" t="s">
        <v>43</v>
      </c>
      <c r="C20" s="21" t="s">
        <v>44</v>
      </c>
      <c r="D20" s="23" t="s">
        <v>26</v>
      </c>
      <c r="E20" s="23"/>
      <c r="F20" s="23"/>
      <c r="G20" s="23"/>
      <c r="H20" s="24"/>
      <c r="I20" s="23"/>
      <c r="J20" s="24" t="s">
        <v>82</v>
      </c>
      <c r="K20" s="24"/>
      <c r="L20" s="59"/>
      <c r="M20" s="24"/>
      <c r="N20" s="25" t="s">
        <v>27</v>
      </c>
      <c r="O20" s="25" t="s">
        <v>28</v>
      </c>
      <c r="P20" s="25">
        <v>1615</v>
      </c>
      <c r="Q20" s="25">
        <v>1.03</v>
      </c>
      <c r="R20" s="25">
        <f>M20*P20*Q20</f>
        <v>0</v>
      </c>
      <c r="S20" s="26"/>
    </row>
    <row r="21" spans="1:19" ht="31.5" x14ac:dyDescent="0.25">
      <c r="A21" s="21"/>
      <c r="B21" s="21"/>
      <c r="C21" s="21"/>
      <c r="D21" s="23" t="s">
        <v>29</v>
      </c>
      <c r="E21" s="23"/>
      <c r="F21" s="23"/>
      <c r="G21" s="23"/>
      <c r="H21" s="24"/>
      <c r="I21" s="23"/>
      <c r="J21" s="24"/>
      <c r="K21" s="24"/>
      <c r="L21" s="59"/>
      <c r="M21" s="24">
        <v>1</v>
      </c>
      <c r="N21" s="25" t="s">
        <v>30</v>
      </c>
      <c r="O21" s="25" t="s">
        <v>31</v>
      </c>
      <c r="P21" s="25">
        <v>532</v>
      </c>
      <c r="Q21" s="25">
        <v>1.03</v>
      </c>
      <c r="R21" s="25">
        <f>M21*P21*Q21</f>
        <v>547.96</v>
      </c>
      <c r="S21" s="26"/>
    </row>
    <row r="22" spans="1:19" ht="31.5" x14ac:dyDescent="0.25">
      <c r="A22" s="21"/>
      <c r="B22" s="21"/>
      <c r="C22" s="21"/>
      <c r="D22" s="27" t="s">
        <v>32</v>
      </c>
      <c r="E22" s="23"/>
      <c r="F22" s="23"/>
      <c r="G22" s="23"/>
      <c r="H22" s="24"/>
      <c r="I22" s="23"/>
      <c r="J22" s="24"/>
      <c r="K22" s="24"/>
      <c r="L22" s="59"/>
      <c r="M22" s="24"/>
      <c r="N22" s="25" t="s">
        <v>30</v>
      </c>
      <c r="O22" s="25" t="s">
        <v>33</v>
      </c>
      <c r="P22" s="25">
        <v>928</v>
      </c>
      <c r="Q22" s="25">
        <v>1.01</v>
      </c>
      <c r="R22" s="25">
        <f>M22*P22*Q22</f>
        <v>0</v>
      </c>
      <c r="S22" s="28"/>
    </row>
    <row r="23" spans="1:19" ht="94.5" x14ac:dyDescent="0.25">
      <c r="A23" s="21"/>
      <c r="B23" s="21"/>
      <c r="C23" s="21"/>
      <c r="D23" s="27" t="s">
        <v>34</v>
      </c>
      <c r="E23" s="23"/>
      <c r="F23" s="23"/>
      <c r="G23" s="23"/>
      <c r="H23" s="24"/>
      <c r="I23" s="23"/>
      <c r="J23" s="24"/>
      <c r="K23" s="24"/>
      <c r="L23" s="59"/>
      <c r="M23" s="24">
        <v>1</v>
      </c>
      <c r="N23" s="25" t="s">
        <v>35</v>
      </c>
      <c r="O23" s="25" t="s">
        <v>40</v>
      </c>
      <c r="P23" s="25">
        <v>70</v>
      </c>
      <c r="Q23" s="25"/>
      <c r="R23" s="25">
        <f>M23*P23</f>
        <v>70</v>
      </c>
      <c r="S23" s="28"/>
    </row>
    <row r="24" spans="1:19" ht="95.25" thickBot="1" x14ac:dyDescent="0.3">
      <c r="A24" s="29"/>
      <c r="B24" s="29"/>
      <c r="C24" s="29"/>
      <c r="D24" s="30" t="s">
        <v>36</v>
      </c>
      <c r="E24" s="31"/>
      <c r="F24" s="31"/>
      <c r="G24" s="31"/>
      <c r="H24" s="32"/>
      <c r="I24" s="31"/>
      <c r="J24" s="32"/>
      <c r="K24" s="32"/>
      <c r="L24" s="33"/>
      <c r="M24" s="32"/>
      <c r="N24" s="34" t="s">
        <v>35</v>
      </c>
      <c r="O24" s="34" t="s">
        <v>37</v>
      </c>
      <c r="P24" s="34">
        <v>1500</v>
      </c>
      <c r="Q24" s="34"/>
      <c r="R24" s="34">
        <f>M24*P24</f>
        <v>0</v>
      </c>
      <c r="S24" s="35"/>
    </row>
    <row r="25" spans="1:19" ht="63.75" thickTop="1" x14ac:dyDescent="0.25">
      <c r="A25" s="36"/>
      <c r="B25" s="37"/>
      <c r="C25" s="36"/>
      <c r="D25" s="38" t="s">
        <v>38</v>
      </c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>
        <f>R24+R23+R22+R21+R20</f>
        <v>617.96</v>
      </c>
      <c r="S25" s="39" t="s">
        <v>39</v>
      </c>
    </row>
    <row r="26" spans="1:19" s="10" customFormat="1" ht="15.75" x14ac:dyDescent="0.25">
      <c r="A26" s="36"/>
      <c r="B26" s="37"/>
      <c r="C26" s="36"/>
      <c r="D26" s="38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</row>
  </sheetData>
  <mergeCells count="14">
    <mergeCell ref="H17:K17"/>
    <mergeCell ref="L17:R17"/>
    <mergeCell ref="S17:S18"/>
    <mergeCell ref="L20:L23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1" customWidth="1"/>
    <col min="2" max="3" width="22.7109375" style="41" customWidth="1"/>
    <col min="4" max="4" width="10.42578125" style="41" customWidth="1"/>
    <col min="5" max="16384" width="8.85546875" style="41"/>
  </cols>
  <sheetData>
    <row r="1" spans="1:5" ht="28.5" x14ac:dyDescent="0.25">
      <c r="A1" s="40" t="s">
        <v>45</v>
      </c>
      <c r="B1" s="40"/>
      <c r="C1" s="40"/>
      <c r="D1" s="40"/>
      <c r="E1" s="1"/>
    </row>
    <row r="2" spans="1:5" ht="110.25" x14ac:dyDescent="0.25">
      <c r="A2" s="42" t="s">
        <v>46</v>
      </c>
      <c r="B2" s="43" t="s">
        <v>47</v>
      </c>
      <c r="C2" s="44" t="s">
        <v>83</v>
      </c>
      <c r="D2" s="44" t="s">
        <v>48</v>
      </c>
      <c r="E2" s="1"/>
    </row>
    <row r="3" spans="1:5" ht="126" x14ac:dyDescent="0.25">
      <c r="A3" s="45" t="s">
        <v>49</v>
      </c>
      <c r="B3" s="46" t="s">
        <v>50</v>
      </c>
      <c r="C3" s="47">
        <v>617.96</v>
      </c>
      <c r="D3" s="53">
        <v>617.96</v>
      </c>
      <c r="E3" s="1"/>
    </row>
    <row r="4" spans="1:5" ht="15.75" x14ac:dyDescent="0.25">
      <c r="A4" s="45" t="s">
        <v>51</v>
      </c>
      <c r="B4" s="46" t="s">
        <v>52</v>
      </c>
      <c r="C4" s="48">
        <v>123.59200000000001</v>
      </c>
      <c r="D4" s="54">
        <f>D3*0.2</f>
        <v>123.59200000000001</v>
      </c>
      <c r="E4" s="1"/>
    </row>
    <row r="5" spans="1:5" ht="110.25" x14ac:dyDescent="0.25">
      <c r="A5" s="45" t="s">
        <v>53</v>
      </c>
      <c r="B5" s="49" t="s">
        <v>54</v>
      </c>
      <c r="C5" s="50">
        <v>741.55200000000002</v>
      </c>
      <c r="D5" s="53">
        <f>D3+D4</f>
        <v>741.55200000000002</v>
      </c>
      <c r="E5" s="1"/>
    </row>
    <row r="6" spans="1:5" ht="78.75" x14ac:dyDescent="0.25">
      <c r="A6" s="45" t="s">
        <v>55</v>
      </c>
      <c r="B6" s="49" t="s">
        <v>56</v>
      </c>
      <c r="C6" s="48">
        <v>893.64422892839502</v>
      </c>
      <c r="D6" s="54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892.04626144865369</v>
      </c>
      <c r="E6" s="1"/>
    </row>
    <row r="7" spans="1:5" ht="94.5" x14ac:dyDescent="0.25">
      <c r="A7" s="45" t="s">
        <v>57</v>
      </c>
      <c r="B7" s="46" t="s">
        <v>58</v>
      </c>
      <c r="C7" s="51">
        <v>0</v>
      </c>
      <c r="D7" s="54">
        <v>0</v>
      </c>
      <c r="E7" s="1"/>
    </row>
    <row r="8" spans="1:5" ht="63" x14ac:dyDescent="0.25">
      <c r="A8" s="45" t="s">
        <v>59</v>
      </c>
      <c r="B8" s="46" t="s">
        <v>60</v>
      </c>
      <c r="C8" s="51">
        <v>741.55200000000002</v>
      </c>
      <c r="D8" s="54">
        <f>D5-D7</f>
        <v>741.55200000000002</v>
      </c>
      <c r="E8" s="1"/>
    </row>
    <row r="9" spans="1:5" ht="110.25" x14ac:dyDescent="0.25">
      <c r="A9" s="45" t="s">
        <v>61</v>
      </c>
      <c r="B9" s="46" t="s">
        <v>62</v>
      </c>
      <c r="C9" s="51">
        <v>824.25043999999968</v>
      </c>
      <c r="D9" s="54">
        <f>SUM(D10:D17)</f>
        <v>824.25043999999968</v>
      </c>
      <c r="E9" s="1"/>
    </row>
    <row r="10" spans="1:5" ht="15.75" x14ac:dyDescent="0.25">
      <c r="A10" s="45" t="s">
        <v>63</v>
      </c>
      <c r="B10" s="46" t="s">
        <v>64</v>
      </c>
      <c r="C10" s="51">
        <v>0</v>
      </c>
      <c r="D10" s="54">
        <v>0</v>
      </c>
      <c r="E10" s="55">
        <v>105.2557</v>
      </c>
    </row>
    <row r="11" spans="1:5" ht="15.75" x14ac:dyDescent="0.25">
      <c r="A11" s="45" t="s">
        <v>65</v>
      </c>
      <c r="B11" s="46" t="s">
        <v>66</v>
      </c>
      <c r="C11" s="51">
        <v>0</v>
      </c>
      <c r="D11" s="54">
        <v>0</v>
      </c>
      <c r="E11" s="55">
        <v>106.826398641827</v>
      </c>
    </row>
    <row r="12" spans="1:5" ht="15.75" x14ac:dyDescent="0.25">
      <c r="A12" s="45" t="s">
        <v>67</v>
      </c>
      <c r="B12" s="46" t="s">
        <v>68</v>
      </c>
      <c r="C12" s="51">
        <v>180.91704999999993</v>
      </c>
      <c r="D12" s="54">
        <v>180.91704999999993</v>
      </c>
      <c r="E12" s="55">
        <v>105.561885224957</v>
      </c>
    </row>
    <row r="13" spans="1:5" ht="15.75" x14ac:dyDescent="0.25">
      <c r="A13" s="45" t="s">
        <v>69</v>
      </c>
      <c r="B13" s="46" t="s">
        <v>70</v>
      </c>
      <c r="C13" s="51">
        <v>643.33338999999978</v>
      </c>
      <c r="D13" s="54">
        <v>643.33338999999978</v>
      </c>
      <c r="E13" s="55">
        <v>104.9354</v>
      </c>
    </row>
    <row r="14" spans="1:5" ht="15.75" x14ac:dyDescent="0.25">
      <c r="A14" s="45" t="s">
        <v>71</v>
      </c>
      <c r="B14" s="46" t="s">
        <v>72</v>
      </c>
      <c r="C14" s="51">
        <v>0</v>
      </c>
      <c r="D14" s="54">
        <v>0</v>
      </c>
      <c r="E14" s="55">
        <v>113.87439215858601</v>
      </c>
    </row>
    <row r="15" spans="1:5" ht="15.75" x14ac:dyDescent="0.25">
      <c r="A15" s="45" t="s">
        <v>73</v>
      </c>
      <c r="B15" s="46" t="s">
        <v>74</v>
      </c>
      <c r="C15" s="51">
        <v>0</v>
      </c>
      <c r="D15" s="54">
        <v>0</v>
      </c>
      <c r="E15" s="55">
        <v>105.89170681013999</v>
      </c>
    </row>
    <row r="16" spans="1:5" ht="15.75" x14ac:dyDescent="0.25">
      <c r="A16" s="45" t="s">
        <v>75</v>
      </c>
      <c r="B16" s="46" t="s">
        <v>76</v>
      </c>
      <c r="C16" s="51">
        <v>0</v>
      </c>
      <c r="D16" s="54">
        <v>0</v>
      </c>
      <c r="E16" s="55">
        <v>105.30227480021099</v>
      </c>
    </row>
    <row r="17" spans="1:5" ht="15.75" x14ac:dyDescent="0.25">
      <c r="A17" s="45" t="s">
        <v>77</v>
      </c>
      <c r="B17" s="46" t="s">
        <v>78</v>
      </c>
      <c r="C17" s="51">
        <v>0</v>
      </c>
      <c r="D17" s="54">
        <v>0</v>
      </c>
      <c r="E17" s="55">
        <v>104.794259089128</v>
      </c>
    </row>
    <row r="18" spans="1:5" ht="78.75" x14ac:dyDescent="0.25">
      <c r="A18" s="45">
        <v>8</v>
      </c>
      <c r="B18" s="46" t="s">
        <v>79</v>
      </c>
      <c r="C18" s="51">
        <v>0.89364422892839501</v>
      </c>
      <c r="D18" s="54">
        <f>D6/1000</f>
        <v>0.89204626144865373</v>
      </c>
      <c r="E18" s="1"/>
    </row>
    <row r="19" spans="1:5" ht="141.75" x14ac:dyDescent="0.25">
      <c r="A19" s="45">
        <v>9</v>
      </c>
      <c r="B19" s="46" t="s">
        <v>80</v>
      </c>
      <c r="C19" s="51">
        <v>0</v>
      </c>
      <c r="D19" s="54">
        <v>0</v>
      </c>
      <c r="E19" s="1"/>
    </row>
    <row r="20" spans="1:5" ht="63" x14ac:dyDescent="0.25">
      <c r="A20" s="45">
        <v>10</v>
      </c>
      <c r="B20" s="49" t="s">
        <v>81</v>
      </c>
      <c r="C20" s="50">
        <v>0.89364422892839501</v>
      </c>
      <c r="D20" s="53">
        <f>D18+D19</f>
        <v>0.89204626144865373</v>
      </c>
      <c r="E20" s="1"/>
    </row>
    <row r="22" spans="1:5" x14ac:dyDescent="0.25">
      <c r="C22" s="52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20-1-20-0-01-04-2-0408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2021-02-13T19:14:17Z</dcterms:created>
  <dcterms:modified xsi:type="dcterms:W3CDTF">2023-10-24T08:49:45Z</dcterms:modified>
</cp:coreProperties>
</file>