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20-1-17-1-08-03-2-0707\"/>
    </mc:Choice>
  </mc:AlternateContent>
  <xr:revisionPtr revIDLastSave="0" documentId="14_{55941895-F1B0-4909-B9E3-2ABA9E8A322C}" xr6:coauthVersionLast="36" xr6:coauthVersionMax="36" xr10:uidLastSave="{00000000-0000-0000-0000-000000000000}"/>
  <bookViews>
    <workbookView xWindow="0" yWindow="0" windowWidth="28740" windowHeight="12240" tabRatio="491" activeTab="1" xr2:uid="{00000000-000D-0000-FFFF-FFFF00000000}"/>
  </bookViews>
  <sheets>
    <sheet name="УНЦ" sheetId="34" r:id="rId1"/>
    <sheet name="T6" sheetId="35" r:id="rId2"/>
  </sheets>
  <definedNames>
    <definedName name="_xlnm.Print_Area" localSheetId="1">'T6'!$A$1:$D$20</definedName>
  </definedNames>
  <calcPr calcId="191029" calcMode="manual"/>
</workbook>
</file>

<file path=xl/calcChain.xml><?xml version="1.0" encoding="utf-8"?>
<calcChain xmlns="http://schemas.openxmlformats.org/spreadsheetml/2006/main">
  <c r="D9" i="35" l="1"/>
  <c r="D4" i="35"/>
  <c r="D5" i="35" s="1"/>
  <c r="D8" i="35" s="1"/>
  <c r="D6" i="35" l="1"/>
  <c r="D18" i="35" s="1"/>
  <c r="D20" i="35" s="1"/>
  <c r="L20" i="34"/>
  <c r="M20" i="34" l="1"/>
  <c r="R20" i="34" s="1"/>
  <c r="M32" i="34" l="1"/>
  <c r="R21" i="34" l="1"/>
  <c r="R24" i="34" l="1"/>
  <c r="R32" i="34" l="1"/>
  <c r="R31" i="34"/>
  <c r="R30" i="34"/>
  <c r="R29" i="34"/>
  <c r="R28" i="34"/>
  <c r="R27" i="34"/>
  <c r="R26" i="34"/>
  <c r="R25" i="34"/>
  <c r="R23" i="34"/>
  <c r="R22" i="34"/>
  <c r="I19" i="34"/>
  <c r="R33" i="34" l="1"/>
</calcChain>
</file>

<file path=xl/sharedStrings.xml><?xml version="1.0" encoding="utf-8"?>
<sst xmlns="http://schemas.openxmlformats.org/spreadsheetml/2006/main" count="114" uniqueCount="109">
  <si>
    <t>Величина затрат, тыс рублей (без НДС)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</si>
  <si>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</si>
  <si>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</si>
  <si>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</si>
  <si>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к приказу Минэнерго России</t>
  </si>
  <si>
    <t>нд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</si>
  <si>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</si>
  <si>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</si>
  <si>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</si>
  <si>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</si>
  <si>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</si>
  <si>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</si>
  <si>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</si>
  <si>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</si>
  <si>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</si>
  <si>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</si>
  <si>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</si>
  <si>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Приложение  № 1</t>
  </si>
  <si>
    <t>Номер группы инвести-ционных проектов</t>
  </si>
  <si>
    <t>Номер очереди (этапа) строительства (реализации проекта)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</si>
  <si>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</si>
  <si>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</si>
  <si>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</si>
  <si>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Текущая стадия реализации инвестиционного проекта (очереди, этапа)</t>
  </si>
  <si>
    <t>Наименование документа, согласно которому утверждены технологические решения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</si>
  <si>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</si>
  <si>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</si>
  <si>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>УНЦ на устройство траншеи КЛ и восстановление благоустройства по трассе (тыс. руб.)</t>
  </si>
  <si>
    <t>1 км по трассе</t>
  </si>
  <si>
    <t>УНЦ на восстановление дорожного покрытия при прокладке кабельной линии. Тротуар (тыс. руб.)</t>
  </si>
  <si>
    <t>1 м2</t>
  </si>
  <si>
    <t>Б4-01</t>
  </si>
  <si>
    <t>УНЦ на восстановление дорожного покрытия при прокладке кабельной линии. Проезжая часть (тыс. руб.)</t>
  </si>
  <si>
    <t>Б4-02</t>
  </si>
  <si>
    <t>УНЦ выполнения специального перехода кабельной линии методом ГНБ (тыс. руб.)</t>
  </si>
  <si>
    <t>1 км</t>
  </si>
  <si>
    <t xml:space="preserve">УНЦ кабельных сооружений для прокладки кабельной линии (тыс. руб.) Железобетонные лотки </t>
  </si>
  <si>
    <t>1 м по трассе</t>
  </si>
  <si>
    <t>Н2-02</t>
  </si>
  <si>
    <t>УНЦ кабельных сооружений для прокладки кабельной линии (тыс. руб.) Кабельная эстакада (галерея, туннель)</t>
  </si>
  <si>
    <t>Н2-04</t>
  </si>
  <si>
    <t>УНЦ кабельного сооружения с трубами (тыс. руб.)</t>
  </si>
  <si>
    <t>Н4-01</t>
  </si>
  <si>
    <t>УНЦ на установку страховочных пакетов при прокладке КЛ 6-500 кВ (тыс. руб.)</t>
  </si>
  <si>
    <t>1 шт.</t>
  </si>
  <si>
    <t>К5-01</t>
  </si>
  <si>
    <t>УНЦ на вырубку (расширение, расчистку) просеки ВЛ (тыс. руб.)</t>
  </si>
  <si>
    <t>1 га</t>
  </si>
  <si>
    <t>Б7-03</t>
  </si>
  <si>
    <t>УНЦ на трелевку хлыстов древесины при вырубке (расширении) просеки ВЛ (тыс. руб.)</t>
  </si>
  <si>
    <t>100 м</t>
  </si>
  <si>
    <t>М4-01</t>
  </si>
  <si>
    <t>УНЦ устройства лежневых дорог (тыс. руб.)</t>
  </si>
  <si>
    <t>км</t>
  </si>
  <si>
    <t>Л9-01</t>
  </si>
  <si>
    <t>Проектирование</t>
  </si>
  <si>
    <t>П5-02</t>
  </si>
  <si>
    <t>К1-08-2</t>
  </si>
  <si>
    <t xml:space="preserve">Технические характеристики  </t>
  </si>
  <si>
    <t>ПИР</t>
  </si>
  <si>
    <t>УНЦ КЛ 6-500 кВ (с алюминиевой жилой) (тыс. руб.)</t>
  </si>
  <si>
    <t>Б2-02-4</t>
  </si>
  <si>
    <t>Н1-04</t>
  </si>
  <si>
    <t>0,4</t>
  </si>
  <si>
    <t>Стр-во 2КЛ-0,4 кВ от 2БКТП №2 до ГРЩ-4 корпуса 3 в ЖК "Мой мир" г. Мурино Всеволожского района ЛО</t>
  </si>
  <si>
    <t>Инвестиционная программа АО "ЛОЭСК - Электрические сети Санкт-Петербурга и Ленинградской области"</t>
  </si>
  <si>
    <t>1.1.1.3.</t>
  </si>
  <si>
    <t>Всев, Стр-во 2КЛ 0,4кВ от 2БКТП№2 до ГРЩ-12 корпуса 3 в ЖК «Мой мир» г.Мурино Всеволожского района ЛО (20-1-17-1-08-03-2-0707)</t>
  </si>
  <si>
    <t>K_20-1-17-1-08-03-2-0707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</si>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</sst>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</numFmts>
  <fonts count="39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indexed="64"/>
      </right>
      <top/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62">
    <xf numFmtId="0" fontId="0" fillId="0" borderId="0"/>
    <xf numFmtId="0" fontId="5" fillId="0" borderId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2" applyNumberFormat="0" applyAlignment="0" applyProtection="0"/>
    <xf numFmtId="0" fontId="10" fillId="20" borderId="3" applyNumberFormat="0" applyAlignment="0" applyProtection="0"/>
    <xf numFmtId="0" fontId="11" fillId="20" borderId="2" applyNumberForma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6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5" fillId="0" borderId="0"/>
    <xf numFmtId="0" fontId="25" fillId="0" borderId="0"/>
    <xf numFmtId="0" fontId="5" fillId="0" borderId="0"/>
    <xf numFmtId="0" fontId="26" fillId="0" borderId="0"/>
    <xf numFmtId="0" fontId="26" fillId="0" borderId="0"/>
    <xf numFmtId="165" fontId="5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27" fillId="0" borderId="0"/>
    <xf numFmtId="164" fontId="6" fillId="0" borderId="0" applyFont="0" applyFill="0" applyBorder="0" applyAlignment="0" applyProtection="0"/>
    <xf numFmtId="0" fontId="4" fillId="0" borderId="0"/>
    <xf numFmtId="0" fontId="3" fillId="0" borderId="0"/>
    <xf numFmtId="0" fontId="27" fillId="0" borderId="0"/>
    <xf numFmtId="0" fontId="30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31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0" fontId="6" fillId="0" borderId="0"/>
    <xf numFmtId="9" fontId="2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2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33" fillId="0" borderId="0"/>
    <xf numFmtId="0" fontId="34" fillId="0" borderId="0"/>
    <xf numFmtId="0" fontId="10" fillId="20" borderId="19" applyNumberFormat="0" applyAlignment="0" applyProtection="0"/>
    <xf numFmtId="0" fontId="15" fillId="0" borderId="20" applyNumberFormat="0" applyFill="0" applyAlignment="0" applyProtection="0"/>
    <xf numFmtId="0" fontId="7" fillId="23" borderId="21" applyNumberFormat="0" applyFont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33" fillId="0" borderId="0">
      <protection locked="0"/>
    </xf>
    <xf numFmtId="164" fontId="27" fillId="0" borderId="0" applyFont="0" applyFill="0" applyBorder="0" applyAlignment="0" applyProtection="0"/>
  </cellStyleXfs>
  <cellXfs count="95">
    <xf numFmtId="0" fontId="0" fillId="0" borderId="0" xfId="0"/>
    <xf numFmtId="0" fontId="6" fillId="0" borderId="0" xfId="2" applyFont="1" applyFill="1"/>
    <xf numFmtId="0" fontId="6" fillId="0" borderId="0" xfId="2" applyFont="1" applyFill="1" applyAlignment="1">
      <alignment wrapText="1"/>
    </xf>
    <xf numFmtId="49" fontId="6" fillId="0" borderId="0" xfId="2" applyNumberFormat="1" applyFont="1" applyFill="1" applyAlignment="1">
      <alignment horizontal="center"/>
    </xf>
    <xf numFmtId="0" fontId="6" fillId="0" borderId="0" xfId="2" applyFont="1" applyFill="1" applyBorder="1"/>
    <xf numFmtId="0" fontId="6" fillId="0" borderId="0" xfId="2" applyFont="1" applyFill="1" applyAlignment="1">
      <alignment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29" fillId="0" borderId="0" xfId="2" applyFont="1" applyFill="1" applyAlignment="1">
      <alignment vertical="center"/>
    </xf>
    <xf numFmtId="0" fontId="6" fillId="0" borderId="13" xfId="2" applyNumberFormat="1" applyFont="1" applyFill="1" applyBorder="1" applyAlignment="1">
      <alignment horizontal="center" vertical="center" wrapText="1"/>
    </xf>
    <xf numFmtId="0" fontId="29" fillId="0" borderId="0" xfId="2" applyFont="1" applyFill="1" applyBorder="1" applyAlignment="1">
      <alignment vertical="center"/>
    </xf>
    <xf numFmtId="0" fontId="6" fillId="0" borderId="18" xfId="2" applyNumberFormat="1" applyFont="1" applyFill="1" applyBorder="1" applyAlignment="1">
      <alignment horizontal="center" vertical="center" wrapText="1"/>
    </xf>
    <xf numFmtId="0" fontId="6" fillId="0" borderId="13" xfId="2" quotePrefix="1" applyNumberFormat="1" applyFont="1" applyFill="1" applyBorder="1" applyAlignment="1">
      <alignment horizontal="center" vertical="center" wrapText="1"/>
    </xf>
    <xf numFmtId="0" fontId="35" fillId="0" borderId="0" xfId="2" applyFont="1" applyFill="1" applyBorder="1" applyAlignment="1">
      <alignment vertical="center"/>
    </xf>
    <xf numFmtId="0" fontId="6" fillId="0" borderId="12" xfId="2" applyNumberFormat="1" applyFont="1" applyFill="1" applyBorder="1" applyAlignment="1">
      <alignment horizontal="left" vertical="center"/>
    </xf>
    <xf numFmtId="0" fontId="6" fillId="0" borderId="12" xfId="0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/>
    </xf>
    <xf numFmtId="0" fontId="6" fillId="0" borderId="0" xfId="2" applyFont="1" applyFill="1" applyBorder="1" applyAlignment="1">
      <alignment horizontal="center" vertical="center"/>
    </xf>
    <xf numFmtId="0" fontId="6" fillId="0" borderId="0" xfId="2" applyFont="1" applyFill="1" applyAlignment="1">
      <alignment horizontal="left" vertical="center" wrapText="1"/>
    </xf>
    <xf numFmtId="0" fontId="6" fillId="0" borderId="18" xfId="2" applyFont="1" applyFill="1" applyBorder="1" applyAlignment="1">
      <alignment horizontal="left" vertical="center" wrapText="1"/>
    </xf>
    <xf numFmtId="0" fontId="6" fillId="0" borderId="28" xfId="2" applyFont="1" applyFill="1" applyBorder="1" applyAlignment="1">
      <alignment horizontal="left" vertical="center" wrapText="1"/>
    </xf>
    <xf numFmtId="0" fontId="6" fillId="0" borderId="12" xfId="2" applyFont="1" applyFill="1" applyBorder="1" applyAlignment="1">
      <alignment horizontal="left" vertical="center" wrapText="1"/>
    </xf>
    <xf numFmtId="0" fontId="6" fillId="0" borderId="0" xfId="2" applyFont="1" applyFill="1" applyBorder="1" applyAlignment="1">
      <alignment horizontal="left" vertical="center" wrapText="1"/>
    </xf>
    <xf numFmtId="0" fontId="29" fillId="0" borderId="0" xfId="2" applyFont="1" applyFill="1" applyBorder="1" applyAlignment="1">
      <alignment horizontal="left" vertical="center" wrapText="1"/>
    </xf>
    <xf numFmtId="0" fontId="6" fillId="0" borderId="18" xfId="2" applyFont="1" applyFill="1" applyBorder="1" applyAlignment="1">
      <alignment horizontal="center" vertical="center"/>
    </xf>
    <xf numFmtId="0" fontId="6" fillId="0" borderId="28" xfId="2" applyFont="1" applyFill="1" applyBorder="1" applyAlignment="1">
      <alignment horizontal="center" vertical="center"/>
    </xf>
    <xf numFmtId="49" fontId="6" fillId="0" borderId="0" xfId="2" applyNumberFormat="1" applyFont="1" applyFill="1" applyAlignment="1">
      <alignment horizontal="center" vertical="center"/>
    </xf>
    <xf numFmtId="0" fontId="35" fillId="0" borderId="18" xfId="2" applyFont="1" applyFill="1" applyBorder="1" applyAlignment="1">
      <alignment horizontal="center" vertical="center"/>
    </xf>
    <xf numFmtId="0" fontId="6" fillId="0" borderId="12" xfId="2" applyNumberFormat="1" applyFont="1" applyFill="1" applyBorder="1" applyAlignment="1">
      <alignment horizontal="center" vertical="center" wrapText="1"/>
    </xf>
    <xf numFmtId="0" fontId="6" fillId="0" borderId="0" xfId="39" applyFont="1" applyFill="1" applyAlignment="1">
      <alignment horizontal="center" vertical="center"/>
    </xf>
    <xf numFmtId="0" fontId="6" fillId="0" borderId="30" xfId="2" applyFont="1" applyFill="1" applyBorder="1" applyAlignment="1">
      <alignment horizontal="center" vertical="center" wrapText="1"/>
    </xf>
    <xf numFmtId="0" fontId="6" fillId="0" borderId="29" xfId="2" applyFont="1" applyFill="1" applyBorder="1" applyAlignment="1">
      <alignment horizontal="center" vertical="center" wrapText="1"/>
    </xf>
    <xf numFmtId="0" fontId="6" fillId="0" borderId="31" xfId="2" applyFont="1" applyFill="1" applyBorder="1" applyAlignment="1">
      <alignment horizontal="center" vertical="center" wrapText="1"/>
    </xf>
    <xf numFmtId="0" fontId="6" fillId="0" borderId="30" xfId="2" applyFont="1" applyFill="1" applyBorder="1" applyAlignment="1">
      <alignment horizontal="center" vertical="center"/>
    </xf>
    <xf numFmtId="0" fontId="6" fillId="0" borderId="29" xfId="2" applyFont="1" applyFill="1" applyBorder="1" applyAlignment="1">
      <alignment horizontal="center" vertical="center"/>
    </xf>
    <xf numFmtId="0" fontId="6" fillId="0" borderId="31" xfId="2" applyFont="1" applyFill="1" applyBorder="1" applyAlignment="1">
      <alignment horizontal="center" vertical="center"/>
    </xf>
    <xf numFmtId="49" fontId="6" fillId="0" borderId="30" xfId="2" applyNumberFormat="1" applyFont="1" applyFill="1" applyBorder="1" applyAlignment="1">
      <alignment horizontal="center" vertical="center" wrapText="1"/>
    </xf>
    <xf numFmtId="49" fontId="6" fillId="0" borderId="29" xfId="2" applyNumberFormat="1" applyFont="1" applyFill="1" applyBorder="1" applyAlignment="1">
      <alignment horizontal="center" vertical="center" wrapText="1"/>
    </xf>
    <xf numFmtId="49" fontId="6" fillId="0" borderId="31" xfId="2" applyNumberFormat="1" applyFont="1" applyFill="1" applyBorder="1" applyAlignment="1">
      <alignment horizontal="center" vertical="center" wrapText="1"/>
    </xf>
    <xf numFmtId="49" fontId="6" fillId="0" borderId="30" xfId="2" applyNumberFormat="1" applyFont="1" applyFill="1" applyBorder="1" applyAlignment="1">
      <alignment horizontal="center" vertical="center"/>
    </xf>
    <xf numFmtId="49" fontId="6" fillId="0" borderId="29" xfId="2" applyNumberFormat="1" applyFont="1" applyFill="1" applyBorder="1" applyAlignment="1">
      <alignment horizontal="center" vertical="center"/>
    </xf>
    <xf numFmtId="49" fontId="6" fillId="0" borderId="31" xfId="2" applyNumberFormat="1" applyFont="1" applyFill="1" applyBorder="1" applyAlignment="1">
      <alignment horizontal="center" vertical="center"/>
    </xf>
    <xf numFmtId="0" fontId="6" fillId="0" borderId="18" xfId="2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 vertical="center"/>
    </xf>
    <xf numFmtId="0" fontId="6" fillId="0" borderId="23" xfId="2" applyFont="1" applyFill="1" applyBorder="1" applyAlignment="1">
      <alignment horizontal="center" vertical="center" wrapText="1"/>
    </xf>
    <xf numFmtId="0" fontId="0" fillId="0" borderId="0" xfId="0" applyFill="1"/>
    <xf numFmtId="0" fontId="6" fillId="0" borderId="0" xfId="55" applyFont="1" applyFill="1" applyAlignment="1">
      <alignment vertical="top"/>
    </xf>
    <xf numFmtId="0" fontId="6" fillId="0" borderId="0" xfId="55" applyFont="1" applyFill="1" applyAlignment="1">
      <alignment horizontal="center" vertical="center"/>
    </xf>
    <xf numFmtId="0" fontId="6" fillId="0" borderId="0" xfId="0" applyFont="1" applyFill="1"/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center" vertical="center"/>
    </xf>
    <xf numFmtId="0" fontId="6" fillId="0" borderId="1" xfId="2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49" fontId="6" fillId="0" borderId="18" xfId="2" applyNumberFormat="1" applyFont="1" applyFill="1" applyBorder="1" applyAlignment="1">
      <alignment horizontal="center" vertical="center" wrapText="1"/>
    </xf>
    <xf numFmtId="3" fontId="6" fillId="0" borderId="18" xfId="2" applyNumberFormat="1" applyFont="1" applyFill="1" applyBorder="1" applyAlignment="1">
      <alignment horizontal="center" vertical="center" wrapText="1"/>
    </xf>
    <xf numFmtId="0" fontId="35" fillId="0" borderId="18" xfId="2" applyFont="1" applyFill="1" applyBorder="1" applyAlignment="1">
      <alignment horizontal="center" vertical="center" wrapText="1"/>
    </xf>
    <xf numFmtId="49" fontId="6" fillId="0" borderId="28" xfId="2" applyNumberFormat="1" applyFont="1" applyFill="1" applyBorder="1" applyAlignment="1">
      <alignment horizontal="center" vertical="center" wrapText="1"/>
    </xf>
    <xf numFmtId="0" fontId="6" fillId="0" borderId="28" xfId="2" applyFont="1" applyFill="1" applyBorder="1" applyAlignment="1">
      <alignment horizontal="center" vertical="center" wrapText="1"/>
    </xf>
    <xf numFmtId="0" fontId="28" fillId="0" borderId="0" xfId="0" applyFont="1" applyFill="1"/>
    <xf numFmtId="0" fontId="28" fillId="0" borderId="0" xfId="0" applyFont="1" applyFill="1" applyAlignment="1">
      <alignment horizontal="left" vertical="center" wrapText="1"/>
    </xf>
    <xf numFmtId="0" fontId="28" fillId="0" borderId="0" xfId="0" applyFont="1" applyFill="1" applyAlignment="1">
      <alignment horizontal="center" vertical="center"/>
    </xf>
    <xf numFmtId="0" fontId="36" fillId="0" borderId="0" xfId="260" applyFont="1" applyFill="1" applyBorder="1" applyAlignment="1" applyProtection="1">
      <alignment horizontal="centerContinuous" vertical="center" wrapText="1"/>
    </xf>
    <xf numFmtId="0" fontId="27" fillId="0" borderId="0" xfId="59" applyFill="1"/>
    <xf numFmtId="0" fontId="29" fillId="0" borderId="32" xfId="251" applyFont="1" applyFill="1" applyBorder="1" applyAlignment="1" applyProtection="1">
      <alignment horizontal="center" vertical="center" wrapText="1"/>
    </xf>
    <xf numFmtId="0" fontId="29" fillId="0" borderId="33" xfId="251" applyFont="1" applyFill="1" applyBorder="1" applyAlignment="1" applyProtection="1">
      <alignment horizontal="center" vertical="center" wrapText="1"/>
    </xf>
    <xf numFmtId="0" fontId="29" fillId="0" borderId="18" xfId="251" applyFont="1" applyFill="1" applyBorder="1" applyAlignment="1" applyProtection="1">
      <alignment horizontal="center" vertical="center" wrapText="1"/>
    </xf>
    <xf numFmtId="49" fontId="6" fillId="0" borderId="32" xfId="251" applyNumberFormat="1" applyFont="1" applyFill="1" applyBorder="1" applyAlignment="1" applyProtection="1">
      <alignment horizontal="center" vertical="center" wrapText="1"/>
    </xf>
    <xf numFmtId="0" fontId="6" fillId="0" borderId="32" xfId="251" applyFont="1" applyFill="1" applyBorder="1" applyAlignment="1" applyProtection="1">
      <alignment horizontal="left" vertical="center" wrapText="1"/>
    </xf>
    <xf numFmtId="4" fontId="29" fillId="0" borderId="34" xfId="251" applyNumberFormat="1" applyFont="1" applyFill="1" applyBorder="1" applyAlignment="1" applyProtection="1">
      <alignment horizontal="center" vertical="center" wrapText="1"/>
    </xf>
    <xf numFmtId="4" fontId="6" fillId="0" borderId="33" xfId="251" applyNumberFormat="1" applyFont="1" applyFill="1" applyBorder="1" applyAlignment="1" applyProtection="1">
      <alignment horizontal="center" vertical="center" wrapText="1"/>
    </xf>
    <xf numFmtId="0" fontId="29" fillId="0" borderId="32" xfId="251" applyFont="1" applyFill="1" applyBorder="1" applyAlignment="1" applyProtection="1">
      <alignment horizontal="left" vertical="center" wrapText="1"/>
    </xf>
    <xf numFmtId="4" fontId="29" fillId="0" borderId="32" xfId="251" applyNumberFormat="1" applyFont="1" applyFill="1" applyBorder="1" applyAlignment="1" applyProtection="1">
      <alignment horizontal="center" vertical="center" wrapText="1"/>
    </xf>
    <xf numFmtId="4" fontId="6" fillId="0" borderId="32" xfId="251" applyNumberFormat="1" applyFont="1" applyFill="1" applyBorder="1" applyAlignment="1" applyProtection="1">
      <alignment horizontal="center" vertical="center" wrapText="1"/>
    </xf>
    <xf numFmtId="4" fontId="38" fillId="0" borderId="0" xfId="260" applyNumberFormat="1" applyFont="1" applyFill="1" applyProtection="1"/>
    <xf numFmtId="4" fontId="29" fillId="0" borderId="18" xfId="251" applyNumberFormat="1" applyFont="1" applyFill="1" applyBorder="1" applyAlignment="1" applyProtection="1">
      <alignment horizontal="center" vertical="center" wrapText="1"/>
    </xf>
    <xf numFmtId="4" fontId="6" fillId="0" borderId="18" xfId="251" applyNumberFormat="1" applyFont="1" applyFill="1" applyBorder="1" applyAlignment="1" applyProtection="1">
      <alignment horizontal="center" vertical="center" wrapText="1"/>
    </xf>
    <xf numFmtId="168" fontId="37" fillId="0" borderId="35" xfId="72" applyNumberFormat="1" applyFont="1" applyFill="1" applyBorder="1" applyAlignment="1" applyProtection="1">
      <alignment horizontal="center" vertical="center"/>
      <protection locked="0"/>
    </xf>
    <xf numFmtId="0" fontId="6" fillId="0" borderId="30" xfId="2" applyFont="1" applyFill="1" applyBorder="1" applyAlignment="1">
      <alignment horizontal="center" vertical="center" wrapText="1"/>
    </xf>
    <xf numFmtId="0" fontId="6" fillId="0" borderId="29" xfId="2" applyFont="1" applyFill="1" applyBorder="1" applyAlignment="1">
      <alignment horizontal="center" vertical="center" wrapText="1"/>
    </xf>
    <xf numFmtId="0" fontId="6" fillId="0" borderId="31" xfId="2" applyFont="1" applyFill="1" applyBorder="1" applyAlignment="1">
      <alignment horizontal="center" vertical="center" wrapText="1"/>
    </xf>
    <xf numFmtId="0" fontId="6" fillId="0" borderId="25" xfId="2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6" fillId="0" borderId="11" xfId="2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/>
    </xf>
    <xf numFmtId="0" fontId="29" fillId="0" borderId="0" xfId="2" applyFont="1" applyFill="1" applyAlignment="1">
      <alignment horizontal="center" vertical="center"/>
    </xf>
    <xf numFmtId="0" fontId="6" fillId="0" borderId="22" xfId="2" applyFont="1" applyFill="1" applyBorder="1" applyAlignment="1">
      <alignment horizontal="center" vertical="center" wrapText="1"/>
    </xf>
    <xf numFmtId="0" fontId="6" fillId="0" borderId="12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0" fontId="6" fillId="0" borderId="24" xfId="2" applyFont="1" applyFill="1" applyBorder="1" applyAlignment="1">
      <alignment horizontal="center" vertical="center" wrapText="1"/>
    </xf>
    <xf numFmtId="0" fontId="6" fillId="0" borderId="27" xfId="2" applyFont="1" applyFill="1" applyBorder="1" applyAlignment="1">
      <alignment horizontal="center" vertical="center" wrapText="1"/>
    </xf>
  </cellXfs>
  <cellStyles count="262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" xfId="251" xr:uid="{00000000-0005-0000-0000-000012000000}"/>
    <cellStyle name="Normal 2" xfId="75" xr:uid="{00000000-0005-0000-0000-000013000000}"/>
    <cellStyle name="Акцент1 2" xfId="21" xr:uid="{00000000-0005-0000-0000-000014000000}"/>
    <cellStyle name="Акцент2 2" xfId="22" xr:uid="{00000000-0005-0000-0000-000015000000}"/>
    <cellStyle name="Акцент3 2" xfId="23" xr:uid="{00000000-0005-0000-0000-000016000000}"/>
    <cellStyle name="Акцент4 2" xfId="24" xr:uid="{00000000-0005-0000-0000-000017000000}"/>
    <cellStyle name="Акцент5 2" xfId="25" xr:uid="{00000000-0005-0000-0000-000018000000}"/>
    <cellStyle name="Акцент6 2" xfId="26" xr:uid="{00000000-0005-0000-0000-000019000000}"/>
    <cellStyle name="Ввод  2" xfId="27" xr:uid="{00000000-0005-0000-0000-00001A000000}"/>
    <cellStyle name="Ввод  2 2" xfId="76" xr:uid="{00000000-0005-0000-0000-00001B000000}"/>
    <cellStyle name="Ввод  3" xfId="61" xr:uid="{00000000-0005-0000-0000-00001C000000}"/>
    <cellStyle name="Вывод 2" xfId="28" xr:uid="{00000000-0005-0000-0000-00001D000000}"/>
    <cellStyle name="Вывод 2 2" xfId="77" xr:uid="{00000000-0005-0000-0000-00001E000000}"/>
    <cellStyle name="Вывод 3" xfId="62" xr:uid="{00000000-0005-0000-0000-00001F000000}"/>
    <cellStyle name="Вывод 4" xfId="253" xr:uid="{00000000-0005-0000-0000-000020000000}"/>
    <cellStyle name="Вычисление 2" xfId="29" xr:uid="{00000000-0005-0000-0000-000021000000}"/>
    <cellStyle name="Вычисление 2 2" xfId="78" xr:uid="{00000000-0005-0000-0000-000022000000}"/>
    <cellStyle name="Вычисление 3" xfId="63" xr:uid="{00000000-0005-0000-0000-000023000000}"/>
    <cellStyle name="Заголовок 1 2" xfId="30" xr:uid="{00000000-0005-0000-0000-000024000000}"/>
    <cellStyle name="Заголовок 2 2" xfId="31" xr:uid="{00000000-0005-0000-0000-000025000000}"/>
    <cellStyle name="Заголовок 3 2" xfId="32" xr:uid="{00000000-0005-0000-0000-000026000000}"/>
    <cellStyle name="Заголовок 4 2" xfId="33" xr:uid="{00000000-0005-0000-0000-000027000000}"/>
    <cellStyle name="Итог 2" xfId="34" xr:uid="{00000000-0005-0000-0000-000028000000}"/>
    <cellStyle name="Итог 2 2" xfId="79" xr:uid="{00000000-0005-0000-0000-000029000000}"/>
    <cellStyle name="Итог 3" xfId="64" xr:uid="{00000000-0005-0000-0000-00002A000000}"/>
    <cellStyle name="Итог 4" xfId="254" xr:uid="{00000000-0005-0000-0000-00002B000000}"/>
    <cellStyle name="Контрольная ячейка 2" xfId="35" xr:uid="{00000000-0005-0000-0000-00002C000000}"/>
    <cellStyle name="Название 2" xfId="36" xr:uid="{00000000-0005-0000-0000-00002D000000}"/>
    <cellStyle name="Нейтральный 2" xfId="37" xr:uid="{00000000-0005-0000-0000-00002E000000}"/>
    <cellStyle name="Обычный" xfId="0" builtinId="0"/>
    <cellStyle name="Обычный 10" xfId="60" xr:uid="{00000000-0005-0000-0000-000030000000}"/>
    <cellStyle name="Обычный 11" xfId="252" xr:uid="{00000000-0005-0000-0000-000031000000}"/>
    <cellStyle name="Обычный 12 2" xfId="49" xr:uid="{00000000-0005-0000-0000-000032000000}"/>
    <cellStyle name="Обычный 14" xfId="2" xr:uid="{00000000-0005-0000-0000-000033000000}"/>
    <cellStyle name="Обычный 2" xfId="38" xr:uid="{00000000-0005-0000-0000-000034000000}"/>
    <cellStyle name="Обычный 2 2" xfId="260" xr:uid="{00000000-0005-0000-0000-000035000000}"/>
    <cellStyle name="Обычный 2 26 2" xfId="87" xr:uid="{00000000-0005-0000-0000-000036000000}"/>
    <cellStyle name="Обычный 3" xfId="39" xr:uid="{00000000-0005-0000-0000-000037000000}"/>
    <cellStyle name="Обычный 3 2" xfId="59" xr:uid="{00000000-0005-0000-0000-000038000000}"/>
    <cellStyle name="Обычный 3 2 2" xfId="72" xr:uid="{00000000-0005-0000-0000-000039000000}"/>
    <cellStyle name="Обычный 3 2 2 2" xfId="50" xr:uid="{00000000-0005-0000-0000-00003A000000}"/>
    <cellStyle name="Обычный 3 21" xfId="82" xr:uid="{00000000-0005-0000-0000-00003B000000}"/>
    <cellStyle name="Обычный 4" xfId="46" xr:uid="{00000000-0005-0000-0000-00003C000000}"/>
    <cellStyle name="Обычный 4 2" xfId="71" xr:uid="{00000000-0005-0000-0000-00003D000000}"/>
    <cellStyle name="Обычный 5" xfId="47" xr:uid="{00000000-0005-0000-0000-00003E000000}"/>
    <cellStyle name="Обычный 6" xfId="48" xr:uid="{00000000-0005-0000-0000-00003F000000}"/>
    <cellStyle name="Обычный 6 10" xfId="256" xr:uid="{00000000-0005-0000-0000-000040000000}"/>
    <cellStyle name="Обычный 6 2" xfId="54" xr:uid="{00000000-0005-0000-0000-000041000000}"/>
    <cellStyle name="Обычный 6 2 10" xfId="69" xr:uid="{00000000-0005-0000-0000-000042000000}"/>
    <cellStyle name="Обычный 6 2 11" xfId="259" xr:uid="{00000000-0005-0000-0000-000043000000}"/>
    <cellStyle name="Обычный 6 2 2" xfId="1" xr:uid="{00000000-0005-0000-0000-000044000000}"/>
    <cellStyle name="Обычный 6 2 2 2" xfId="89" xr:uid="{00000000-0005-0000-0000-000045000000}"/>
    <cellStyle name="Обычный 6 2 2 2 2" xfId="106" xr:uid="{00000000-0005-0000-0000-000046000000}"/>
    <cellStyle name="Обычный 6 2 2 2 2 2" xfId="110" xr:uid="{00000000-0005-0000-0000-000047000000}"/>
    <cellStyle name="Обычный 6 2 2 2 2 2 2" xfId="111" xr:uid="{00000000-0005-0000-0000-000048000000}"/>
    <cellStyle name="Обычный 6 2 2 2 2 2 3" xfId="112" xr:uid="{00000000-0005-0000-0000-000049000000}"/>
    <cellStyle name="Обычный 6 2 2 2 2 3" xfId="113" xr:uid="{00000000-0005-0000-0000-00004A000000}"/>
    <cellStyle name="Обычный 6 2 2 2 2 4" xfId="114" xr:uid="{00000000-0005-0000-0000-00004B000000}"/>
    <cellStyle name="Обычный 6 2 2 2 3" xfId="108" xr:uid="{00000000-0005-0000-0000-00004C000000}"/>
    <cellStyle name="Обычный 6 2 2 2 3 2" xfId="115" xr:uid="{00000000-0005-0000-0000-00004D000000}"/>
    <cellStyle name="Обычный 6 2 2 2 3 3" xfId="116" xr:uid="{00000000-0005-0000-0000-00004E000000}"/>
    <cellStyle name="Обычный 6 2 2 2 4" xfId="117" xr:uid="{00000000-0005-0000-0000-00004F000000}"/>
    <cellStyle name="Обычный 6 2 2 2 5" xfId="118" xr:uid="{00000000-0005-0000-0000-000050000000}"/>
    <cellStyle name="Обычный 6 2 2 3" xfId="101" xr:uid="{00000000-0005-0000-0000-000051000000}"/>
    <cellStyle name="Обычный 6 2 2 3 2" xfId="119" xr:uid="{00000000-0005-0000-0000-000052000000}"/>
    <cellStyle name="Обычный 6 2 2 3 2 2" xfId="120" xr:uid="{00000000-0005-0000-0000-000053000000}"/>
    <cellStyle name="Обычный 6 2 2 3 2 3" xfId="121" xr:uid="{00000000-0005-0000-0000-000054000000}"/>
    <cellStyle name="Обычный 6 2 2 3 3" xfId="122" xr:uid="{00000000-0005-0000-0000-000055000000}"/>
    <cellStyle name="Обычный 6 2 2 3 4" xfId="123" xr:uid="{00000000-0005-0000-0000-000056000000}"/>
    <cellStyle name="Обычный 6 2 2 4" xfId="94" xr:uid="{00000000-0005-0000-0000-000057000000}"/>
    <cellStyle name="Обычный 6 2 2 4 2" xfId="124" xr:uid="{00000000-0005-0000-0000-000058000000}"/>
    <cellStyle name="Обычный 6 2 2 4 2 2" xfId="125" xr:uid="{00000000-0005-0000-0000-000059000000}"/>
    <cellStyle name="Обычный 6 2 2 4 2 3" xfId="126" xr:uid="{00000000-0005-0000-0000-00005A000000}"/>
    <cellStyle name="Обычный 6 2 2 4 3" xfId="127" xr:uid="{00000000-0005-0000-0000-00005B000000}"/>
    <cellStyle name="Обычный 6 2 2 4 4" xfId="128" xr:uid="{00000000-0005-0000-0000-00005C000000}"/>
    <cellStyle name="Обычный 6 2 2 5" xfId="129" xr:uid="{00000000-0005-0000-0000-00005D000000}"/>
    <cellStyle name="Обычный 6 2 2 5 2" xfId="130" xr:uid="{00000000-0005-0000-0000-00005E000000}"/>
    <cellStyle name="Обычный 6 2 2 5 3" xfId="131" xr:uid="{00000000-0005-0000-0000-00005F000000}"/>
    <cellStyle name="Обычный 6 2 2 6" xfId="132" xr:uid="{00000000-0005-0000-0000-000060000000}"/>
    <cellStyle name="Обычный 6 2 2 7" xfId="133" xr:uid="{00000000-0005-0000-0000-000061000000}"/>
    <cellStyle name="Обычный 6 2 2 8" xfId="134" xr:uid="{00000000-0005-0000-0000-000062000000}"/>
    <cellStyle name="Обычный 6 2 2 9" xfId="70" xr:uid="{00000000-0005-0000-0000-000063000000}"/>
    <cellStyle name="Обычный 6 2 3" xfId="57" xr:uid="{00000000-0005-0000-0000-000064000000}"/>
    <cellStyle name="Обычный 6 2 3 2" xfId="88" xr:uid="{00000000-0005-0000-0000-000065000000}"/>
    <cellStyle name="Обычный 6 2 3 2 2" xfId="105" xr:uid="{00000000-0005-0000-0000-000066000000}"/>
    <cellStyle name="Обычный 6 2 3 2 2 2" xfId="135" xr:uid="{00000000-0005-0000-0000-000067000000}"/>
    <cellStyle name="Обычный 6 2 3 2 2 2 2" xfId="136" xr:uid="{00000000-0005-0000-0000-000068000000}"/>
    <cellStyle name="Обычный 6 2 3 2 2 2 3" xfId="137" xr:uid="{00000000-0005-0000-0000-000069000000}"/>
    <cellStyle name="Обычный 6 2 3 2 2 3" xfId="138" xr:uid="{00000000-0005-0000-0000-00006A000000}"/>
    <cellStyle name="Обычный 6 2 3 2 2 4" xfId="139" xr:uid="{00000000-0005-0000-0000-00006B000000}"/>
    <cellStyle name="Обычный 6 2 3 2 3" xfId="107" xr:uid="{00000000-0005-0000-0000-00006C000000}"/>
    <cellStyle name="Обычный 6 2 3 2 3 2" xfId="140" xr:uid="{00000000-0005-0000-0000-00006D000000}"/>
    <cellStyle name="Обычный 6 2 3 2 3 3" xfId="141" xr:uid="{00000000-0005-0000-0000-00006E000000}"/>
    <cellStyle name="Обычный 6 2 3 2 4" xfId="142" xr:uid="{00000000-0005-0000-0000-00006F000000}"/>
    <cellStyle name="Обычный 6 2 3 2 5" xfId="143" xr:uid="{00000000-0005-0000-0000-000070000000}"/>
    <cellStyle name="Обычный 6 2 3 3" xfId="103" xr:uid="{00000000-0005-0000-0000-000071000000}"/>
    <cellStyle name="Обычный 6 2 3 3 2" xfId="144" xr:uid="{00000000-0005-0000-0000-000072000000}"/>
    <cellStyle name="Обычный 6 2 3 3 2 2" xfId="145" xr:uid="{00000000-0005-0000-0000-000073000000}"/>
    <cellStyle name="Обычный 6 2 3 3 2 3" xfId="146" xr:uid="{00000000-0005-0000-0000-000074000000}"/>
    <cellStyle name="Обычный 6 2 3 3 3" xfId="147" xr:uid="{00000000-0005-0000-0000-000075000000}"/>
    <cellStyle name="Обычный 6 2 3 3 4" xfId="148" xr:uid="{00000000-0005-0000-0000-000076000000}"/>
    <cellStyle name="Обычный 6 2 3 4" xfId="96" xr:uid="{00000000-0005-0000-0000-000077000000}"/>
    <cellStyle name="Обычный 6 2 3 4 2" xfId="149" xr:uid="{00000000-0005-0000-0000-000078000000}"/>
    <cellStyle name="Обычный 6 2 3 4 2 2" xfId="150" xr:uid="{00000000-0005-0000-0000-000079000000}"/>
    <cellStyle name="Обычный 6 2 3 4 2 3" xfId="151" xr:uid="{00000000-0005-0000-0000-00007A000000}"/>
    <cellStyle name="Обычный 6 2 3 4 3" xfId="152" xr:uid="{00000000-0005-0000-0000-00007B000000}"/>
    <cellStyle name="Обычный 6 2 3 4 4" xfId="153" xr:uid="{00000000-0005-0000-0000-00007C000000}"/>
    <cellStyle name="Обычный 6 2 3 5" xfId="154" xr:uid="{00000000-0005-0000-0000-00007D000000}"/>
    <cellStyle name="Обычный 6 2 3 5 2" xfId="155" xr:uid="{00000000-0005-0000-0000-00007E000000}"/>
    <cellStyle name="Обычный 6 2 3 5 3" xfId="156" xr:uid="{00000000-0005-0000-0000-00007F000000}"/>
    <cellStyle name="Обычный 6 2 3 6" xfId="157" xr:uid="{00000000-0005-0000-0000-000080000000}"/>
    <cellStyle name="Обычный 6 2 3 7" xfId="158" xr:uid="{00000000-0005-0000-0000-000081000000}"/>
    <cellStyle name="Обычный 6 2 3 8" xfId="159" xr:uid="{00000000-0005-0000-0000-000082000000}"/>
    <cellStyle name="Обычный 6 2 3 9" xfId="81" xr:uid="{00000000-0005-0000-0000-000083000000}"/>
    <cellStyle name="Обычный 6 2 4" xfId="58" xr:uid="{00000000-0005-0000-0000-000084000000}"/>
    <cellStyle name="Обычный 6 2 4 2" xfId="160" xr:uid="{00000000-0005-0000-0000-000085000000}"/>
    <cellStyle name="Обычный 6 2 4 2 2" xfId="161" xr:uid="{00000000-0005-0000-0000-000086000000}"/>
    <cellStyle name="Обычный 6 2 4 2 3" xfId="162" xr:uid="{00000000-0005-0000-0000-000087000000}"/>
    <cellStyle name="Обычный 6 2 4 3" xfId="163" xr:uid="{00000000-0005-0000-0000-000088000000}"/>
    <cellStyle name="Обычный 6 2 4 4" xfId="164" xr:uid="{00000000-0005-0000-0000-000089000000}"/>
    <cellStyle name="Обычный 6 2 4 5" xfId="100" xr:uid="{00000000-0005-0000-0000-00008A000000}"/>
    <cellStyle name="Обычный 6 2 5" xfId="93" xr:uid="{00000000-0005-0000-0000-00008B000000}"/>
    <cellStyle name="Обычный 6 2 5 2" xfId="165" xr:uid="{00000000-0005-0000-0000-00008C000000}"/>
    <cellStyle name="Обычный 6 2 5 2 2" xfId="166" xr:uid="{00000000-0005-0000-0000-00008D000000}"/>
    <cellStyle name="Обычный 6 2 5 2 3" xfId="167" xr:uid="{00000000-0005-0000-0000-00008E000000}"/>
    <cellStyle name="Обычный 6 2 5 3" xfId="168" xr:uid="{00000000-0005-0000-0000-00008F000000}"/>
    <cellStyle name="Обычный 6 2 5 4" xfId="169" xr:uid="{00000000-0005-0000-0000-000090000000}"/>
    <cellStyle name="Обычный 6 2 6" xfId="170" xr:uid="{00000000-0005-0000-0000-000091000000}"/>
    <cellStyle name="Обычный 6 2 6 2" xfId="171" xr:uid="{00000000-0005-0000-0000-000092000000}"/>
    <cellStyle name="Обычный 6 2 6 3" xfId="172" xr:uid="{00000000-0005-0000-0000-000093000000}"/>
    <cellStyle name="Обычный 6 2 7" xfId="173" xr:uid="{00000000-0005-0000-0000-000094000000}"/>
    <cellStyle name="Обычный 6 2 8" xfId="174" xr:uid="{00000000-0005-0000-0000-000095000000}"/>
    <cellStyle name="Обычный 6 2 9" xfId="175" xr:uid="{00000000-0005-0000-0000-000096000000}"/>
    <cellStyle name="Обычный 6 3" xfId="97" xr:uid="{00000000-0005-0000-0000-000097000000}"/>
    <cellStyle name="Обычный 6 3 2" xfId="176" xr:uid="{00000000-0005-0000-0000-000098000000}"/>
    <cellStyle name="Обычный 6 3 2 2" xfId="177" xr:uid="{00000000-0005-0000-0000-000099000000}"/>
    <cellStyle name="Обычный 6 3 2 3" xfId="178" xr:uid="{00000000-0005-0000-0000-00009A000000}"/>
    <cellStyle name="Обычный 6 3 3" xfId="179" xr:uid="{00000000-0005-0000-0000-00009B000000}"/>
    <cellStyle name="Обычный 6 3 4" xfId="180" xr:uid="{00000000-0005-0000-0000-00009C000000}"/>
    <cellStyle name="Обычный 6 4" xfId="90" xr:uid="{00000000-0005-0000-0000-00009D000000}"/>
    <cellStyle name="Обычный 6 4 2" xfId="181" xr:uid="{00000000-0005-0000-0000-00009E000000}"/>
    <cellStyle name="Обычный 6 4 2 2" xfId="182" xr:uid="{00000000-0005-0000-0000-00009F000000}"/>
    <cellStyle name="Обычный 6 4 2 3" xfId="183" xr:uid="{00000000-0005-0000-0000-0000A0000000}"/>
    <cellStyle name="Обычный 6 4 3" xfId="184" xr:uid="{00000000-0005-0000-0000-0000A1000000}"/>
    <cellStyle name="Обычный 6 4 4" xfId="185" xr:uid="{00000000-0005-0000-0000-0000A2000000}"/>
    <cellStyle name="Обычный 6 5" xfId="186" xr:uid="{00000000-0005-0000-0000-0000A3000000}"/>
    <cellStyle name="Обычный 6 5 2" xfId="187" xr:uid="{00000000-0005-0000-0000-0000A4000000}"/>
    <cellStyle name="Обычный 6 5 3" xfId="188" xr:uid="{00000000-0005-0000-0000-0000A5000000}"/>
    <cellStyle name="Обычный 6 6" xfId="189" xr:uid="{00000000-0005-0000-0000-0000A6000000}"/>
    <cellStyle name="Обычный 6 7" xfId="190" xr:uid="{00000000-0005-0000-0000-0000A7000000}"/>
    <cellStyle name="Обычный 6 8" xfId="191" xr:uid="{00000000-0005-0000-0000-0000A8000000}"/>
    <cellStyle name="Обычный 6 9" xfId="66" xr:uid="{00000000-0005-0000-0000-0000A9000000}"/>
    <cellStyle name="Обычный 7" xfId="55" xr:uid="{00000000-0005-0000-0000-0000AA000000}"/>
    <cellStyle name="Обычный 7 2" xfId="74" xr:uid="{00000000-0005-0000-0000-0000AB000000}"/>
    <cellStyle name="Обычный 7 2 2" xfId="102" xr:uid="{00000000-0005-0000-0000-0000AC000000}"/>
    <cellStyle name="Обычный 7 2 2 2" xfId="192" xr:uid="{00000000-0005-0000-0000-0000AD000000}"/>
    <cellStyle name="Обычный 7 2 2 2 2" xfId="193" xr:uid="{00000000-0005-0000-0000-0000AE000000}"/>
    <cellStyle name="Обычный 7 2 2 2 3" xfId="194" xr:uid="{00000000-0005-0000-0000-0000AF000000}"/>
    <cellStyle name="Обычный 7 2 2 3" xfId="195" xr:uid="{00000000-0005-0000-0000-0000B0000000}"/>
    <cellStyle name="Обычный 7 2 2 4" xfId="196" xr:uid="{00000000-0005-0000-0000-0000B1000000}"/>
    <cellStyle name="Обычный 7 2 3" xfId="95" xr:uid="{00000000-0005-0000-0000-0000B2000000}"/>
    <cellStyle name="Обычный 7 2 3 2" xfId="197" xr:uid="{00000000-0005-0000-0000-0000B3000000}"/>
    <cellStyle name="Обычный 7 2 3 2 2" xfId="198" xr:uid="{00000000-0005-0000-0000-0000B4000000}"/>
    <cellStyle name="Обычный 7 2 3 2 3" xfId="199" xr:uid="{00000000-0005-0000-0000-0000B5000000}"/>
    <cellStyle name="Обычный 7 2 3 3" xfId="200" xr:uid="{00000000-0005-0000-0000-0000B6000000}"/>
    <cellStyle name="Обычный 7 2 3 4" xfId="201" xr:uid="{00000000-0005-0000-0000-0000B7000000}"/>
    <cellStyle name="Обычный 7 2 4" xfId="202" xr:uid="{00000000-0005-0000-0000-0000B8000000}"/>
    <cellStyle name="Обычный 7 2 4 2" xfId="203" xr:uid="{00000000-0005-0000-0000-0000B9000000}"/>
    <cellStyle name="Обычный 7 2 4 3" xfId="204" xr:uid="{00000000-0005-0000-0000-0000BA000000}"/>
    <cellStyle name="Обычный 7 2 5" xfId="205" xr:uid="{00000000-0005-0000-0000-0000BB000000}"/>
    <cellStyle name="Обычный 7 2 6" xfId="206" xr:uid="{00000000-0005-0000-0000-0000BC000000}"/>
    <cellStyle name="Обычный 7 2 7" xfId="207" xr:uid="{00000000-0005-0000-0000-0000BD000000}"/>
    <cellStyle name="Обычный 8" xfId="73" xr:uid="{00000000-0005-0000-0000-0000BE000000}"/>
    <cellStyle name="Обычный 9" xfId="86" xr:uid="{00000000-0005-0000-0000-0000BF000000}"/>
    <cellStyle name="Обычный 9 2" xfId="104" xr:uid="{00000000-0005-0000-0000-0000C0000000}"/>
    <cellStyle name="Обычный 9 2 2" xfId="208" xr:uid="{00000000-0005-0000-0000-0000C1000000}"/>
    <cellStyle name="Обычный 9 2 2 2" xfId="209" xr:uid="{00000000-0005-0000-0000-0000C2000000}"/>
    <cellStyle name="Обычный 9 2 2 3" xfId="210" xr:uid="{00000000-0005-0000-0000-0000C3000000}"/>
    <cellStyle name="Обычный 9 2 2 4" xfId="211" xr:uid="{00000000-0005-0000-0000-0000C4000000}"/>
    <cellStyle name="Обычный 9 2 3" xfId="212" xr:uid="{00000000-0005-0000-0000-0000C5000000}"/>
    <cellStyle name="Обычный 9 2 4" xfId="213" xr:uid="{00000000-0005-0000-0000-0000C6000000}"/>
    <cellStyle name="Обычный 9 3" xfId="109" xr:uid="{00000000-0005-0000-0000-0000C7000000}"/>
    <cellStyle name="Обычный 9 3 2" xfId="214" xr:uid="{00000000-0005-0000-0000-0000C8000000}"/>
    <cellStyle name="Обычный 9 3 3" xfId="215" xr:uid="{00000000-0005-0000-0000-0000C9000000}"/>
    <cellStyle name="Обычный 9 3 4" xfId="216" xr:uid="{00000000-0005-0000-0000-0000CA000000}"/>
    <cellStyle name="Обычный 9 4" xfId="217" xr:uid="{00000000-0005-0000-0000-0000CB000000}"/>
    <cellStyle name="Обычный 9 5" xfId="218" xr:uid="{00000000-0005-0000-0000-0000CC000000}"/>
    <cellStyle name="Плохой 2" xfId="40" xr:uid="{00000000-0005-0000-0000-0000CD000000}"/>
    <cellStyle name="Пояснение 2" xfId="41" xr:uid="{00000000-0005-0000-0000-0000CE000000}"/>
    <cellStyle name="Примечание 2" xfId="42" xr:uid="{00000000-0005-0000-0000-0000CF000000}"/>
    <cellStyle name="Примечание 2 2" xfId="80" xr:uid="{00000000-0005-0000-0000-0000D0000000}"/>
    <cellStyle name="Примечание 3" xfId="65" xr:uid="{00000000-0005-0000-0000-0000D1000000}"/>
    <cellStyle name="Примечание 4" xfId="255" xr:uid="{00000000-0005-0000-0000-0000D2000000}"/>
    <cellStyle name="Процентный 2" xfId="83" xr:uid="{00000000-0005-0000-0000-0000D3000000}"/>
    <cellStyle name="Процентный 3" xfId="84" xr:uid="{00000000-0005-0000-0000-0000D4000000}"/>
    <cellStyle name="Связанная ячейка 2" xfId="43" xr:uid="{00000000-0005-0000-0000-0000D5000000}"/>
    <cellStyle name="Стиль 1" xfId="85" xr:uid="{00000000-0005-0000-0000-0000D6000000}"/>
    <cellStyle name="Текст предупреждения 2" xfId="44" xr:uid="{00000000-0005-0000-0000-0000D7000000}"/>
    <cellStyle name="Финансовый 2" xfId="51" xr:uid="{00000000-0005-0000-0000-0000D8000000}"/>
    <cellStyle name="Финансовый 2 2" xfId="98" xr:uid="{00000000-0005-0000-0000-0000D9000000}"/>
    <cellStyle name="Финансовый 2 2 2" xfId="219" xr:uid="{00000000-0005-0000-0000-0000DA000000}"/>
    <cellStyle name="Финансовый 2 2 2 2" xfId="220" xr:uid="{00000000-0005-0000-0000-0000DB000000}"/>
    <cellStyle name="Финансовый 2 2 2 2 2" xfId="52" xr:uid="{00000000-0005-0000-0000-0000DC000000}"/>
    <cellStyle name="Финансовый 2 2 2 3" xfId="221" xr:uid="{00000000-0005-0000-0000-0000DD000000}"/>
    <cellStyle name="Финансовый 2 2 3" xfId="222" xr:uid="{00000000-0005-0000-0000-0000DE000000}"/>
    <cellStyle name="Финансовый 2 2 4" xfId="223" xr:uid="{00000000-0005-0000-0000-0000DF000000}"/>
    <cellStyle name="Финансовый 2 3" xfId="91" xr:uid="{00000000-0005-0000-0000-0000E0000000}"/>
    <cellStyle name="Финансовый 2 3 2" xfId="224" xr:uid="{00000000-0005-0000-0000-0000E1000000}"/>
    <cellStyle name="Финансовый 2 3 2 2" xfId="225" xr:uid="{00000000-0005-0000-0000-0000E2000000}"/>
    <cellStyle name="Финансовый 2 3 2 3" xfId="226" xr:uid="{00000000-0005-0000-0000-0000E3000000}"/>
    <cellStyle name="Финансовый 2 3 3" xfId="227" xr:uid="{00000000-0005-0000-0000-0000E4000000}"/>
    <cellStyle name="Финансовый 2 3 4" xfId="228" xr:uid="{00000000-0005-0000-0000-0000E5000000}"/>
    <cellStyle name="Финансовый 2 4" xfId="229" xr:uid="{00000000-0005-0000-0000-0000E6000000}"/>
    <cellStyle name="Финансовый 2 4 2" xfId="230" xr:uid="{00000000-0005-0000-0000-0000E7000000}"/>
    <cellStyle name="Финансовый 2 4 3" xfId="231" xr:uid="{00000000-0005-0000-0000-0000E8000000}"/>
    <cellStyle name="Финансовый 2 5" xfId="232" xr:uid="{00000000-0005-0000-0000-0000E9000000}"/>
    <cellStyle name="Финансовый 2 6" xfId="233" xr:uid="{00000000-0005-0000-0000-0000EA000000}"/>
    <cellStyle name="Финансовый 2 7" xfId="234" xr:uid="{00000000-0005-0000-0000-0000EB000000}"/>
    <cellStyle name="Финансовый 2 8" xfId="67" xr:uid="{00000000-0005-0000-0000-0000EC000000}"/>
    <cellStyle name="Финансовый 2 9" xfId="257" xr:uid="{00000000-0005-0000-0000-0000ED000000}"/>
    <cellStyle name="Финансовый 3" xfId="53" xr:uid="{00000000-0005-0000-0000-0000EE000000}"/>
    <cellStyle name="Финансовый 3 2" xfId="99" xr:uid="{00000000-0005-0000-0000-0000EF000000}"/>
    <cellStyle name="Финансовый 3 2 2" xfId="235" xr:uid="{00000000-0005-0000-0000-0000F0000000}"/>
    <cellStyle name="Финансовый 3 2 2 2" xfId="236" xr:uid="{00000000-0005-0000-0000-0000F1000000}"/>
    <cellStyle name="Финансовый 3 2 2 3" xfId="237" xr:uid="{00000000-0005-0000-0000-0000F2000000}"/>
    <cellStyle name="Финансовый 3 2 3" xfId="238" xr:uid="{00000000-0005-0000-0000-0000F3000000}"/>
    <cellStyle name="Финансовый 3 2 4" xfId="239" xr:uid="{00000000-0005-0000-0000-0000F4000000}"/>
    <cellStyle name="Финансовый 3 3" xfId="92" xr:uid="{00000000-0005-0000-0000-0000F5000000}"/>
    <cellStyle name="Финансовый 3 3 2" xfId="240" xr:uid="{00000000-0005-0000-0000-0000F6000000}"/>
    <cellStyle name="Финансовый 3 3 2 2" xfId="241" xr:uid="{00000000-0005-0000-0000-0000F7000000}"/>
    <cellStyle name="Финансовый 3 3 2 3" xfId="242" xr:uid="{00000000-0005-0000-0000-0000F8000000}"/>
    <cellStyle name="Финансовый 3 3 3" xfId="243" xr:uid="{00000000-0005-0000-0000-0000F9000000}"/>
    <cellStyle name="Финансовый 3 3 4" xfId="244" xr:uid="{00000000-0005-0000-0000-0000FA000000}"/>
    <cellStyle name="Финансовый 3 4" xfId="245" xr:uid="{00000000-0005-0000-0000-0000FB000000}"/>
    <cellStyle name="Финансовый 3 4 2" xfId="246" xr:uid="{00000000-0005-0000-0000-0000FC000000}"/>
    <cellStyle name="Финансовый 3 4 3" xfId="247" xr:uid="{00000000-0005-0000-0000-0000FD000000}"/>
    <cellStyle name="Финансовый 3 5" xfId="248" xr:uid="{00000000-0005-0000-0000-0000FE000000}"/>
    <cellStyle name="Финансовый 3 6" xfId="249" xr:uid="{00000000-0005-0000-0000-0000FF000000}"/>
    <cellStyle name="Финансовый 3 7" xfId="250" xr:uid="{00000000-0005-0000-0000-000000010000}"/>
    <cellStyle name="Финансовый 3 8" xfId="68" xr:uid="{00000000-0005-0000-0000-000001010000}"/>
    <cellStyle name="Финансовый 3 9" xfId="258" xr:uid="{00000000-0005-0000-0000-000002010000}"/>
    <cellStyle name="Финансовый 4" xfId="56" xr:uid="{00000000-0005-0000-0000-000003010000}"/>
    <cellStyle name="Финансовый 5" xfId="261" xr:uid="{00000000-0005-0000-0000-000004010000}"/>
    <cellStyle name="Хороший 2" xfId="45" xr:uid="{00000000-0005-0000-0000-000005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S33"/>
  <sheetViews>
    <sheetView zoomScale="85" zoomScaleNormal="85" workbookViewId="0"/>
  </sheetViews>
  <sheetFormatPr defaultColWidth="9.140625" defaultRowHeight="15.75" x14ac:dyDescent="0.25"/>
  <cols>
    <col min="1" max="1" width="10.7109375" style="61" customWidth="1"/>
    <col min="2" max="2" width="55.7109375" style="61" customWidth="1"/>
    <col min="3" max="3" width="31.7109375" style="61" customWidth="1"/>
    <col min="4" max="4" width="59.28515625" style="62" customWidth="1"/>
    <col min="5" max="5" width="16.140625" style="61" customWidth="1"/>
    <col min="6" max="6" width="13.140625" style="61" customWidth="1"/>
    <col min="7" max="7" width="12.28515625" style="61" customWidth="1"/>
    <col min="8" max="8" width="12.85546875" style="63" customWidth="1"/>
    <col min="9" max="9" width="18" style="63" customWidth="1"/>
    <col min="10" max="10" width="15.140625" style="63" customWidth="1"/>
    <col min="11" max="11" width="14.28515625" style="63" customWidth="1"/>
    <col min="12" max="12" width="14.140625" style="63" customWidth="1"/>
    <col min="13" max="13" width="12.140625" style="63" customWidth="1"/>
    <col min="14" max="14" width="12.85546875" style="63" customWidth="1"/>
    <col min="15" max="15" width="10.85546875" style="63" customWidth="1"/>
    <col min="16" max="16" width="15.28515625" style="63" customWidth="1"/>
    <col min="17" max="17" width="16.42578125" style="63" customWidth="1"/>
    <col min="18" max="18" width="13" style="63" customWidth="1"/>
    <col min="19" max="19" width="17" style="63" customWidth="1"/>
    <col min="20" max="16384" width="9.140625" style="48"/>
  </cols>
  <sheetData>
    <row r="1" spans="1:19" x14ac:dyDescent="0.25">
      <c r="A1" s="3"/>
      <c r="B1" s="3"/>
      <c r="C1" s="3"/>
      <c r="D1" s="20"/>
      <c r="E1" s="2"/>
      <c r="F1" s="2"/>
      <c r="G1" s="2"/>
      <c r="H1" s="17"/>
      <c r="I1" s="17"/>
      <c r="J1" s="17"/>
      <c r="K1" s="17"/>
      <c r="L1" s="17"/>
      <c r="M1" s="17"/>
      <c r="N1" s="18"/>
      <c r="O1" s="18"/>
      <c r="P1" s="18"/>
      <c r="Q1" s="18"/>
      <c r="R1" s="18"/>
      <c r="S1" s="31" t="s">
        <v>17</v>
      </c>
    </row>
    <row r="2" spans="1:19" x14ac:dyDescent="0.25">
      <c r="A2" s="3"/>
      <c r="B2" s="3"/>
      <c r="C2" s="3"/>
      <c r="D2" s="20"/>
      <c r="E2" s="2"/>
      <c r="F2" s="2"/>
      <c r="G2" s="2"/>
      <c r="H2" s="17"/>
      <c r="I2" s="17"/>
      <c r="J2" s="17"/>
      <c r="K2" s="17"/>
      <c r="L2" s="17"/>
      <c r="M2" s="17"/>
      <c r="N2" s="18"/>
      <c r="O2" s="18"/>
      <c r="P2" s="18"/>
      <c r="Q2" s="18"/>
      <c r="R2" s="18"/>
      <c r="S2" s="31" t="s">
        <v>4</v>
      </c>
    </row>
    <row r="3" spans="1:19" x14ac:dyDescent="0.25">
      <c r="A3" s="3"/>
      <c r="B3" s="3"/>
      <c r="C3" s="3"/>
      <c r="D3" s="20"/>
      <c r="E3" s="2"/>
      <c r="F3" s="2"/>
      <c r="G3" s="2"/>
      <c r="H3" s="17"/>
      <c r="I3" s="17"/>
      <c r="J3" s="17"/>
      <c r="K3" s="17"/>
      <c r="L3" s="17"/>
      <c r="M3" s="17"/>
      <c r="N3" s="18"/>
      <c r="O3" s="18"/>
      <c r="P3" s="18"/>
      <c r="Q3" s="18"/>
      <c r="R3" s="18"/>
      <c r="S3" s="31" t="s">
        <v>25</v>
      </c>
    </row>
    <row r="4" spans="1:19" x14ac:dyDescent="0.25">
      <c r="A4" s="3"/>
      <c r="B4" s="3"/>
      <c r="C4" s="3"/>
      <c r="D4" s="20"/>
      <c r="E4" s="2"/>
      <c r="F4" s="2"/>
      <c r="G4" s="2"/>
      <c r="H4" s="17"/>
      <c r="I4" s="17"/>
      <c r="J4" s="17"/>
      <c r="K4" s="17"/>
      <c r="L4" s="17"/>
      <c r="M4" s="17"/>
      <c r="N4" s="18"/>
      <c r="O4" s="18"/>
      <c r="P4" s="18"/>
      <c r="Q4" s="18"/>
      <c r="R4" s="18"/>
      <c r="S4" s="31"/>
    </row>
    <row r="5" spans="1:19" x14ac:dyDescent="0.25">
      <c r="A5" s="87" t="s">
        <v>26</v>
      </c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45"/>
    </row>
    <row r="6" spans="1:19" x14ac:dyDescent="0.25">
      <c r="A6" s="88"/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46"/>
    </row>
    <row r="7" spans="1:19" x14ac:dyDescent="0.25">
      <c r="A7" s="1"/>
      <c r="B7" s="1"/>
      <c r="C7" s="1"/>
      <c r="D7" s="20"/>
      <c r="E7" s="7" t="s">
        <v>65</v>
      </c>
      <c r="F7" s="14"/>
      <c r="G7" s="7"/>
      <c r="H7" s="28"/>
      <c r="I7" s="28"/>
      <c r="J7" s="18"/>
      <c r="K7" s="17"/>
      <c r="L7" s="17"/>
      <c r="M7" s="17"/>
      <c r="N7" s="18"/>
      <c r="O7" s="18"/>
      <c r="P7" s="18"/>
      <c r="Q7" s="28"/>
      <c r="R7" s="28"/>
      <c r="S7" s="18"/>
    </row>
    <row r="8" spans="1:19" x14ac:dyDescent="0.25">
      <c r="A8" s="1"/>
      <c r="B8" s="1"/>
      <c r="C8" s="1"/>
      <c r="D8" s="20"/>
      <c r="E8" s="49" t="s">
        <v>8</v>
      </c>
      <c r="F8" s="49"/>
      <c r="G8" s="49"/>
      <c r="H8" s="50"/>
      <c r="I8" s="50"/>
      <c r="J8" s="18"/>
      <c r="K8" s="17"/>
      <c r="L8" s="17"/>
      <c r="M8" s="17"/>
      <c r="N8" s="18"/>
      <c r="O8" s="18"/>
      <c r="P8" s="18"/>
      <c r="Q8" s="50"/>
      <c r="R8" s="50"/>
      <c r="S8" s="18"/>
    </row>
    <row r="9" spans="1:19" x14ac:dyDescent="0.25">
      <c r="A9" s="1"/>
      <c r="B9" s="1"/>
      <c r="C9" s="1"/>
      <c r="D9" s="20"/>
      <c r="E9" s="3"/>
      <c r="F9" s="3"/>
      <c r="G9" s="3"/>
      <c r="H9" s="28"/>
      <c r="I9" s="28"/>
      <c r="J9" s="18"/>
      <c r="K9" s="17"/>
      <c r="L9" s="17"/>
      <c r="M9" s="17"/>
      <c r="N9" s="18"/>
      <c r="O9" s="18"/>
      <c r="P9" s="18"/>
      <c r="Q9" s="28"/>
      <c r="R9" s="28"/>
      <c r="S9" s="18"/>
    </row>
    <row r="10" spans="1:19" x14ac:dyDescent="0.25">
      <c r="A10" s="4"/>
      <c r="B10" s="4"/>
      <c r="C10" s="4"/>
      <c r="D10" s="24"/>
      <c r="E10" s="7" t="s">
        <v>108</v>
      </c>
      <c r="F10" s="7"/>
      <c r="G10" s="7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</row>
    <row r="11" spans="1:19" x14ac:dyDescent="0.25">
      <c r="A11" s="51"/>
      <c r="B11" s="51"/>
      <c r="C11" s="51"/>
      <c r="D11" s="52"/>
      <c r="E11" s="51"/>
      <c r="F11" s="51"/>
      <c r="G11" s="51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</row>
    <row r="12" spans="1:19" x14ac:dyDescent="0.25">
      <c r="A12" s="51"/>
      <c r="B12" s="51"/>
      <c r="C12" s="51"/>
      <c r="D12" s="52"/>
      <c r="E12" s="7"/>
      <c r="F12" s="7"/>
      <c r="G12" s="7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</row>
    <row r="13" spans="1:19" x14ac:dyDescent="0.25">
      <c r="A13" s="89"/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46"/>
    </row>
    <row r="14" spans="1:19" x14ac:dyDescent="0.25">
      <c r="A14" s="5"/>
      <c r="B14" s="9"/>
      <c r="C14" s="11"/>
      <c r="D14" s="25"/>
      <c r="E14" s="9"/>
      <c r="F14" s="9"/>
      <c r="G14" s="9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</row>
    <row r="15" spans="1:19" x14ac:dyDescent="0.25">
      <c r="A15" s="4"/>
      <c r="B15" s="4"/>
      <c r="C15" s="4"/>
      <c r="D15" s="24"/>
      <c r="E15" s="7"/>
      <c r="F15" s="7"/>
      <c r="G15" s="7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</row>
    <row r="16" spans="1:19" x14ac:dyDescent="0.25">
      <c r="A16" s="1"/>
      <c r="B16" s="1"/>
      <c r="C16" s="1"/>
      <c r="D16" s="20"/>
      <c r="E16" s="1"/>
      <c r="F16" s="1"/>
      <c r="G16" s="1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</row>
    <row r="17" spans="1:19" x14ac:dyDescent="0.25">
      <c r="A17" s="90" t="s">
        <v>18</v>
      </c>
      <c r="B17" s="90" t="s">
        <v>10</v>
      </c>
      <c r="C17" s="90" t="s">
        <v>9</v>
      </c>
      <c r="D17" s="90" t="s">
        <v>13</v>
      </c>
      <c r="E17" s="92" t="s">
        <v>15</v>
      </c>
      <c r="F17" s="93" t="s">
        <v>19</v>
      </c>
      <c r="G17" s="94" t="s">
        <v>23</v>
      </c>
      <c r="H17" s="83" t="s">
        <v>7</v>
      </c>
      <c r="I17" s="84"/>
      <c r="J17" s="84"/>
      <c r="K17" s="84"/>
      <c r="L17" s="85" t="s">
        <v>3</v>
      </c>
      <c r="M17" s="85"/>
      <c r="N17" s="85"/>
      <c r="O17" s="85"/>
      <c r="P17" s="85"/>
      <c r="Q17" s="85"/>
      <c r="R17" s="85"/>
      <c r="S17" s="86" t="s">
        <v>12</v>
      </c>
    </row>
    <row r="18" spans="1:19" ht="116.25" customHeight="1" x14ac:dyDescent="0.25">
      <c r="A18" s="91"/>
      <c r="B18" s="91"/>
      <c r="C18" s="91"/>
      <c r="D18" s="91"/>
      <c r="E18" s="92"/>
      <c r="F18" s="91"/>
      <c r="G18" s="91"/>
      <c r="H18" s="47" t="s">
        <v>1</v>
      </c>
      <c r="I18" s="47" t="s">
        <v>58</v>
      </c>
      <c r="J18" s="47" t="s">
        <v>24</v>
      </c>
      <c r="K18" s="47" t="s">
        <v>20</v>
      </c>
      <c r="L18" s="44" t="s">
        <v>21</v>
      </c>
      <c r="M18" s="47" t="s">
        <v>11</v>
      </c>
      <c r="N18" s="47" t="s">
        <v>14</v>
      </c>
      <c r="O18" s="54" t="s">
        <v>2</v>
      </c>
      <c r="P18" s="54" t="s">
        <v>6</v>
      </c>
      <c r="Q18" s="54" t="s">
        <v>16</v>
      </c>
      <c r="R18" s="6" t="s">
        <v>0</v>
      </c>
      <c r="S18" s="86"/>
    </row>
    <row r="19" spans="1:19" s="55" customFormat="1" x14ac:dyDescent="0.25">
      <c r="A19" s="8">
        <v>1</v>
      </c>
      <c r="B19" s="8">
        <v>2</v>
      </c>
      <c r="C19" s="8">
        <v>3</v>
      </c>
      <c r="D19" s="8">
        <v>4</v>
      </c>
      <c r="E19" s="10">
        <v>5</v>
      </c>
      <c r="F19" s="10">
        <v>6</v>
      </c>
      <c r="G19" s="12">
        <v>7</v>
      </c>
      <c r="H19" s="10">
        <v>8</v>
      </c>
      <c r="I19" s="10">
        <f t="shared" ref="I19" si="0">H19+1</f>
        <v>9</v>
      </c>
      <c r="J19" s="10">
        <v>10</v>
      </c>
      <c r="K19" s="10">
        <v>11</v>
      </c>
      <c r="L19" s="10">
        <v>12</v>
      </c>
      <c r="M19" s="10">
        <v>13</v>
      </c>
      <c r="N19" s="10">
        <v>14</v>
      </c>
      <c r="O19" s="10">
        <v>15</v>
      </c>
      <c r="P19" s="10">
        <v>16</v>
      </c>
      <c r="Q19" s="10">
        <v>17</v>
      </c>
      <c r="R19" s="13">
        <v>18</v>
      </c>
      <c r="S19" s="10">
        <v>19</v>
      </c>
    </row>
    <row r="20" spans="1:19" ht="31.15" customHeight="1" x14ac:dyDescent="0.25">
      <c r="A20" s="41" t="s">
        <v>66</v>
      </c>
      <c r="B20" s="38" t="s">
        <v>67</v>
      </c>
      <c r="C20" s="38" t="s">
        <v>68</v>
      </c>
      <c r="D20" s="21" t="s">
        <v>27</v>
      </c>
      <c r="E20" s="32" t="s">
        <v>64</v>
      </c>
      <c r="F20" s="35">
        <v>1</v>
      </c>
      <c r="G20" s="35" t="s">
        <v>59</v>
      </c>
      <c r="H20" s="56" t="s">
        <v>63</v>
      </c>
      <c r="I20" s="44">
        <v>2</v>
      </c>
      <c r="J20" s="32" t="s">
        <v>106</v>
      </c>
      <c r="K20" s="80"/>
      <c r="L20" s="44">
        <f>L21/I20</f>
        <v>3</v>
      </c>
      <c r="M20" s="44">
        <f>M21-M24</f>
        <v>0.1</v>
      </c>
      <c r="N20" s="44" t="s">
        <v>28</v>
      </c>
      <c r="O20" s="44" t="s">
        <v>61</v>
      </c>
      <c r="P20" s="57">
        <v>2703</v>
      </c>
      <c r="Q20" s="26">
        <v>1</v>
      </c>
      <c r="R20" s="26">
        <f>M20*P20*Q20*L20</f>
        <v>810.90000000000009</v>
      </c>
      <c r="S20" s="29"/>
    </row>
    <row r="21" spans="1:19" ht="30.75" customHeight="1" x14ac:dyDescent="0.25">
      <c r="A21" s="42"/>
      <c r="B21" s="39"/>
      <c r="C21" s="39"/>
      <c r="D21" s="21" t="s">
        <v>60</v>
      </c>
      <c r="E21" s="33"/>
      <c r="F21" s="36"/>
      <c r="G21" s="36"/>
      <c r="H21" s="56"/>
      <c r="I21" s="44">
        <v>240</v>
      </c>
      <c r="J21" s="33"/>
      <c r="K21" s="81"/>
      <c r="L21" s="44">
        <v>6</v>
      </c>
      <c r="M21" s="44">
        <v>0.1</v>
      </c>
      <c r="N21" s="44" t="s">
        <v>28</v>
      </c>
      <c r="O21" s="44" t="s">
        <v>57</v>
      </c>
      <c r="P21" s="44">
        <v>3055</v>
      </c>
      <c r="Q21" s="26">
        <v>1.08</v>
      </c>
      <c r="R21" s="26">
        <f>M21*P21*Q21*L21</f>
        <v>1979.6399999999999</v>
      </c>
      <c r="S21" s="29"/>
    </row>
    <row r="22" spans="1:19" ht="31.5" x14ac:dyDescent="0.25">
      <c r="A22" s="42"/>
      <c r="B22" s="39"/>
      <c r="C22" s="39"/>
      <c r="D22" s="21" t="s">
        <v>29</v>
      </c>
      <c r="E22" s="33"/>
      <c r="F22" s="36"/>
      <c r="G22" s="36"/>
      <c r="H22" s="56"/>
      <c r="I22" s="44"/>
      <c r="J22" s="33"/>
      <c r="K22" s="81"/>
      <c r="L22" s="58"/>
      <c r="M22" s="44">
        <v>0</v>
      </c>
      <c r="N22" s="26" t="s">
        <v>30</v>
      </c>
      <c r="O22" s="26" t="s">
        <v>31</v>
      </c>
      <c r="P22" s="26">
        <v>1.3</v>
      </c>
      <c r="Q22" s="26">
        <v>1</v>
      </c>
      <c r="R22" s="26">
        <f t="shared" ref="R22:R32" si="1">M22*P22*Q22</f>
        <v>0</v>
      </c>
      <c r="S22" s="29"/>
    </row>
    <row r="23" spans="1:19" ht="31.5" x14ac:dyDescent="0.25">
      <c r="A23" s="42"/>
      <c r="B23" s="39"/>
      <c r="C23" s="39"/>
      <c r="D23" s="21" t="s">
        <v>32</v>
      </c>
      <c r="E23" s="33"/>
      <c r="F23" s="36"/>
      <c r="G23" s="36"/>
      <c r="H23" s="56"/>
      <c r="I23" s="44"/>
      <c r="J23" s="33"/>
      <c r="K23" s="81"/>
      <c r="L23" s="58"/>
      <c r="M23" s="44">
        <v>0</v>
      </c>
      <c r="N23" s="26" t="s">
        <v>30</v>
      </c>
      <c r="O23" s="26" t="s">
        <v>33</v>
      </c>
      <c r="P23" s="26">
        <v>2.3199999999999998</v>
      </c>
      <c r="Q23" s="26">
        <v>1</v>
      </c>
      <c r="R23" s="26">
        <f t="shared" si="1"/>
        <v>0</v>
      </c>
      <c r="S23" s="29"/>
    </row>
    <row r="24" spans="1:19" ht="31.5" x14ac:dyDescent="0.25">
      <c r="A24" s="42"/>
      <c r="B24" s="39"/>
      <c r="C24" s="39"/>
      <c r="D24" s="21" t="s">
        <v>34</v>
      </c>
      <c r="E24" s="33"/>
      <c r="F24" s="36"/>
      <c r="G24" s="36"/>
      <c r="H24" s="56"/>
      <c r="I24" s="44">
        <v>3</v>
      </c>
      <c r="J24" s="33"/>
      <c r="K24" s="81"/>
      <c r="L24" s="44">
        <v>1</v>
      </c>
      <c r="M24" s="44">
        <v>0</v>
      </c>
      <c r="N24" s="26" t="s">
        <v>35</v>
      </c>
      <c r="O24" s="44" t="s">
        <v>62</v>
      </c>
      <c r="P24" s="44">
        <v>23636</v>
      </c>
      <c r="Q24" s="26">
        <v>1.08</v>
      </c>
      <c r="R24" s="26">
        <f>M24*P24*Q24*L24</f>
        <v>0</v>
      </c>
      <c r="S24" s="29"/>
    </row>
    <row r="25" spans="1:19" ht="31.5" x14ac:dyDescent="0.25">
      <c r="A25" s="42"/>
      <c r="B25" s="39"/>
      <c r="C25" s="39"/>
      <c r="D25" s="21" t="s">
        <v>36</v>
      </c>
      <c r="E25" s="33"/>
      <c r="F25" s="36"/>
      <c r="G25" s="36"/>
      <c r="H25" s="56"/>
      <c r="I25" s="44"/>
      <c r="J25" s="33"/>
      <c r="K25" s="81"/>
      <c r="L25" s="58"/>
      <c r="M25" s="44">
        <v>0</v>
      </c>
      <c r="N25" s="26" t="s">
        <v>37</v>
      </c>
      <c r="O25" s="26" t="s">
        <v>38</v>
      </c>
      <c r="P25" s="26">
        <v>8</v>
      </c>
      <c r="Q25" s="26">
        <v>1.08</v>
      </c>
      <c r="R25" s="26">
        <f t="shared" si="1"/>
        <v>0</v>
      </c>
      <c r="S25" s="29"/>
    </row>
    <row r="26" spans="1:19" ht="31.5" x14ac:dyDescent="0.25">
      <c r="A26" s="42"/>
      <c r="B26" s="39"/>
      <c r="C26" s="39"/>
      <c r="D26" s="21" t="s">
        <v>39</v>
      </c>
      <c r="E26" s="33"/>
      <c r="F26" s="36"/>
      <c r="G26" s="36"/>
      <c r="H26" s="56"/>
      <c r="I26" s="44"/>
      <c r="J26" s="33"/>
      <c r="K26" s="81"/>
      <c r="L26" s="58"/>
      <c r="M26" s="44">
        <v>0</v>
      </c>
      <c r="N26" s="26" t="s">
        <v>37</v>
      </c>
      <c r="O26" s="26" t="s">
        <v>40</v>
      </c>
      <c r="P26" s="26">
        <v>134</v>
      </c>
      <c r="Q26" s="26">
        <v>1.08</v>
      </c>
      <c r="R26" s="26">
        <f t="shared" si="1"/>
        <v>0</v>
      </c>
      <c r="S26" s="29"/>
    </row>
    <row r="27" spans="1:19" x14ac:dyDescent="0.25">
      <c r="A27" s="42"/>
      <c r="B27" s="39"/>
      <c r="C27" s="39"/>
      <c r="D27" s="21" t="s">
        <v>41</v>
      </c>
      <c r="E27" s="33"/>
      <c r="F27" s="36"/>
      <c r="G27" s="36"/>
      <c r="H27" s="56"/>
      <c r="I27" s="44"/>
      <c r="J27" s="33"/>
      <c r="K27" s="81"/>
      <c r="L27" s="58"/>
      <c r="M27" s="44">
        <v>0</v>
      </c>
      <c r="N27" s="26" t="s">
        <v>35</v>
      </c>
      <c r="O27" s="26" t="s">
        <v>42</v>
      </c>
      <c r="P27" s="26">
        <v>1556</v>
      </c>
      <c r="Q27" s="26">
        <v>1.08</v>
      </c>
      <c r="R27" s="26">
        <f t="shared" si="1"/>
        <v>0</v>
      </c>
      <c r="S27" s="29"/>
    </row>
    <row r="28" spans="1:19" ht="31.5" x14ac:dyDescent="0.25">
      <c r="A28" s="42"/>
      <c r="B28" s="39"/>
      <c r="C28" s="39"/>
      <c r="D28" s="21" t="s">
        <v>43</v>
      </c>
      <c r="E28" s="33"/>
      <c r="F28" s="36"/>
      <c r="G28" s="36"/>
      <c r="H28" s="56"/>
      <c r="I28" s="44"/>
      <c r="J28" s="33"/>
      <c r="K28" s="81"/>
      <c r="L28" s="58"/>
      <c r="M28" s="44">
        <v>0</v>
      </c>
      <c r="N28" s="26" t="s">
        <v>44</v>
      </c>
      <c r="O28" s="26" t="s">
        <v>45</v>
      </c>
      <c r="P28" s="26">
        <v>1410</v>
      </c>
      <c r="Q28" s="26">
        <v>1.08</v>
      </c>
      <c r="R28" s="26">
        <f t="shared" si="1"/>
        <v>0</v>
      </c>
      <c r="S28" s="29"/>
    </row>
    <row r="29" spans="1:19" ht="31.5" x14ac:dyDescent="0.25">
      <c r="A29" s="42"/>
      <c r="B29" s="39"/>
      <c r="C29" s="39"/>
      <c r="D29" s="21" t="s">
        <v>46</v>
      </c>
      <c r="E29" s="33"/>
      <c r="F29" s="36"/>
      <c r="G29" s="36"/>
      <c r="H29" s="56"/>
      <c r="I29" s="44"/>
      <c r="J29" s="33"/>
      <c r="K29" s="81"/>
      <c r="L29" s="58"/>
      <c r="M29" s="44">
        <v>0</v>
      </c>
      <c r="N29" s="26" t="s">
        <v>47</v>
      </c>
      <c r="O29" s="26" t="s">
        <v>48</v>
      </c>
      <c r="P29" s="26">
        <v>261</v>
      </c>
      <c r="Q29" s="26">
        <v>1</v>
      </c>
      <c r="R29" s="26">
        <f t="shared" si="1"/>
        <v>0</v>
      </c>
      <c r="S29" s="29"/>
    </row>
    <row r="30" spans="1:19" ht="31.5" x14ac:dyDescent="0.25">
      <c r="A30" s="42"/>
      <c r="B30" s="39"/>
      <c r="C30" s="39"/>
      <c r="D30" s="21" t="s">
        <v>49</v>
      </c>
      <c r="E30" s="33"/>
      <c r="F30" s="36"/>
      <c r="G30" s="36"/>
      <c r="H30" s="56"/>
      <c r="I30" s="44"/>
      <c r="J30" s="33"/>
      <c r="K30" s="81"/>
      <c r="L30" s="58"/>
      <c r="M30" s="44">
        <v>0</v>
      </c>
      <c r="N30" s="26" t="s">
        <v>50</v>
      </c>
      <c r="O30" s="26" t="s">
        <v>51</v>
      </c>
      <c r="P30" s="26">
        <v>6.9</v>
      </c>
      <c r="Q30" s="26">
        <v>1.18</v>
      </c>
      <c r="R30" s="26">
        <f t="shared" si="1"/>
        <v>0</v>
      </c>
      <c r="S30" s="29"/>
    </row>
    <row r="31" spans="1:19" x14ac:dyDescent="0.25">
      <c r="A31" s="42"/>
      <c r="B31" s="39"/>
      <c r="C31" s="39"/>
      <c r="D31" s="21" t="s">
        <v>52</v>
      </c>
      <c r="E31" s="33"/>
      <c r="F31" s="36"/>
      <c r="G31" s="36"/>
      <c r="H31" s="56"/>
      <c r="I31" s="44"/>
      <c r="J31" s="33"/>
      <c r="K31" s="81"/>
      <c r="L31" s="58"/>
      <c r="M31" s="44">
        <v>0</v>
      </c>
      <c r="N31" s="26" t="s">
        <v>53</v>
      </c>
      <c r="O31" s="26" t="s">
        <v>54</v>
      </c>
      <c r="P31" s="26">
        <v>6890</v>
      </c>
      <c r="Q31" s="26">
        <v>1.04</v>
      </c>
      <c r="R31" s="26">
        <f t="shared" si="1"/>
        <v>0</v>
      </c>
      <c r="S31" s="29"/>
    </row>
    <row r="32" spans="1:19" ht="16.5" thickBot="1" x14ac:dyDescent="0.3">
      <c r="A32" s="43"/>
      <c r="B32" s="40"/>
      <c r="C32" s="40"/>
      <c r="D32" s="22" t="s">
        <v>55</v>
      </c>
      <c r="E32" s="34"/>
      <c r="F32" s="37"/>
      <c r="G32" s="37"/>
      <c r="H32" s="59"/>
      <c r="I32" s="60"/>
      <c r="J32" s="34"/>
      <c r="K32" s="82"/>
      <c r="L32" s="60"/>
      <c r="M32" s="60">
        <f>M21</f>
        <v>0.1</v>
      </c>
      <c r="N32" s="27" t="s">
        <v>28</v>
      </c>
      <c r="O32" s="27" t="s">
        <v>56</v>
      </c>
      <c r="P32" s="27">
        <v>611</v>
      </c>
      <c r="Q32" s="27">
        <v>1</v>
      </c>
      <c r="R32" s="27">
        <f t="shared" si="1"/>
        <v>61.1</v>
      </c>
      <c r="S32" s="27"/>
    </row>
    <row r="33" spans="1:19" ht="32.25" thickTop="1" x14ac:dyDescent="0.25">
      <c r="A33" s="30"/>
      <c r="B33" s="15"/>
      <c r="C33" s="30"/>
      <c r="D33" s="23" t="s">
        <v>22</v>
      </c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 t="e">
        <f ca="1">СУММ(R20:R32)</f>
        <v>#NAME?</v>
      </c>
      <c r="S33" s="16" t="s">
        <v>5</v>
      </c>
    </row>
  </sheetData>
  <mergeCells count="14">
    <mergeCell ref="K20:K32"/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65" customWidth="1"/>
    <col min="2" max="3" width="22.7109375" style="65" customWidth="1"/>
    <col min="4" max="4" width="12.42578125" style="65" customWidth="1"/>
    <col min="5" max="16384" width="8.85546875" style="65"/>
  </cols>
  <sheetData>
    <row r="1" spans="1:5" ht="28.5" x14ac:dyDescent="0.25">
      <c r="A1" s="64" t="s">
        <v>69</v>
      </c>
      <c r="B1" s="64"/>
      <c r="C1" s="64"/>
      <c r="D1" s="64"/>
      <c r="E1" s="48"/>
    </row>
    <row r="2" spans="1:5" ht="94.5" x14ac:dyDescent="0.25">
      <c r="A2" s="66" t="s">
        <v>70</v>
      </c>
      <c r="B2" s="67" t="s">
        <v>71</v>
      </c>
      <c r="C2" s="68" t="s">
        <v>107</v>
      </c>
      <c r="D2" s="68" t="s">
        <v>72</v>
      </c>
      <c r="E2" s="48"/>
    </row>
    <row r="3" spans="1:5" ht="126" x14ac:dyDescent="0.25">
      <c r="A3" s="69" t="s">
        <v>73</v>
      </c>
      <c r="B3" s="70" t="s">
        <v>74</v>
      </c>
      <c r="C3" s="71">
        <v>2851.64</v>
      </c>
      <c r="D3" s="77">
        <v>2851.64</v>
      </c>
      <c r="E3" s="48"/>
    </row>
    <row r="4" spans="1:5" ht="15.75" x14ac:dyDescent="0.25">
      <c r="A4" s="69" t="s">
        <v>75</v>
      </c>
      <c r="B4" s="70" t="s">
        <v>76</v>
      </c>
      <c r="C4" s="72">
        <v>570.32799999999997</v>
      </c>
      <c r="D4" s="78">
        <f>D3*0.2</f>
        <v>570.32799999999997</v>
      </c>
      <c r="E4" s="48"/>
    </row>
    <row r="5" spans="1:5" ht="110.25" x14ac:dyDescent="0.25">
      <c r="A5" s="69" t="s">
        <v>77</v>
      </c>
      <c r="B5" s="73" t="s">
        <v>78</v>
      </c>
      <c r="C5" s="74">
        <v>3421.9679999999998</v>
      </c>
      <c r="D5" s="77">
        <f>D3+D4</f>
        <v>3421.9679999999998</v>
      </c>
      <c r="E5" s="48"/>
    </row>
    <row r="6" spans="1:5" ht="78.75" x14ac:dyDescent="0.25">
      <c r="A6" s="69" t="s">
        <v>79</v>
      </c>
      <c r="B6" s="73" t="s">
        <v>80</v>
      </c>
      <c r="C6" s="72">
        <v>4221.770602547288</v>
      </c>
      <c r="D6" s="78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4253.094650571943</v>
      </c>
      <c r="E6" s="48"/>
    </row>
    <row r="7" spans="1:5" ht="94.5" x14ac:dyDescent="0.25">
      <c r="A7" s="69" t="s">
        <v>81</v>
      </c>
      <c r="B7" s="70" t="s">
        <v>82</v>
      </c>
      <c r="C7" s="75">
        <v>0</v>
      </c>
      <c r="D7" s="78">
        <v>0</v>
      </c>
      <c r="E7" s="48"/>
    </row>
    <row r="8" spans="1:5" ht="63" x14ac:dyDescent="0.25">
      <c r="A8" s="69" t="s">
        <v>83</v>
      </c>
      <c r="B8" s="70" t="s">
        <v>84</v>
      </c>
      <c r="C8" s="75">
        <v>3421.9679999999998</v>
      </c>
      <c r="D8" s="78">
        <f>D5-D7</f>
        <v>3421.9679999999998</v>
      </c>
      <c r="E8" s="48"/>
    </row>
    <row r="9" spans="1:5" ht="110.25" x14ac:dyDescent="0.25">
      <c r="A9" s="69" t="s">
        <v>85</v>
      </c>
      <c r="B9" s="70" t="s">
        <v>86</v>
      </c>
      <c r="C9" s="75">
        <v>331.94321000000002</v>
      </c>
      <c r="D9" s="78">
        <f>SUM(D10:D17)</f>
        <v>331.94321000000002</v>
      </c>
      <c r="E9" s="48"/>
    </row>
    <row r="10" spans="1:5" ht="15.75" x14ac:dyDescent="0.25">
      <c r="A10" s="69" t="s">
        <v>87</v>
      </c>
      <c r="B10" s="70" t="s">
        <v>88</v>
      </c>
      <c r="C10" s="75">
        <v>0</v>
      </c>
      <c r="D10" s="78">
        <v>0</v>
      </c>
      <c r="E10" s="79">
        <v>105.2557</v>
      </c>
    </row>
    <row r="11" spans="1:5" ht="15.75" x14ac:dyDescent="0.25">
      <c r="A11" s="69" t="s">
        <v>89</v>
      </c>
      <c r="B11" s="70" t="s">
        <v>90</v>
      </c>
      <c r="C11" s="75">
        <v>0</v>
      </c>
      <c r="D11" s="78">
        <v>0</v>
      </c>
      <c r="E11" s="79">
        <v>106.826398641827</v>
      </c>
    </row>
    <row r="12" spans="1:5" ht="15.75" x14ac:dyDescent="0.25">
      <c r="A12" s="69" t="s">
        <v>91</v>
      </c>
      <c r="B12" s="70" t="s">
        <v>92</v>
      </c>
      <c r="C12" s="75">
        <v>0</v>
      </c>
      <c r="D12" s="78">
        <v>0</v>
      </c>
      <c r="E12" s="79">
        <v>105.561885224957</v>
      </c>
    </row>
    <row r="13" spans="1:5" ht="15.75" x14ac:dyDescent="0.25">
      <c r="A13" s="69" t="s">
        <v>93</v>
      </c>
      <c r="B13" s="70" t="s">
        <v>94</v>
      </c>
      <c r="C13" s="75">
        <v>255.50295000000003</v>
      </c>
      <c r="D13" s="78">
        <v>255.50295000000003</v>
      </c>
      <c r="E13" s="79">
        <v>104.9354</v>
      </c>
    </row>
    <row r="14" spans="1:5" ht="15.75" x14ac:dyDescent="0.25">
      <c r="A14" s="69" t="s">
        <v>95</v>
      </c>
      <c r="B14" s="70" t="s">
        <v>96</v>
      </c>
      <c r="C14" s="75">
        <v>76.440260000000009</v>
      </c>
      <c r="D14" s="78">
        <v>76.440260000000009</v>
      </c>
      <c r="E14" s="79">
        <v>113.87439215858601</v>
      </c>
    </row>
    <row r="15" spans="1:5" ht="15.75" x14ac:dyDescent="0.25">
      <c r="A15" s="69" t="s">
        <v>97</v>
      </c>
      <c r="B15" s="70" t="s">
        <v>98</v>
      </c>
      <c r="C15" s="75">
        <v>0</v>
      </c>
      <c r="D15" s="78">
        <v>0</v>
      </c>
      <c r="E15" s="79">
        <v>105.89170681013999</v>
      </c>
    </row>
    <row r="16" spans="1:5" ht="15.75" x14ac:dyDescent="0.25">
      <c r="A16" s="69" t="s">
        <v>99</v>
      </c>
      <c r="B16" s="70" t="s">
        <v>100</v>
      </c>
      <c r="C16" s="75">
        <v>0</v>
      </c>
      <c r="D16" s="78">
        <v>0</v>
      </c>
      <c r="E16" s="79">
        <v>105.30227480021099</v>
      </c>
    </row>
    <row r="17" spans="1:5" ht="15.75" x14ac:dyDescent="0.25">
      <c r="A17" s="69" t="s">
        <v>101</v>
      </c>
      <c r="B17" s="70" t="s">
        <v>102</v>
      </c>
      <c r="C17" s="75">
        <v>0</v>
      </c>
      <c r="D17" s="78">
        <v>0</v>
      </c>
      <c r="E17" s="79">
        <v>104.794259089128</v>
      </c>
    </row>
    <row r="18" spans="1:5" ht="78.75" x14ac:dyDescent="0.25">
      <c r="A18" s="69">
        <v>8</v>
      </c>
      <c r="B18" s="70" t="s">
        <v>103</v>
      </c>
      <c r="C18" s="75">
        <v>4.2217706025472879</v>
      </c>
      <c r="D18" s="78">
        <f>D6/1000</f>
        <v>4.2530946505719429</v>
      </c>
      <c r="E18" s="48"/>
    </row>
    <row r="19" spans="1:5" ht="141.75" x14ac:dyDescent="0.25">
      <c r="A19" s="69">
        <v>9</v>
      </c>
      <c r="B19" s="70" t="s">
        <v>104</v>
      </c>
      <c r="C19" s="75">
        <v>0</v>
      </c>
      <c r="D19" s="78">
        <v>0</v>
      </c>
      <c r="E19" s="48"/>
    </row>
    <row r="20" spans="1:5" ht="63" x14ac:dyDescent="0.25">
      <c r="A20" s="69">
        <v>10</v>
      </c>
      <c r="B20" s="73" t="s">
        <v>105</v>
      </c>
      <c r="C20" s="74">
        <v>4.2217706025472879</v>
      </c>
      <c r="D20" s="77">
        <f>D18+D19</f>
        <v>4.2530946505719429</v>
      </c>
      <c r="E20" s="48"/>
    </row>
    <row r="22" spans="1:5" x14ac:dyDescent="0.25">
      <c r="C22" s="76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УНЦ</vt:lpstr>
      <vt:lpstr>T6</vt:lpstr>
      <vt:lpstr>'T6'!Область_печати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Семирягина Светлана Александровна</cp:lastModifiedBy>
  <cp:lastPrinted>2019-11-25T09:56:06Z</cp:lastPrinted>
  <dcterms:created xsi:type="dcterms:W3CDTF">2018-08-07T02:20:41Z</dcterms:created>
  <dcterms:modified xsi:type="dcterms:W3CDTF">2023-10-24T08:49:29Z</dcterms:modified>
</cp:coreProperties>
</file>