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 для ИП\19.09.2022\"/>
    </mc:Choice>
  </mc:AlternateContent>
  <xr:revisionPtr revIDLastSave="0" documentId="13_ncr:1_{D0831965-F322-49B6-AAAC-5D2FF8DE6E9D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2" l="1"/>
  <c r="H42" i="2" s="1"/>
  <c r="G41" i="2"/>
  <c r="H41" i="2" s="1"/>
  <c r="G40" i="2"/>
  <c r="H40" i="2" s="1"/>
  <c r="G39" i="2"/>
  <c r="H39" i="2" s="1"/>
  <c r="G38" i="2"/>
  <c r="H38" i="2" s="1"/>
  <c r="G37" i="2"/>
  <c r="G28" i="2"/>
  <c r="H28" i="2" s="1"/>
  <c r="E25" i="2"/>
  <c r="E26" i="2" s="1"/>
  <c r="E30" i="2" s="1"/>
  <c r="E35" i="2" s="1"/>
  <c r="E45" i="2" s="1"/>
  <c r="D25" i="2"/>
  <c r="D26" i="2" s="1"/>
  <c r="D30" i="2" s="1"/>
  <c r="F44" i="2"/>
  <c r="E44" i="2"/>
  <c r="D44" i="2"/>
  <c r="F35" i="2"/>
  <c r="F45" i="2" s="1"/>
  <c r="F34" i="2"/>
  <c r="E34" i="2"/>
  <c r="D34" i="2"/>
  <c r="F30" i="2"/>
  <c r="F29" i="2"/>
  <c r="E29" i="2"/>
  <c r="D29" i="2"/>
  <c r="G26" i="2"/>
  <c r="F26" i="2"/>
  <c r="G42" i="1"/>
  <c r="G41" i="1"/>
  <c r="G40" i="1"/>
  <c r="G39" i="1"/>
  <c r="G38" i="1"/>
  <c r="G37" i="1"/>
  <c r="G28" i="1"/>
  <c r="E25" i="1"/>
  <c r="D25" i="1"/>
  <c r="G29" i="2" l="1"/>
  <c r="H25" i="2"/>
  <c r="H26" i="2" s="1"/>
  <c r="H29" i="2"/>
  <c r="G30" i="2"/>
  <c r="F47" i="2"/>
  <c r="F48" i="2" s="1"/>
  <c r="G43" i="2"/>
  <c r="H43" i="2" s="1"/>
  <c r="G33" i="2"/>
  <c r="H33" i="2" s="1"/>
  <c r="D35" i="2"/>
  <c r="D45" i="2" s="1"/>
  <c r="G32" i="2"/>
  <c r="E47" i="2"/>
  <c r="E48" i="2" s="1"/>
  <c r="H37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H30" i="2" l="1"/>
  <c r="D47" i="2"/>
  <c r="D48" i="2" s="1"/>
  <c r="F49" i="2"/>
  <c r="E49" i="2"/>
  <c r="G44" i="2"/>
  <c r="H44" i="2" s="1"/>
  <c r="G34" i="2"/>
  <c r="H34" i="2" s="1"/>
  <c r="H35" i="2" s="1"/>
  <c r="H32" i="2"/>
  <c r="D30" i="1"/>
  <c r="H29" i="1"/>
  <c r="F26" i="1"/>
  <c r="F30" i="1" s="1"/>
  <c r="F35" i="1" s="1"/>
  <c r="F45" i="1" s="1"/>
  <c r="F47" i="1" s="1"/>
  <c r="F49" i="1" s="1"/>
  <c r="G26" i="1"/>
  <c r="G30" i="1" s="1"/>
  <c r="G35" i="2" l="1"/>
  <c r="G45" i="2" s="1"/>
  <c r="D49" i="2"/>
  <c r="D35" i="1"/>
  <c r="D45" i="1" s="1"/>
  <c r="F48" i="1"/>
  <c r="G47" i="2" l="1"/>
  <c r="G48" i="2" s="1"/>
  <c r="H48" i="2" s="1"/>
  <c r="H45" i="2"/>
  <c r="H25" i="1"/>
  <c r="G49" i="2" l="1"/>
  <c r="H47" i="2"/>
  <c r="H49" i="2" s="1"/>
  <c r="D6" i="2" s="1"/>
  <c r="E26" i="1"/>
  <c r="E30" i="1" s="1"/>
  <c r="G33" i="1" l="1"/>
  <c r="H33" i="1" s="1"/>
  <c r="G43" i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<sst xmlns="http://schemas.openxmlformats.org/spreadsheetml/2006/main" count="112" uniqueCount="51">
  <si>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</si>
  <si>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</si>
  <si>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</si>
  <si>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</si>
  <si>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</si>
  <si>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</si>
  <si>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</si>
  <si>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</si>
  <si>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</si>
  <si>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</si>
  <si>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</si>
  <si>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</si>
  <si>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</si>
  <si>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</si>
  <si>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</si>
  <si>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</si>
  <si>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</si>
  <si>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</si>
  <si>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</si>
  <si>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</si>
  <si>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</si>
  <si>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</si>
  <si>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</si>
  <si>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</si>
  <si>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</si>
  <si>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</si>
  <si>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</si>
  <si>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</si>
  <si>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</si>
  <si>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</si>
  <si>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</si>
  <si>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</si>
  <si>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</si>
  <si>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</si>
  <si>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</si>
  <si>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</si>
  <si>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</si>
  <si>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</si>
  <si>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</si>
  <si>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</si>
  <si>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</si>
  <si>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</si>
  <si>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</si>
  <si>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</si>
  <si>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</si>
  <si>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</si>
  <si>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2001</t>
  </si>
  <si>
    <t>Составлена в ценах по состоянию на 2 кв.2022 г.</t>
  </si>
  <si>
    <t xml:space="preserve">Пусконаладочные работы </t>
  </si>
  <si>
    <t>Проект</t>
  </si>
  <si>
    <t>Кинг, Стр-во КЛ-0,4 кВ от РУ-0,4 кВ проектируемой 2БКТП-10/0,4 кВ до ГРЩ1-0,4 кВ заявителя г. Кингисепп ЛО (19-1-08-1-08-03-3-0771)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</si>
</sst>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="75" zoomScaleNormal="75" zoomScaleSheetLayoutView="75" workbookViewId="0">
      <selection activeCell="C37" sqref="C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1555.0330350860004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50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47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50</v>
      </c>
      <c r="D25" s="27">
        <f>740004.79/1000/1.2</f>
        <v>616.67065833333345</v>
      </c>
      <c r="E25" s="27">
        <f>356386.8/1000/1.2</f>
        <v>296.98900000000003</v>
      </c>
      <c r="F25" s="21">
        <v>0</v>
      </c>
      <c r="G25" s="21">
        <v>0</v>
      </c>
      <c r="H25" s="20">
        <f>D25+E25+G25+F25</f>
        <v>913.65965833333348</v>
      </c>
    </row>
    <row r="26" spans="1:8" x14ac:dyDescent="0.2">
      <c r="A26" s="22"/>
      <c r="B26" s="28" t="s">
        <v>21</v>
      </c>
      <c r="C26" s="29"/>
      <c r="D26" s="20">
        <f>D25</f>
        <v>616.67065833333345</v>
      </c>
      <c r="E26" s="20">
        <f>E25</f>
        <v>296.98900000000003</v>
      </c>
      <c r="F26" s="21">
        <f>F25</f>
        <v>0</v>
      </c>
      <c r="G26" s="21">
        <f>G25</f>
        <v>0</v>
      </c>
      <c r="H26" s="20">
        <f>H25</f>
        <v>913.65965833333348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f>22566/1000/1.2</f>
        <v>18.805</v>
      </c>
      <c r="H28" s="20">
        <f>G28+D28+E28+F28</f>
        <v>18.805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18.805</v>
      </c>
      <c r="H29" s="20">
        <f>G29+F29+E29+D29</f>
        <v>18.805</v>
      </c>
    </row>
    <row r="30" spans="1:8" x14ac:dyDescent="0.2">
      <c r="A30" s="22"/>
      <c r="B30" s="28" t="s">
        <v>24</v>
      </c>
      <c r="C30" s="29"/>
      <c r="D30" s="20">
        <f>D26+D29</f>
        <v>616.67065833333345</v>
      </c>
      <c r="E30" s="20">
        <f t="shared" ref="E30:G30" si="0">E26+E29</f>
        <v>296.98900000000003</v>
      </c>
      <c r="F30" s="20">
        <f t="shared" si="0"/>
        <v>0</v>
      </c>
      <c r="G30" s="20">
        <f t="shared" si="0"/>
        <v>18.805</v>
      </c>
      <c r="H30" s="20">
        <f>H26+H29</f>
        <v>932.46465833333343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19.552316688333338</v>
      </c>
      <c r="H32" s="20">
        <f>D32+E32+F32+G32</f>
        <v>19.552316688333338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94.136538733333353</v>
      </c>
      <c r="H33" s="20">
        <f>D33+E33+F33+G33</f>
        <v>94.136538733333353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113.68885542166669</v>
      </c>
      <c r="H34" s="20">
        <f>D34+E34+F34+G34</f>
        <v>113.68885542166669</v>
      </c>
    </row>
    <row r="35" spans="1:8" x14ac:dyDescent="0.2">
      <c r="A35" s="22"/>
      <c r="B35" s="28" t="s">
        <v>42</v>
      </c>
      <c r="C35" s="29"/>
      <c r="D35" s="20">
        <f>D30+D34</f>
        <v>616.67065833333345</v>
      </c>
      <c r="E35" s="20">
        <f t="shared" ref="E35:F35" si="2">E30+E34</f>
        <v>296.98900000000003</v>
      </c>
      <c r="F35" s="20">
        <f t="shared" si="2"/>
        <v>0</v>
      </c>
      <c r="G35" s="20">
        <f>G30+G34</f>
        <v>132.49385542166669</v>
      </c>
      <c r="H35" s="20">
        <f>H34+H30</f>
        <v>1046.1535137550002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89516.61/1000/1.2</f>
        <v>74.597175000000007</v>
      </c>
      <c r="H37" s="20">
        <f>G37+F37+E37+D37</f>
        <v>74.597175000000007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</f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</f>
        <v>29.75</v>
      </c>
      <c r="H39" s="20">
        <f t="shared" si="3"/>
        <v>29.75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</f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8.5</f>
        <v>8.5</v>
      </c>
      <c r="H41" s="20">
        <f t="shared" si="3"/>
        <v>8.5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</f>
        <v>25</v>
      </c>
      <c r="H42" s="20">
        <f t="shared" si="3"/>
        <v>25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66.810173816666691</v>
      </c>
      <c r="H43" s="20">
        <f t="shared" si="3"/>
        <v>66.810173816666691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249.70734881666669</v>
      </c>
      <c r="H44" s="20">
        <f>G44+F44+E44+D44</f>
        <v>249.70734881666669</v>
      </c>
    </row>
    <row r="45" spans="1:8" x14ac:dyDescent="0.2">
      <c r="A45" s="22"/>
      <c r="B45" s="28" t="s">
        <v>31</v>
      </c>
      <c r="C45" s="29"/>
      <c r="D45" s="20">
        <f>D35+D44</f>
        <v>616.67065833333345</v>
      </c>
      <c r="E45" s="20">
        <f t="shared" ref="E45:G45" si="5">E35+E44</f>
        <v>296.98900000000003</v>
      </c>
      <c r="F45" s="20">
        <f t="shared" si="5"/>
        <v>0</v>
      </c>
      <c r="G45" s="20">
        <f t="shared" si="5"/>
        <v>382.20120423833339</v>
      </c>
      <c r="H45" s="20">
        <f>D45+E45+F45+G45</f>
        <v>1295.860862571667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123.33413166666668</v>
      </c>
      <c r="E47" s="20">
        <f t="shared" ref="E47:G47" si="6">E45/100*20</f>
        <v>59.397800000000004</v>
      </c>
      <c r="F47" s="20">
        <f t="shared" si="6"/>
        <v>0</v>
      </c>
      <c r="G47" s="20">
        <f t="shared" si="6"/>
        <v>76.440240847666672</v>
      </c>
      <c r="H47" s="20">
        <f>H45/100*20</f>
        <v>259.1721725143334</v>
      </c>
    </row>
    <row r="48" spans="1:8" x14ac:dyDescent="0.2">
      <c r="A48" s="22"/>
      <c r="B48" s="28" t="s">
        <v>34</v>
      </c>
      <c r="C48" s="29"/>
      <c r="D48" s="20">
        <f>D47</f>
        <v>123.33413166666668</v>
      </c>
      <c r="E48" s="20">
        <f>E47</f>
        <v>59.397800000000004</v>
      </c>
      <c r="F48" s="21">
        <f>F47</f>
        <v>0</v>
      </c>
      <c r="G48" s="20">
        <f>G47</f>
        <v>76.440240847666672</v>
      </c>
      <c r="H48" s="20">
        <f>D48+E48+F48+G48</f>
        <v>259.1721725143334</v>
      </c>
    </row>
    <row r="49" spans="1:8" x14ac:dyDescent="0.2">
      <c r="A49" s="22"/>
      <c r="B49" s="28" t="s">
        <v>35</v>
      </c>
      <c r="C49" s="29"/>
      <c r="D49" s="20">
        <f>D45+D47</f>
        <v>740.00479000000018</v>
      </c>
      <c r="E49" s="20">
        <f>E45+E47</f>
        <v>356.38680000000005</v>
      </c>
      <c r="F49" s="20">
        <f t="shared" ref="F49" si="7">F45+F47</f>
        <v>0</v>
      </c>
      <c r="G49" s="20">
        <f>G45+G47</f>
        <v>458.64144508600009</v>
      </c>
      <c r="H49" s="20">
        <f>H45+H47</f>
        <v>1555.0330350860004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zoomScale="80" zoomScaleNormal="75" zoomScaleSheetLayoutView="80" workbookViewId="0">
      <selection activeCell="G43" sqref="G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225.09848549080112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50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50</v>
      </c>
      <c r="D25" s="27">
        <f>134572.18/1000/1.2</f>
        <v>112.14348333333334</v>
      </c>
      <c r="E25" s="27">
        <f>28807.2/1000/1.2</f>
        <v>24.006000000000004</v>
      </c>
      <c r="F25" s="21">
        <v>0</v>
      </c>
      <c r="G25" s="21">
        <v>0</v>
      </c>
      <c r="H25" s="20">
        <f>D25+E25+G25+F25</f>
        <v>136.14948333333334</v>
      </c>
    </row>
    <row r="26" spans="1:8" ht="12.75" customHeight="1" x14ac:dyDescent="0.2">
      <c r="A26" s="22"/>
      <c r="B26" s="28" t="s">
        <v>21</v>
      </c>
      <c r="C26" s="29"/>
      <c r="D26" s="20">
        <f>D25</f>
        <v>112.14348333333334</v>
      </c>
      <c r="E26" s="20">
        <f>E25</f>
        <v>24.006000000000004</v>
      </c>
      <c r="F26" s="21">
        <f>F25</f>
        <v>0</v>
      </c>
      <c r="G26" s="21">
        <f>G25</f>
        <v>0</v>
      </c>
      <c r="H26" s="20">
        <f>H25</f>
        <v>136.14948333333334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f>1402.8/1000/1.2</f>
        <v>1.169</v>
      </c>
      <c r="H28" s="20">
        <f>G28+D28+E28+F28</f>
        <v>1.169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1.169</v>
      </c>
      <c r="H29" s="20">
        <f>G29+F29+E29+D29</f>
        <v>1.169</v>
      </c>
    </row>
    <row r="30" spans="1:8" x14ac:dyDescent="0.2">
      <c r="A30" s="22"/>
      <c r="B30" s="28" t="s">
        <v>24</v>
      </c>
      <c r="C30" s="29"/>
      <c r="D30" s="20">
        <f>D26+D29</f>
        <v>112.14348333333334</v>
      </c>
      <c r="E30" s="20">
        <f t="shared" ref="E30:G30" si="0">E26+E29</f>
        <v>24.006000000000004</v>
      </c>
      <c r="F30" s="20">
        <f t="shared" si="0"/>
        <v>0</v>
      </c>
      <c r="G30" s="20">
        <f t="shared" si="0"/>
        <v>1.169</v>
      </c>
      <c r="H30" s="20">
        <f>H26+H29</f>
        <v>137.31848333333335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2.9135989433333336</v>
      </c>
      <c r="H32" s="20">
        <f>D32+E32+F32+G32</f>
        <v>2.9135989433333336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13.620570708761406</v>
      </c>
      <c r="H33" s="20">
        <f>D33+E33+F33+G33</f>
        <v>13.620570708761406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16.534169652094739</v>
      </c>
      <c r="H34" s="20">
        <f>D34+E34+F34+G34</f>
        <v>16.534169652094739</v>
      </c>
    </row>
    <row r="35" spans="1:8" x14ac:dyDescent="0.2">
      <c r="A35" s="22"/>
      <c r="B35" s="28" t="s">
        <v>42</v>
      </c>
      <c r="C35" s="29"/>
      <c r="D35" s="20">
        <f>D30+D34</f>
        <v>112.14348333333334</v>
      </c>
      <c r="E35" s="20">
        <f t="shared" ref="E35:F35" si="2">E30+E34</f>
        <v>24.006000000000004</v>
      </c>
      <c r="F35" s="20">
        <f t="shared" si="2"/>
        <v>0</v>
      </c>
      <c r="G35" s="20">
        <f>G30+G34</f>
        <v>17.70316965209474</v>
      </c>
      <c r="H35" s="20">
        <f>H34+H30</f>
        <v>153.85265298542808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89516.61/1000/1.2/4.91</f>
        <v>15.192907331975562</v>
      </c>
      <c r="H37" s="20">
        <f>G37+F37+E37+D37</f>
        <v>15.192907331975562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32.3/12.21</f>
        <v>2.6453726453726452</v>
      </c>
      <c r="H38" s="20">
        <f t="shared" ref="H38:H43" si="3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29.75/12.21</f>
        <v>2.4365274365274363</v>
      </c>
      <c r="H39" s="20">
        <f t="shared" si="3"/>
        <v>2.4365274365274363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12.75/12.21</f>
        <v>1.0442260442260443</v>
      </c>
      <c r="H40" s="20">
        <f t="shared" si="3"/>
        <v>1.0442260442260443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8.5/12.21</f>
        <v>0.69615069615069614</v>
      </c>
      <c r="H41" s="20">
        <f t="shared" si="3"/>
        <v>0.69615069615069614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25/12.21</f>
        <v>2.0475020475020473</v>
      </c>
      <c r="H42" s="20">
        <f t="shared" si="3"/>
        <v>2.0475020475020473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9.6667320551517566</v>
      </c>
      <c r="H43" s="20">
        <f t="shared" si="3"/>
        <v>9.6667320551517566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33.729418256906186</v>
      </c>
      <c r="H44" s="20">
        <f>G44+F44+E44+D44</f>
        <v>33.729418256906186</v>
      </c>
    </row>
    <row r="45" spans="1:8" x14ac:dyDescent="0.2">
      <c r="A45" s="22"/>
      <c r="B45" s="28" t="s">
        <v>31</v>
      </c>
      <c r="C45" s="29"/>
      <c r="D45" s="20">
        <f>D35+D44</f>
        <v>112.14348333333334</v>
      </c>
      <c r="E45" s="20">
        <f t="shared" ref="E45:G45" si="5">E35+E44</f>
        <v>24.006000000000004</v>
      </c>
      <c r="F45" s="20">
        <f t="shared" si="5"/>
        <v>0</v>
      </c>
      <c r="G45" s="20">
        <f t="shared" si="5"/>
        <v>51.432587909000929</v>
      </c>
      <c r="H45" s="20">
        <f>D45+E45+F45+G45</f>
        <v>187.58207124233428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22.428696666666667</v>
      </c>
      <c r="E47" s="20">
        <f t="shared" ref="E47:G47" si="6">E45/100*20</f>
        <v>4.8012000000000015</v>
      </c>
      <c r="F47" s="20">
        <f t="shared" si="6"/>
        <v>0</v>
      </c>
      <c r="G47" s="20">
        <f t="shared" si="6"/>
        <v>10.286517581800185</v>
      </c>
      <c r="H47" s="20">
        <f>H45/100*20</f>
        <v>37.516414248466859</v>
      </c>
    </row>
    <row r="48" spans="1:8" ht="12.75" customHeight="1" x14ac:dyDescent="0.2">
      <c r="A48" s="22"/>
      <c r="B48" s="28" t="s">
        <v>34</v>
      </c>
      <c r="C48" s="29"/>
      <c r="D48" s="20">
        <f>D47</f>
        <v>22.428696666666667</v>
      </c>
      <c r="E48" s="20">
        <f>E47</f>
        <v>4.8012000000000015</v>
      </c>
      <c r="F48" s="21">
        <f>F47</f>
        <v>0</v>
      </c>
      <c r="G48" s="20">
        <f>G47</f>
        <v>10.286517581800185</v>
      </c>
      <c r="H48" s="20">
        <f>D48+E48+F48+G48</f>
        <v>37.516414248466852</v>
      </c>
    </row>
    <row r="49" spans="1:8" ht="12.75" customHeight="1" x14ac:dyDescent="0.2">
      <c r="A49" s="22"/>
      <c r="B49" s="28" t="s">
        <v>35</v>
      </c>
      <c r="C49" s="29"/>
      <c r="D49" s="20">
        <f>D45+D47</f>
        <v>134.57218</v>
      </c>
      <c r="E49" s="20">
        <f>E45+E47</f>
        <v>28.807200000000005</v>
      </c>
      <c r="F49" s="20">
        <f t="shared" ref="F49" si="7">F45+F47</f>
        <v>0</v>
      </c>
      <c r="G49" s="20">
        <f>G45+G47</f>
        <v>61.719105490801113</v>
      </c>
      <c r="H49" s="20">
        <f>H45+H47</f>
        <v>225.09848549080112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2022-07-08T06:09:15Z</cp:lastPrinted>
  <dcterms:created xsi:type="dcterms:W3CDTF">2022-07-06T13:17:17Z</dcterms:created>
  <dcterms:modified xsi:type="dcterms:W3CDTF">2022-09-19T07:13:41Z</dcterms:modified>
</cp:coreProperties>
</file>