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8-03-2-1227\"/>
    </mc:Choice>
  </mc:AlternateContent>
  <xr:revisionPtr revIDLastSave="0" documentId="14_{257A2999-8342-4493-B7FF-1C39BC094043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19-1-10-1-08-03-2-1227" sheetId="1" r:id="rId1"/>
    <sheet name="T6" sheetId="2" r:id="rId2"/>
  </sheets>
  <definedNames>
    <definedName name="_xlnm.Print_Titles" localSheetId="0">'19-1-10-1-08-03-2-1227'!$19:$19</definedName>
    <definedName name="_xlnm.Print_Area" localSheetId="0">'19-1-10-1-08-03-2-1227'!$A$1:$S$37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1" i="1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0" i="1"/>
  <c r="I19" i="1"/>
  <c r="R37" i="1" l="1"/>
</calcChain>
</file>

<file path=xl/sharedStrings.xml><?xml version="1.0" encoding="utf-8"?>
<sst xmlns="http://schemas.openxmlformats.org/spreadsheetml/2006/main" count="123" uniqueCount="114">
  <si>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</si>
  <si>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</si>
  <si>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</si>
  <si>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</si>
  <si>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</si>
  <si>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</si>
  <si>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</si>
  <si>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</si>
  <si>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</si>
  <si>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</si>
  <si>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</si>
  <si>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</si>
  <si>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</si>
  <si>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</si>
  <si>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</si>
  <si>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</si>
  <si>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</si>
  <si>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</si>
  <si>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</si>
  <si>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</si>
  <si>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</si>
  <si>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</si>
  <si>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</si>
  <si>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</si>
  <si>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</si>
  <si>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</si>
  <si>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на устройство траншеи КЛ и восстановление 
благоустройства по трассе (тыс. руб.)</t>
  </si>
  <si>
    <t>1 км по трассе</t>
  </si>
  <si>
    <t>УНЦ КЛ-0,4кВ (тыс. руб.), алюминий, количество жил - 4</t>
  </si>
  <si>
    <t>К3-09-1</t>
  </si>
  <si>
    <t>УНЦ на восстановление дорожного покрытия при прокладке 
кабельной линии. Тротуар (тыс. руб.)</t>
  </si>
  <si>
    <t>1 м2</t>
  </si>
  <si>
    <t>Б4-01</t>
  </si>
  <si>
    <t>УНЦ на восстановление дорожного покрытия при прокладке
 кабельной линии. Проезжая часть (тыс. руб.)</t>
  </si>
  <si>
    <t>Б4-02</t>
  </si>
  <si>
    <t>УНЦ выполнения специального перехода кабельной линии 
методом ГНБ (тыс. руб.)</t>
  </si>
  <si>
    <t>1 км</t>
  </si>
  <si>
    <t>Н1-03</t>
  </si>
  <si>
    <t xml:space="preserve">УНЦ кабельных сооружений для прокладки кабельной линии
 (тыс. руб.) Железобетонные лотки </t>
  </si>
  <si>
    <t>1 м по трассе</t>
  </si>
  <si>
    <t>Н2-02</t>
  </si>
  <si>
    <t>УНЦ кабельных сооружений для прокладки кабельной линии 
(тыс. руб.) Кабельная эстакада (галерея, туннель)</t>
  </si>
  <si>
    <t>Н2-04</t>
  </si>
  <si>
    <t>УНЦ кабельного сооружения с трубами (тыс. руб.) 90-140</t>
  </si>
  <si>
    <t>Н4-01</t>
  </si>
  <si>
    <t>УНЦ кабельного сооружения с трубами (тыс. руб.) 160-220</t>
  </si>
  <si>
    <t>Н4-02</t>
  </si>
  <si>
    <t>УНЦ на установку страховочных пакетов при прокладке 
КЛ 6-500 кВ (тыс. руб.)</t>
  </si>
  <si>
    <t>1 шт.</t>
  </si>
  <si>
    <t>К5-01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</si>
  <si>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</si>
  <si>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</si>
  <si>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</si>
  <si>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
(тыс. руб.)</t>
  </si>
  <si>
    <t>Б7-03</t>
  </si>
  <si>
    <t>УНЦ на трелевку хлыстов древесины при вырубке 
(расширении) просеки ВЛ (тыс. руб.)</t>
  </si>
  <si>
    <t>100 м</t>
  </si>
  <si>
    <t>М4-01</t>
  </si>
  <si>
    <t>УНЦ устройства лежневых дорог (тыс. руб.)</t>
  </si>
  <si>
    <t>км</t>
  </si>
  <si>
    <t>Л9-01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</si>
  <si>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</si>
  <si>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</si>
  <si>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</si>
  <si>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П9-54</t>
  </si>
  <si>
    <t>Проектирование</t>
  </si>
  <si>
    <t>П5-02</t>
  </si>
  <si>
    <t>Итого объем финансовых потребностей по инвестиционному 
проекту, тыс. рублей</t>
  </si>
  <si>
    <t>нд</t>
  </si>
  <si>
    <t>Б2-01-4</t>
  </si>
  <si>
    <t>Инвестиционная программа АО "ЛОЭСК - Электрические сети Санкт-Петербурга и Ленинградской области"</t>
  </si>
  <si>
    <t>1.1.1.3.</t>
  </si>
  <si>
    <t>Тосно, Стр-во 2КЛ-0,4 кВ от ТП-231 до ВРУ-0,4 кВ в п. Красный Бор Тосненского района ЛО (19-1-10-1-08-03-2-1227)</t>
  </si>
  <si>
    <t>K_19-1-10-1-08-03-2-1227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</si>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</sst>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/>
    <xf numFmtId="0" fontId="1" fillId="0" borderId="2" xfId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4" fillId="0" borderId="2" xfId="1" applyFont="1" applyFill="1" applyBorder="1"/>
    <xf numFmtId="0" fontId="1" fillId="0" borderId="1" xfId="1" applyFill="1" applyBorder="1" applyAlignment="1">
      <alignment horizontal="center" vertical="center" wrapText="1"/>
    </xf>
    <xf numFmtId="49" fontId="1" fillId="0" borderId="6" xfId="1" applyNumberFormat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vertical="center"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1" fillId="0" borderId="6" xfId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11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5" zoomScaleNormal="75" zoomScaleSheetLayoutView="55" workbookViewId="0">
      <pane xSplit="4" topLeftCell="E1" activePane="topRight" state="frozen"/>
      <selection activeCell="A4" sqref="A4"/>
      <selection pane="topRight"/>
    </sheetView>
  </sheetViews>
  <sheetFormatPr defaultColWidth="9.140625" defaultRowHeight="15.75" x14ac:dyDescent="0.25"/>
  <cols>
    <col min="1" max="1" width="10.7109375" style="2" customWidth="1"/>
    <col min="2" max="2" width="55.7109375" style="2" customWidth="1"/>
    <col min="3" max="3" width="31.7109375" style="2" customWidth="1"/>
    <col min="4" max="4" width="63.140625" style="3" customWidth="1"/>
    <col min="5" max="5" width="24.42578125" style="3" customWidth="1"/>
    <col min="6" max="6" width="19.7109375" style="3" customWidth="1"/>
    <col min="7" max="7" width="19.85546875" style="3" customWidth="1"/>
    <col min="8" max="8" width="13.85546875" style="4" customWidth="1"/>
    <col min="9" max="9" width="17.28515625" style="3" customWidth="1"/>
    <col min="10" max="10" width="29.42578125" style="4" customWidth="1"/>
    <col min="11" max="11" width="29" style="4" customWidth="1"/>
    <col min="12" max="12" width="15.42578125" style="4" customWidth="1"/>
    <col min="13" max="13" width="14.5703125" style="4" customWidth="1"/>
    <col min="14" max="14" width="18" style="5" customWidth="1"/>
    <col min="15" max="15" width="14.85546875" style="5" customWidth="1"/>
    <col min="16" max="16" width="22.5703125" style="5" customWidth="1"/>
    <col min="17" max="17" width="30.140625" style="5" customWidth="1"/>
    <col min="18" max="18" width="19.42578125" style="5" customWidth="1"/>
    <col min="19" max="19" width="27.7109375" style="7" customWidth="1"/>
    <col min="20" max="16384" width="9.140625" style="7"/>
  </cols>
  <sheetData>
    <row r="1" spans="1:50" ht="18.75" x14ac:dyDescent="0.25">
      <c r="S1" s="6" t="s">
        <v>0</v>
      </c>
    </row>
    <row r="2" spans="1:50" ht="18.75" x14ac:dyDescent="0.3">
      <c r="S2" s="8" t="s">
        <v>1</v>
      </c>
    </row>
    <row r="3" spans="1:50" ht="18.75" x14ac:dyDescent="0.3">
      <c r="S3" s="8" t="s">
        <v>2</v>
      </c>
    </row>
    <row r="4" spans="1:50" ht="18.75" x14ac:dyDescent="0.3">
      <c r="S4" s="8"/>
    </row>
    <row r="5" spans="1:50" ht="18.75" x14ac:dyDescent="0.25">
      <c r="A5" s="63" t="s">
        <v>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9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50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11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50" x14ac:dyDescent="0.25">
      <c r="A7" s="7"/>
      <c r="B7" s="7"/>
      <c r="C7" s="7"/>
      <c r="D7" s="7"/>
      <c r="E7" s="13" t="s">
        <v>70</v>
      </c>
      <c r="F7" s="13"/>
      <c r="G7" s="14"/>
      <c r="H7" s="15"/>
      <c r="I7" s="15"/>
      <c r="J7" s="7"/>
      <c r="Q7" s="15"/>
      <c r="R7" s="15"/>
    </row>
    <row r="8" spans="1:50" x14ac:dyDescent="0.25">
      <c r="A8" s="7"/>
      <c r="B8" s="7"/>
      <c r="C8" s="7"/>
      <c r="D8" s="7"/>
      <c r="E8" s="16" t="s">
        <v>4</v>
      </c>
      <c r="F8" s="16"/>
      <c r="G8" s="16"/>
      <c r="H8" s="16"/>
      <c r="I8" s="16"/>
      <c r="J8" s="7"/>
      <c r="Q8" s="16"/>
      <c r="R8" s="16"/>
    </row>
    <row r="9" spans="1:50" x14ac:dyDescent="0.25">
      <c r="A9" s="7"/>
      <c r="B9" s="7"/>
      <c r="C9" s="7"/>
      <c r="D9" s="7"/>
      <c r="E9" s="2"/>
      <c r="F9" s="2"/>
      <c r="G9" s="2"/>
      <c r="H9" s="15"/>
      <c r="I9" s="15"/>
      <c r="J9" s="7"/>
      <c r="Q9" s="15"/>
      <c r="R9" s="15"/>
    </row>
    <row r="10" spans="1:50" x14ac:dyDescent="0.25">
      <c r="A10" s="7"/>
      <c r="B10" s="7"/>
      <c r="C10" s="7"/>
      <c r="D10" s="7"/>
      <c r="E10" s="13" t="s">
        <v>113</v>
      </c>
      <c r="F10" s="13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50" s="17" customFormat="1" x14ac:dyDescent="0.25"/>
    <row r="12" spans="1:50" s="17" customFormat="1" x14ac:dyDescent="0.25">
      <c r="E12" s="13"/>
      <c r="F12" s="13"/>
      <c r="G12" s="13"/>
    </row>
    <row r="13" spans="1:50" s="13" customForma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18"/>
      <c r="T13" s="18"/>
      <c r="U13" s="18"/>
      <c r="V13" s="18"/>
      <c r="W13" s="18"/>
      <c r="X13" s="18"/>
    </row>
    <row r="14" spans="1:50" s="13" customForma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ht="18.75" x14ac:dyDescent="0.3">
      <c r="A15" s="7"/>
      <c r="B15" s="7"/>
      <c r="C15" s="7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50" s="19" customFormat="1" ht="18.75" x14ac:dyDescent="0.3"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</row>
    <row r="17" spans="1:19" x14ac:dyDescent="0.25">
      <c r="A17" s="66" t="s">
        <v>5</v>
      </c>
      <c r="B17" s="66" t="s">
        <v>6</v>
      </c>
      <c r="C17" s="66" t="s">
        <v>7</v>
      </c>
      <c r="D17" s="66" t="s">
        <v>8</v>
      </c>
      <c r="E17" s="62" t="s">
        <v>9</v>
      </c>
      <c r="F17" s="66" t="s">
        <v>10</v>
      </c>
      <c r="G17" s="66" t="s">
        <v>11</v>
      </c>
      <c r="H17" s="60" t="s">
        <v>12</v>
      </c>
      <c r="I17" s="61"/>
      <c r="J17" s="61"/>
      <c r="K17" s="61"/>
      <c r="L17" s="62" t="s">
        <v>13</v>
      </c>
      <c r="M17" s="62"/>
      <c r="N17" s="62"/>
      <c r="O17" s="62"/>
      <c r="P17" s="62"/>
      <c r="Q17" s="62"/>
      <c r="R17" s="62"/>
      <c r="S17" s="62" t="s">
        <v>14</v>
      </c>
    </row>
    <row r="18" spans="1:19" s="22" customFormat="1" ht="63" x14ac:dyDescent="0.25">
      <c r="A18" s="67"/>
      <c r="B18" s="67"/>
      <c r="C18" s="67"/>
      <c r="D18" s="67"/>
      <c r="E18" s="62"/>
      <c r="F18" s="67"/>
      <c r="G18" s="67"/>
      <c r="H18" s="20" t="s">
        <v>15</v>
      </c>
      <c r="I18" s="20" t="s">
        <v>16</v>
      </c>
      <c r="J18" s="20" t="s">
        <v>17</v>
      </c>
      <c r="K18" s="20" t="s">
        <v>18</v>
      </c>
      <c r="L18" s="20" t="s">
        <v>19</v>
      </c>
      <c r="M18" s="20" t="s">
        <v>20</v>
      </c>
      <c r="N18" s="20" t="s">
        <v>21</v>
      </c>
      <c r="O18" s="20" t="s">
        <v>22</v>
      </c>
      <c r="P18" s="20" t="s">
        <v>23</v>
      </c>
      <c r="Q18" s="20" t="s">
        <v>24</v>
      </c>
      <c r="R18" s="21" t="s">
        <v>25</v>
      </c>
      <c r="S18" s="62"/>
    </row>
    <row r="19" spans="1:19" s="24" customFormat="1" x14ac:dyDescent="0.25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f t="shared" ref="I19" si="0">H19+1</f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3">
        <v>18</v>
      </c>
      <c r="S19" s="20">
        <v>19</v>
      </c>
    </row>
    <row r="20" spans="1:19" ht="94.5" x14ac:dyDescent="0.25">
      <c r="A20" s="25" t="s">
        <v>71</v>
      </c>
      <c r="B20" s="26" t="s">
        <v>72</v>
      </c>
      <c r="C20" s="25" t="s">
        <v>73</v>
      </c>
      <c r="D20" s="27" t="s">
        <v>26</v>
      </c>
      <c r="E20" s="28"/>
      <c r="F20" s="28"/>
      <c r="G20" s="28"/>
      <c r="H20" s="20">
        <v>0.4</v>
      </c>
      <c r="I20" s="27"/>
      <c r="J20" s="29" t="s">
        <v>111</v>
      </c>
      <c r="K20" s="29"/>
      <c r="L20" s="30"/>
      <c r="M20" s="29">
        <v>0.18</v>
      </c>
      <c r="N20" s="31" t="s">
        <v>27</v>
      </c>
      <c r="O20" s="31" t="s">
        <v>69</v>
      </c>
      <c r="P20" s="31">
        <v>1771</v>
      </c>
      <c r="Q20" s="31">
        <v>1</v>
      </c>
      <c r="R20" s="31">
        <f>M20*P20*Q20</f>
        <v>318.77999999999997</v>
      </c>
      <c r="S20" s="32"/>
    </row>
    <row r="21" spans="1:19" x14ac:dyDescent="0.25">
      <c r="A21" s="25"/>
      <c r="B21" s="25"/>
      <c r="C21" s="25"/>
      <c r="D21" s="28" t="s">
        <v>28</v>
      </c>
      <c r="E21" s="28"/>
      <c r="F21" s="28"/>
      <c r="G21" s="28"/>
      <c r="H21" s="20"/>
      <c r="I21" s="27"/>
      <c r="J21" s="29"/>
      <c r="K21" s="29"/>
      <c r="L21" s="30">
        <v>2</v>
      </c>
      <c r="M21" s="29">
        <v>0.18</v>
      </c>
      <c r="N21" s="31" t="s">
        <v>27</v>
      </c>
      <c r="O21" s="31" t="s">
        <v>29</v>
      </c>
      <c r="P21" s="31">
        <v>916</v>
      </c>
      <c r="Q21" s="31">
        <v>1.08</v>
      </c>
      <c r="R21" s="31">
        <f>M21*P21*Q21*L21</f>
        <v>356.14080000000001</v>
      </c>
      <c r="S21" s="32"/>
    </row>
    <row r="22" spans="1:19" ht="31.5" x14ac:dyDescent="0.25">
      <c r="A22" s="25"/>
      <c r="B22" s="25"/>
      <c r="C22" s="25"/>
      <c r="D22" s="27" t="s">
        <v>30</v>
      </c>
      <c r="E22" s="28"/>
      <c r="F22" s="28"/>
      <c r="G22" s="28"/>
      <c r="H22" s="20"/>
      <c r="I22" s="27"/>
      <c r="J22" s="29"/>
      <c r="K22" s="29"/>
      <c r="L22" s="30"/>
      <c r="M22" s="29"/>
      <c r="N22" s="31" t="s">
        <v>31</v>
      </c>
      <c r="O22" s="31" t="s">
        <v>32</v>
      </c>
      <c r="P22" s="31">
        <v>1.3</v>
      </c>
      <c r="Q22" s="31">
        <v>1</v>
      </c>
      <c r="R22" s="31">
        <f t="shared" ref="R22:R36" si="1">M22*P22*Q22</f>
        <v>0</v>
      </c>
      <c r="S22" s="32"/>
    </row>
    <row r="23" spans="1:19" ht="31.5" x14ac:dyDescent="0.25">
      <c r="A23" s="25"/>
      <c r="B23" s="25"/>
      <c r="C23" s="25"/>
      <c r="D23" s="27" t="s">
        <v>33</v>
      </c>
      <c r="E23" s="28"/>
      <c r="F23" s="28"/>
      <c r="G23" s="28"/>
      <c r="H23" s="20"/>
      <c r="I23" s="27"/>
      <c r="J23" s="29"/>
      <c r="K23" s="29"/>
      <c r="L23" s="30"/>
      <c r="M23" s="29"/>
      <c r="N23" s="31" t="s">
        <v>31</v>
      </c>
      <c r="O23" s="31" t="s">
        <v>34</v>
      </c>
      <c r="P23" s="31">
        <v>2.3199999999999998</v>
      </c>
      <c r="Q23" s="31">
        <v>1</v>
      </c>
      <c r="R23" s="31">
        <f t="shared" si="1"/>
        <v>0</v>
      </c>
      <c r="S23" s="32"/>
    </row>
    <row r="24" spans="1:19" ht="31.5" x14ac:dyDescent="0.25">
      <c r="A24" s="25"/>
      <c r="B24" s="25"/>
      <c r="C24" s="25"/>
      <c r="D24" s="27" t="s">
        <v>35</v>
      </c>
      <c r="E24" s="28"/>
      <c r="F24" s="28"/>
      <c r="G24" s="28"/>
      <c r="H24" s="20"/>
      <c r="I24" s="27"/>
      <c r="J24" s="29"/>
      <c r="K24" s="29"/>
      <c r="L24" s="30"/>
      <c r="M24" s="29"/>
      <c r="N24" s="31" t="s">
        <v>36</v>
      </c>
      <c r="O24" s="31" t="s">
        <v>37</v>
      </c>
      <c r="P24" s="31">
        <v>23088</v>
      </c>
      <c r="Q24" s="31">
        <v>1.08</v>
      </c>
      <c r="R24" s="31">
        <f t="shared" si="1"/>
        <v>0</v>
      </c>
      <c r="S24" s="32"/>
    </row>
    <row r="25" spans="1:19" ht="31.5" x14ac:dyDescent="0.25">
      <c r="A25" s="25"/>
      <c r="B25" s="25"/>
      <c r="C25" s="25"/>
      <c r="D25" s="27" t="s">
        <v>38</v>
      </c>
      <c r="E25" s="28"/>
      <c r="F25" s="28"/>
      <c r="G25" s="28"/>
      <c r="H25" s="20"/>
      <c r="I25" s="27"/>
      <c r="J25" s="29"/>
      <c r="K25" s="29"/>
      <c r="L25" s="30"/>
      <c r="M25" s="29"/>
      <c r="N25" s="31" t="s">
        <v>39</v>
      </c>
      <c r="O25" s="31" t="s">
        <v>40</v>
      </c>
      <c r="P25" s="31">
        <v>8</v>
      </c>
      <c r="Q25" s="31">
        <v>1.08</v>
      </c>
      <c r="R25" s="31">
        <f t="shared" si="1"/>
        <v>0</v>
      </c>
      <c r="S25" s="32"/>
    </row>
    <row r="26" spans="1:19" ht="31.5" x14ac:dyDescent="0.25">
      <c r="A26" s="25"/>
      <c r="B26" s="25"/>
      <c r="C26" s="25"/>
      <c r="D26" s="27" t="s">
        <v>41</v>
      </c>
      <c r="E26" s="28"/>
      <c r="F26" s="28"/>
      <c r="G26" s="28"/>
      <c r="H26" s="20"/>
      <c r="I26" s="27"/>
      <c r="J26" s="29"/>
      <c r="K26" s="29"/>
      <c r="L26" s="30"/>
      <c r="M26" s="29"/>
      <c r="N26" s="31" t="s">
        <v>39</v>
      </c>
      <c r="O26" s="31" t="s">
        <v>42</v>
      </c>
      <c r="P26" s="31">
        <v>134</v>
      </c>
      <c r="Q26" s="31">
        <v>1.08</v>
      </c>
      <c r="R26" s="31">
        <f t="shared" si="1"/>
        <v>0</v>
      </c>
      <c r="S26" s="32"/>
    </row>
    <row r="27" spans="1:19" x14ac:dyDescent="0.25">
      <c r="A27" s="25"/>
      <c r="B27" s="25"/>
      <c r="C27" s="25"/>
      <c r="D27" s="28" t="s">
        <v>43</v>
      </c>
      <c r="E27" s="28"/>
      <c r="F27" s="28"/>
      <c r="G27" s="28"/>
      <c r="H27" s="20"/>
      <c r="I27" s="27"/>
      <c r="J27" s="29"/>
      <c r="K27" s="29"/>
      <c r="L27" s="30"/>
      <c r="M27" s="29"/>
      <c r="N27" s="31" t="s">
        <v>36</v>
      </c>
      <c r="O27" s="31" t="s">
        <v>44</v>
      </c>
      <c r="P27" s="31">
        <v>1556</v>
      </c>
      <c r="Q27" s="31">
        <v>1.08</v>
      </c>
      <c r="R27" s="31">
        <f t="shared" si="1"/>
        <v>0</v>
      </c>
      <c r="S27" s="32"/>
    </row>
    <row r="28" spans="1:19" x14ac:dyDescent="0.25">
      <c r="A28" s="25"/>
      <c r="B28" s="25"/>
      <c r="C28" s="25"/>
      <c r="D28" s="28" t="s">
        <v>45</v>
      </c>
      <c r="E28" s="28"/>
      <c r="F28" s="28"/>
      <c r="G28" s="28"/>
      <c r="H28" s="20"/>
      <c r="I28" s="27"/>
      <c r="J28" s="29"/>
      <c r="K28" s="29"/>
      <c r="L28" s="30"/>
      <c r="M28" s="29">
        <v>0.05</v>
      </c>
      <c r="N28" s="31" t="s">
        <v>36</v>
      </c>
      <c r="O28" s="31" t="s">
        <v>46</v>
      </c>
      <c r="P28" s="31">
        <v>2192</v>
      </c>
      <c r="Q28" s="31">
        <v>1.08</v>
      </c>
      <c r="R28" s="31">
        <f t="shared" si="1"/>
        <v>118.36800000000002</v>
      </c>
      <c r="S28" s="32"/>
    </row>
    <row r="29" spans="1:19" ht="31.5" x14ac:dyDescent="0.25">
      <c r="A29" s="25"/>
      <c r="B29" s="25"/>
      <c r="C29" s="25"/>
      <c r="D29" s="27" t="s">
        <v>47</v>
      </c>
      <c r="E29" s="28"/>
      <c r="F29" s="28"/>
      <c r="G29" s="28"/>
      <c r="H29" s="20"/>
      <c r="I29" s="27"/>
      <c r="J29" s="29"/>
      <c r="K29" s="29"/>
      <c r="L29" s="30"/>
      <c r="M29" s="29"/>
      <c r="N29" s="31" t="s">
        <v>48</v>
      </c>
      <c r="O29" s="31" t="s">
        <v>49</v>
      </c>
      <c r="P29" s="31">
        <v>1410</v>
      </c>
      <c r="Q29" s="31">
        <v>1.08</v>
      </c>
      <c r="R29" s="31">
        <f t="shared" si="1"/>
        <v>0</v>
      </c>
      <c r="S29" s="32"/>
    </row>
    <row r="30" spans="1:19" ht="47.25" x14ac:dyDescent="0.25">
      <c r="A30" s="25"/>
      <c r="B30" s="25"/>
      <c r="C30" s="25"/>
      <c r="D30" s="27" t="s">
        <v>50</v>
      </c>
      <c r="E30" s="27"/>
      <c r="F30" s="27"/>
      <c r="G30" s="27"/>
      <c r="H30" s="20"/>
      <c r="I30" s="27"/>
      <c r="J30" s="27"/>
      <c r="K30" s="29"/>
      <c r="L30" s="29"/>
      <c r="M30" s="29"/>
      <c r="N30" s="31" t="s">
        <v>51</v>
      </c>
      <c r="O30" s="31" t="s">
        <v>52</v>
      </c>
      <c r="P30" s="31">
        <v>30</v>
      </c>
      <c r="Q30" s="31">
        <v>1</v>
      </c>
      <c r="R30" s="31">
        <f t="shared" si="1"/>
        <v>0</v>
      </c>
      <c r="S30" s="28"/>
    </row>
    <row r="31" spans="1:19" ht="31.5" x14ac:dyDescent="0.25">
      <c r="A31" s="25"/>
      <c r="B31" s="25"/>
      <c r="C31" s="25"/>
      <c r="D31" s="27" t="s">
        <v>53</v>
      </c>
      <c r="E31" s="28"/>
      <c r="F31" s="28"/>
      <c r="G31" s="28"/>
      <c r="H31" s="20"/>
      <c r="I31" s="27"/>
      <c r="J31" s="29"/>
      <c r="K31" s="29"/>
      <c r="L31" s="30"/>
      <c r="M31" s="29"/>
      <c r="N31" s="31" t="s">
        <v>51</v>
      </c>
      <c r="O31" s="31" t="s">
        <v>54</v>
      </c>
      <c r="P31" s="31">
        <v>261</v>
      </c>
      <c r="Q31" s="31">
        <v>1</v>
      </c>
      <c r="R31" s="31">
        <f t="shared" si="1"/>
        <v>0</v>
      </c>
      <c r="S31" s="32"/>
    </row>
    <row r="32" spans="1:19" ht="31.5" x14ac:dyDescent="0.25">
      <c r="A32" s="25"/>
      <c r="B32" s="25"/>
      <c r="C32" s="25"/>
      <c r="D32" s="27" t="s">
        <v>55</v>
      </c>
      <c r="E32" s="28"/>
      <c r="F32" s="28"/>
      <c r="G32" s="28"/>
      <c r="H32" s="20"/>
      <c r="I32" s="27"/>
      <c r="J32" s="29"/>
      <c r="K32" s="29"/>
      <c r="L32" s="30"/>
      <c r="M32" s="29"/>
      <c r="N32" s="31" t="s">
        <v>56</v>
      </c>
      <c r="O32" s="31" t="s">
        <v>57</v>
      </c>
      <c r="P32" s="31">
        <v>6.9</v>
      </c>
      <c r="Q32" s="31">
        <v>1.18</v>
      </c>
      <c r="R32" s="31">
        <f t="shared" si="1"/>
        <v>0</v>
      </c>
      <c r="S32" s="32"/>
    </row>
    <row r="33" spans="1:19" x14ac:dyDescent="0.25">
      <c r="A33" s="25"/>
      <c r="B33" s="25"/>
      <c r="C33" s="25"/>
      <c r="D33" s="28" t="s">
        <v>58</v>
      </c>
      <c r="E33" s="28"/>
      <c r="F33" s="28"/>
      <c r="G33" s="28"/>
      <c r="H33" s="20"/>
      <c r="I33" s="27"/>
      <c r="J33" s="29"/>
      <c r="K33" s="29"/>
      <c r="L33" s="30"/>
      <c r="M33" s="29"/>
      <c r="N33" s="31" t="s">
        <v>59</v>
      </c>
      <c r="O33" s="31" t="s">
        <v>60</v>
      </c>
      <c r="P33" s="31">
        <v>6890</v>
      </c>
      <c r="Q33" s="31">
        <v>1.04</v>
      </c>
      <c r="R33" s="31">
        <f t="shared" si="1"/>
        <v>0</v>
      </c>
      <c r="S33" s="32"/>
    </row>
    <row r="34" spans="1:19" ht="47.25" x14ac:dyDescent="0.25">
      <c r="A34" s="25"/>
      <c r="B34" s="25"/>
      <c r="C34" s="25"/>
      <c r="D34" s="27" t="s">
        <v>61</v>
      </c>
      <c r="E34" s="27"/>
      <c r="F34" s="27"/>
      <c r="G34" s="27"/>
      <c r="H34" s="33"/>
      <c r="I34" s="27"/>
      <c r="J34" s="27"/>
      <c r="K34" s="29"/>
      <c r="L34" s="29"/>
      <c r="M34" s="29"/>
      <c r="N34" s="31" t="s">
        <v>36</v>
      </c>
      <c r="O34" s="31" t="s">
        <v>62</v>
      </c>
      <c r="P34" s="31">
        <v>563</v>
      </c>
      <c r="Q34" s="31">
        <v>1</v>
      </c>
      <c r="R34" s="31">
        <f>M34*P34*Q34</f>
        <v>0</v>
      </c>
      <c r="S34" s="28"/>
    </row>
    <row r="35" spans="1:19" ht="31.5" x14ac:dyDescent="0.25">
      <c r="A35" s="25"/>
      <c r="B35" s="25"/>
      <c r="C35" s="25"/>
      <c r="D35" s="27" t="s">
        <v>63</v>
      </c>
      <c r="E35" s="27"/>
      <c r="F35" s="27"/>
      <c r="G35" s="27"/>
      <c r="H35" s="33"/>
      <c r="I35" s="27"/>
      <c r="J35" s="27"/>
      <c r="K35" s="29"/>
      <c r="L35" s="29"/>
      <c r="M35" s="29">
        <v>0.18</v>
      </c>
      <c r="N35" s="31" t="s">
        <v>36</v>
      </c>
      <c r="O35" s="31" t="s">
        <v>64</v>
      </c>
      <c r="P35" s="31">
        <v>167</v>
      </c>
      <c r="Q35" s="31">
        <v>1</v>
      </c>
      <c r="R35" s="31">
        <f>M35*P35*Q35</f>
        <v>30.06</v>
      </c>
      <c r="S35" s="28"/>
    </row>
    <row r="36" spans="1:19" ht="16.5" thickBot="1" x14ac:dyDescent="0.3">
      <c r="A36" s="34"/>
      <c r="B36" s="34"/>
      <c r="C36" s="34"/>
      <c r="D36" s="35" t="s">
        <v>65</v>
      </c>
      <c r="E36" s="35"/>
      <c r="F36" s="35"/>
      <c r="G36" s="35"/>
      <c r="H36" s="36"/>
      <c r="I36" s="35"/>
      <c r="J36" s="35"/>
      <c r="K36" s="37"/>
      <c r="L36" s="37"/>
      <c r="M36" s="37">
        <v>1</v>
      </c>
      <c r="N36" s="38" t="s">
        <v>27</v>
      </c>
      <c r="O36" s="38" t="s">
        <v>66</v>
      </c>
      <c r="P36" s="38">
        <v>611</v>
      </c>
      <c r="Q36" s="38">
        <v>1</v>
      </c>
      <c r="R36" s="38">
        <f t="shared" si="1"/>
        <v>611</v>
      </c>
      <c r="S36" s="39"/>
    </row>
    <row r="37" spans="1:19" ht="48" thickTop="1" x14ac:dyDescent="0.25">
      <c r="A37" s="40"/>
      <c r="B37" s="41"/>
      <c r="C37" s="40"/>
      <c r="D37" s="42" t="s">
        <v>67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>
        <f>R20+R21+R22+R23+R24+R25+R26+R27+R29+R31+R32+R33+R36+R35+R34+R30+R28</f>
        <v>1434.3487999999998</v>
      </c>
      <c r="S37" s="43" t="s">
        <v>68</v>
      </c>
    </row>
    <row r="38" spans="1:19" x14ac:dyDescent="0.25">
      <c r="A38" s="40"/>
      <c r="B38" s="41"/>
      <c r="C38" s="40"/>
      <c r="D38" s="4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5" customWidth="1"/>
    <col min="2" max="3" width="22.7109375" style="45" customWidth="1"/>
    <col min="4" max="4" width="11.7109375" style="45" customWidth="1"/>
    <col min="5" max="16384" width="8.85546875" style="45"/>
  </cols>
  <sheetData>
    <row r="1" spans="1:5" ht="28.5" x14ac:dyDescent="0.25">
      <c r="A1" s="44" t="s">
        <v>74</v>
      </c>
      <c r="B1" s="44"/>
      <c r="C1" s="44"/>
      <c r="D1" s="44"/>
      <c r="E1" s="1"/>
    </row>
    <row r="2" spans="1:5" ht="110.25" x14ac:dyDescent="0.25">
      <c r="A2" s="46" t="s">
        <v>75</v>
      </c>
      <c r="B2" s="47" t="s">
        <v>76</v>
      </c>
      <c r="C2" s="48" t="s">
        <v>112</v>
      </c>
      <c r="D2" s="48" t="s">
        <v>77</v>
      </c>
      <c r="E2" s="1"/>
    </row>
    <row r="3" spans="1:5" ht="126" x14ac:dyDescent="0.25">
      <c r="A3" s="49" t="s">
        <v>78</v>
      </c>
      <c r="B3" s="50" t="s">
        <v>79</v>
      </c>
      <c r="C3" s="51">
        <v>1434.3487999999998</v>
      </c>
      <c r="D3" s="57">
        <v>1434.3487999999998</v>
      </c>
      <c r="E3" s="1"/>
    </row>
    <row r="4" spans="1:5" ht="15.75" x14ac:dyDescent="0.25">
      <c r="A4" s="49" t="s">
        <v>80</v>
      </c>
      <c r="B4" s="50" t="s">
        <v>81</v>
      </c>
      <c r="C4" s="52">
        <v>286.86975999999999</v>
      </c>
      <c r="D4" s="58">
        <f>D3*0.2</f>
        <v>286.86975999999999</v>
      </c>
      <c r="E4" s="1"/>
    </row>
    <row r="5" spans="1:5" ht="110.25" x14ac:dyDescent="0.25">
      <c r="A5" s="49" t="s">
        <v>82</v>
      </c>
      <c r="B5" s="53" t="s">
        <v>83</v>
      </c>
      <c r="C5" s="54">
        <v>1721.2185599999996</v>
      </c>
      <c r="D5" s="57">
        <f>D3+D4</f>
        <v>1721.2185599999998</v>
      </c>
      <c r="E5" s="1"/>
    </row>
    <row r="6" spans="1:5" ht="78.75" x14ac:dyDescent="0.25">
      <c r="A6" s="49" t="s">
        <v>84</v>
      </c>
      <c r="B6" s="53" t="s">
        <v>85</v>
      </c>
      <c r="C6" s="52">
        <v>1910.9366613420282</v>
      </c>
      <c r="D6" s="58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1909.5356392963397</v>
      </c>
      <c r="E6" s="1"/>
    </row>
    <row r="7" spans="1:5" ht="94.5" x14ac:dyDescent="0.25">
      <c r="A7" s="49" t="s">
        <v>86</v>
      </c>
      <c r="B7" s="50" t="s">
        <v>87</v>
      </c>
      <c r="C7" s="55">
        <v>2.5579538487363607E-13</v>
      </c>
      <c r="D7" s="58">
        <v>2.5579538487363607E-13</v>
      </c>
      <c r="E7" s="1"/>
    </row>
    <row r="8" spans="1:5" ht="63" x14ac:dyDescent="0.25">
      <c r="A8" s="49" t="s">
        <v>88</v>
      </c>
      <c r="B8" s="50" t="s">
        <v>89</v>
      </c>
      <c r="C8" s="55">
        <v>1721.2185599999993</v>
      </c>
      <c r="D8" s="58">
        <f>D5-D7</f>
        <v>1721.2185599999996</v>
      </c>
      <c r="E8" s="1"/>
    </row>
    <row r="9" spans="1:5" ht="110.25" x14ac:dyDescent="0.25">
      <c r="A9" s="49" t="s">
        <v>90</v>
      </c>
      <c r="B9" s="50" t="s">
        <v>91</v>
      </c>
      <c r="C9" s="55">
        <v>1410.5195039999996</v>
      </c>
      <c r="D9" s="58">
        <f>SUM(D10:D17)</f>
        <v>1389.7026499999997</v>
      </c>
      <c r="E9" s="1"/>
    </row>
    <row r="10" spans="1:5" ht="15.75" x14ac:dyDescent="0.25">
      <c r="A10" s="49" t="s">
        <v>92</v>
      </c>
      <c r="B10" s="50" t="s">
        <v>93</v>
      </c>
      <c r="C10" s="55">
        <v>0</v>
      </c>
      <c r="D10" s="58">
        <v>0</v>
      </c>
      <c r="E10" s="59">
        <v>105.2557</v>
      </c>
    </row>
    <row r="11" spans="1:5" ht="15.75" x14ac:dyDescent="0.25">
      <c r="A11" s="49" t="s">
        <v>94</v>
      </c>
      <c r="B11" s="50" t="s">
        <v>95</v>
      </c>
      <c r="C11" s="55">
        <v>1176.1678699999998</v>
      </c>
      <c r="D11" s="58">
        <v>1176.1678699999998</v>
      </c>
      <c r="E11" s="59">
        <v>106.826398641827</v>
      </c>
    </row>
    <row r="12" spans="1:5" ht="15.75" x14ac:dyDescent="0.25">
      <c r="A12" s="49" t="s">
        <v>96</v>
      </c>
      <c r="B12" s="50" t="s">
        <v>97</v>
      </c>
      <c r="C12" s="55">
        <v>75.343199999999996</v>
      </c>
      <c r="D12" s="58">
        <v>75.343199999999996</v>
      </c>
      <c r="E12" s="59">
        <v>105.561885224957</v>
      </c>
    </row>
    <row r="13" spans="1:5" ht="15.75" x14ac:dyDescent="0.25">
      <c r="A13" s="49" t="s">
        <v>98</v>
      </c>
      <c r="B13" s="50" t="s">
        <v>99</v>
      </c>
      <c r="C13" s="55">
        <v>83.184510000000003</v>
      </c>
      <c r="D13" s="58">
        <v>83.184510000000003</v>
      </c>
      <c r="E13" s="59">
        <v>104.9354</v>
      </c>
    </row>
    <row r="14" spans="1:5" ht="15.75" x14ac:dyDescent="0.25">
      <c r="A14" s="49" t="s">
        <v>100</v>
      </c>
      <c r="B14" s="50" t="s">
        <v>101</v>
      </c>
      <c r="C14" s="55">
        <v>75.823923999999849</v>
      </c>
      <c r="D14" s="58">
        <v>55.007069999999999</v>
      </c>
      <c r="E14" s="59">
        <v>113.87439215858601</v>
      </c>
    </row>
    <row r="15" spans="1:5" ht="15.75" x14ac:dyDescent="0.25">
      <c r="A15" s="49" t="s">
        <v>102</v>
      </c>
      <c r="B15" s="50" t="s">
        <v>103</v>
      </c>
      <c r="C15" s="55">
        <v>0</v>
      </c>
      <c r="D15" s="58">
        <v>0</v>
      </c>
      <c r="E15" s="59">
        <v>105.89170681013999</v>
      </c>
    </row>
    <row r="16" spans="1:5" ht="15.75" x14ac:dyDescent="0.25">
      <c r="A16" s="49" t="s">
        <v>104</v>
      </c>
      <c r="B16" s="50" t="s">
        <v>105</v>
      </c>
      <c r="C16" s="55">
        <v>0</v>
      </c>
      <c r="D16" s="58">
        <v>0</v>
      </c>
      <c r="E16" s="59">
        <v>105.30227480021099</v>
      </c>
    </row>
    <row r="17" spans="1:5" ht="15.75" x14ac:dyDescent="0.25">
      <c r="A17" s="49" t="s">
        <v>106</v>
      </c>
      <c r="B17" s="50" t="s">
        <v>107</v>
      </c>
      <c r="C17" s="55">
        <v>0</v>
      </c>
      <c r="D17" s="58">
        <v>0</v>
      </c>
      <c r="E17" s="59">
        <v>104.794259089128</v>
      </c>
    </row>
    <row r="18" spans="1:5" ht="78.75" x14ac:dyDescent="0.25">
      <c r="A18" s="49">
        <v>8</v>
      </c>
      <c r="B18" s="50" t="s">
        <v>108</v>
      </c>
      <c r="C18" s="55">
        <v>1.9109366613420282</v>
      </c>
      <c r="D18" s="58">
        <f>D6/1000</f>
        <v>1.9095356392963396</v>
      </c>
      <c r="E18" s="1"/>
    </row>
    <row r="19" spans="1:5" ht="141.75" x14ac:dyDescent="0.25">
      <c r="A19" s="49">
        <v>9</v>
      </c>
      <c r="B19" s="50" t="s">
        <v>109</v>
      </c>
      <c r="C19" s="55">
        <v>0</v>
      </c>
      <c r="D19" s="58">
        <v>0</v>
      </c>
      <c r="E19" s="1"/>
    </row>
    <row r="20" spans="1:5" ht="63" x14ac:dyDescent="0.25">
      <c r="A20" s="49">
        <v>10</v>
      </c>
      <c r="B20" s="53" t="s">
        <v>110</v>
      </c>
      <c r="C20" s="54">
        <v>1.9109366613420282</v>
      </c>
      <c r="D20" s="57">
        <f>D18+D19</f>
        <v>1.9095356392963396</v>
      </c>
      <c r="E20" s="1"/>
    </row>
    <row r="22" spans="1:5" x14ac:dyDescent="0.25">
      <c r="C22" s="56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19-1-10-1-08-03-2-1227</vt:lpstr>
      <vt:lpstr>T6</vt:lpstr>
      <vt:lpstr>'19-1-10-1-08-03-2-1227'!Заголовки_для_печати</vt:lpstr>
      <vt:lpstr>'19-1-10-1-08-03-2-1227'!Область_печати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2021-02-11T09:14:28Z</dcterms:created>
  <dcterms:modified xsi:type="dcterms:W3CDTF">2023-10-24T08:43:51Z</dcterms:modified>
</cp:coreProperties>
</file>