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L_20-1-17-1-08-03-0-1173\"/>
    </mc:Choice>
  </mc:AlternateContent>
  <xr:revisionPtr revIDLastSave="0" documentId="14_{37B5166D-8B26-4432-B5BC-257EEA741543}" xr6:coauthVersionLast="36" xr6:coauthVersionMax="36" xr10:uidLastSave="{00000000-0000-0000-0000-000000000000}"/>
  <bookViews>
    <workbookView xWindow="0" yWindow="0" windowWidth="11535" windowHeight="9030" tabRatio="491" activeTab="1" xr2:uid="{00000000-000D-0000-FFFF-FFFF00000000}"/>
  </bookViews>
  <sheets>
    <sheet name="КоррИПР" sheetId="36" r:id="rId1"/>
    <sheet name="T6" sheetId="35" r:id="rId2"/>
  </sheets>
  <definedNames>
    <definedName name="_xlnm.Print_Area" localSheetId="1">'T6'!$A$1:$D$20</definedName>
  </definedNames>
  <calcPr calcId="191029" calcMode="manual"/>
</workbook>
</file>

<file path=xl/calcChain.xml><?xml version="1.0" encoding="utf-8"?>
<calcChain xmlns="http://schemas.openxmlformats.org/spreadsheetml/2006/main">
  <c r="D9" i="35" l="1"/>
  <c r="D4" i="35"/>
  <c r="D5" i="35" s="1"/>
  <c r="D8" i="35" s="1"/>
  <c r="D6" i="35" l="1"/>
  <c r="D18" i="35" s="1"/>
  <c r="D20" i="35" s="1"/>
  <c r="E18" i="36"/>
  <c r="J46" i="36" l="1"/>
  <c r="J47" i="36"/>
  <c r="J45" i="36"/>
  <c r="J43" i="36"/>
  <c r="J42" i="36"/>
  <c r="J41" i="36"/>
  <c r="J40" i="36"/>
  <c r="J39" i="36"/>
  <c r="J38" i="36"/>
  <c r="J37" i="36"/>
  <c r="J36" i="36"/>
  <c r="J35" i="36"/>
  <c r="J33" i="36"/>
  <c r="J32" i="36"/>
  <c r="J30" i="36"/>
  <c r="J29" i="36"/>
  <c r="J28" i="36"/>
  <c r="J27" i="36"/>
  <c r="J26" i="36"/>
  <c r="J25" i="36"/>
  <c r="J23" i="36"/>
  <c r="J22" i="36"/>
  <c r="J21" i="36"/>
  <c r="J20" i="36"/>
  <c r="J18" i="36"/>
  <c r="J17" i="36"/>
  <c r="J48" i="36" l="1"/>
</calcChain>
</file>

<file path=xl/sharedStrings.xml><?xml version="1.0" encoding="utf-8"?>
<sst xmlns="http://schemas.openxmlformats.org/spreadsheetml/2006/main" count="241" uniqueCount="155">
  <si>
    <t>Величина затрат, тыс рублей (без НДС)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</si>
  <si>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</si>
  <si>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</si>
  <si>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</si>
  <si>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к приказу Минэнерго России</t>
  </si>
  <si>
    <t>нд</t>
  </si>
  <si>
    <t xml:space="preserve">Технические характеристики (параметры) инвестиционного проекта </t>
  </si>
  <si>
    <t>Коэффициент перехода от базовых нормативов к территориальному уровню нормативов</t>
  </si>
  <si>
    <t>1 км по трассе</t>
  </si>
  <si>
    <t>1 м2</t>
  </si>
  <si>
    <t>Б4-01</t>
  </si>
  <si>
    <t>Б4-02</t>
  </si>
  <si>
    <t>1 км</t>
  </si>
  <si>
    <t>1 м по трассе</t>
  </si>
  <si>
    <t>Н2-02</t>
  </si>
  <si>
    <t>1 шт.</t>
  </si>
  <si>
    <t>К5-01</t>
  </si>
  <si>
    <t>1 га</t>
  </si>
  <si>
    <t>Б7-03</t>
  </si>
  <si>
    <t>100 м</t>
  </si>
  <si>
    <t>М4-01</t>
  </si>
  <si>
    <t>км</t>
  </si>
  <si>
    <t>Л9-01</t>
  </si>
  <si>
    <t>Б2-01-3</t>
  </si>
  <si>
    <t>Н1-03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</si>
  <si>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</si>
  <si>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</si>
  <si>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</si>
  <si>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</si>
  <si>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</si>
  <si>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</si>
  <si>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</si>
  <si>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</si>
  <si>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</si>
  <si>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</si>
  <si>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</si>
  <si>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</si>
  <si>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</si>
  <si>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</si>
  <si>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</si>
  <si>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</si>
  <si>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</si>
  <si>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</si>
  <si>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</si>
  <si>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</si>
  <si>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</si>
  <si>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</si>
  <si>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</si>
  <si>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</si>
  <si>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</si>
  <si>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</si>
  <si>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</si>
  <si>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</si>
  <si>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</si>
  <si>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</si>
  <si>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</si>
  <si>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</si>
  <si>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</si>
  <si>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</si>
  <si>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</si>
  <si>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</si>
  <si>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</si>
  <si>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Приложение  № __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</si>
  <si>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</si>
  <si>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</si>
  <si>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Таблица 5. Строительство (реконструкция) КЛ 0,4-500 кВ</t>
  </si>
  <si>
    <t>Наименование</t>
  </si>
  <si>
    <t>Технические характеристики</t>
  </si>
  <si>
    <t>Количество</t>
  </si>
  <si>
    <t>Единицы измерения</t>
  </si>
  <si>
    <t>Укрупненный норматив цены, тыс рублей (без НДС)</t>
  </si>
  <si>
    <t>Кабельные линиии электропередачи (КЛ)</t>
  </si>
  <si>
    <t>1.1</t>
  </si>
  <si>
    <t xml:space="preserve">КЛ 6-500 кВ (с алюминиевой жилой) </t>
  </si>
  <si>
    <t>сечение</t>
  </si>
  <si>
    <t>К-1</t>
  </si>
  <si>
    <t>1.2</t>
  </si>
  <si>
    <t>КЛ-0,4 кВ, алюминий, количество жил - 4</t>
  </si>
  <si>
    <t>Трасса прокладки КЛ</t>
  </si>
  <si>
    <t>2.1</t>
  </si>
  <si>
    <t>Устройство траншеи КЛ и восстановление благоустройства по трассе</t>
  </si>
  <si>
    <t>1 цепь</t>
  </si>
  <si>
    <t>Б2-02-3</t>
  </si>
  <si>
    <t>2.2</t>
  </si>
  <si>
    <t>2 цепи</t>
  </si>
  <si>
    <t>Б2-02-4</t>
  </si>
  <si>
    <t>2.3</t>
  </si>
  <si>
    <t>2.4</t>
  </si>
  <si>
    <t>Б2-01-4</t>
  </si>
  <si>
    <t>Подготовительные работы</t>
  </si>
  <si>
    <t>3.1</t>
  </si>
  <si>
    <t>Восстановление дорожного покрытия при прокладке 
кабельной линии. Тротуар</t>
  </si>
  <si>
    <t>3.2</t>
  </si>
  <si>
    <t>Восстановление дорожного покрытия при прокладке кабельной линии. Проезжая часть</t>
  </si>
  <si>
    <t>3.3</t>
  </si>
  <si>
    <t>Вырубка (расширение, расчистка) просеки ВЛ. Расчистка кустарников и мелколесья d до 11см</t>
  </si>
  <si>
    <t>Б7-01</t>
  </si>
  <si>
    <t>3.4</t>
  </si>
  <si>
    <t>Вырубка (расширение, расчистка) просеки ВЛ. Расчистка кустарников и мелколесья, вырубка деревьев и корчевка пней d до 11см, 12см. и более</t>
  </si>
  <si>
    <t>3.5</t>
  </si>
  <si>
    <t>Трелевка хлыстов древесины
при вырубке (расширении) просеки ВЛ</t>
  </si>
  <si>
    <t>3.6</t>
  </si>
  <si>
    <t>УНЦ устройства лежневых 
дорог</t>
  </si>
  <si>
    <t>Прочие работы</t>
  </si>
  <si>
    <t>4.1</t>
  </si>
  <si>
    <t>РЗА и прочие шкафы (панели)</t>
  </si>
  <si>
    <t>1 ед.</t>
  </si>
  <si>
    <t>И12-06</t>
  </si>
  <si>
    <t>4.2</t>
  </si>
  <si>
    <t>И12-08</t>
  </si>
  <si>
    <t xml:space="preserve">Специальные переходы </t>
  </si>
  <si>
    <t>5.1</t>
  </si>
  <si>
    <t xml:space="preserve">Выполнение специального перехода кабельной линии 
методом ГНБ </t>
  </si>
  <si>
    <t>1 труба d=90-140</t>
  </si>
  <si>
    <t>Н1-01</t>
  </si>
  <si>
    <t>5.2</t>
  </si>
  <si>
    <t>1 труба d=160-300</t>
  </si>
  <si>
    <t>Н1-02</t>
  </si>
  <si>
    <t>5.3</t>
  </si>
  <si>
    <t>2 трубы d=90-140</t>
  </si>
  <si>
    <t>5.4</t>
  </si>
  <si>
    <t>3 трубы d=90-140</t>
  </si>
  <si>
    <t>Н1-04</t>
  </si>
  <si>
    <t>5.5</t>
  </si>
  <si>
    <t>4 трубы d=90-140</t>
  </si>
  <si>
    <t>Н1-05</t>
  </si>
  <si>
    <t>5.6</t>
  </si>
  <si>
    <t>4 трубы d=160-200</t>
  </si>
  <si>
    <t>Н1-06</t>
  </si>
  <si>
    <t>5.7</t>
  </si>
  <si>
    <t>4 трубы d=225-300</t>
  </si>
  <si>
    <t>Н1-07</t>
  </si>
  <si>
    <t>5.8</t>
  </si>
  <si>
    <t xml:space="preserve">Кабельные сооружения для прокладки кабельной линии (тыс. руб.) Железобетонные лотки </t>
  </si>
  <si>
    <t>5.9</t>
  </si>
  <si>
    <t>УНЦ на установку страховочных пакетов при прокладке 
КЛ 6-500 кВ (тыс. руб.)</t>
  </si>
  <si>
    <t>6-20</t>
  </si>
  <si>
    <t>Проектные работы</t>
  </si>
  <si>
    <t>6.1</t>
  </si>
  <si>
    <t>Разработка и утверждение ДПТ при прохождении ВЛ по землям лесного фонда (землям, покрытым лесом)</t>
  </si>
  <si>
    <t>П8-01</t>
  </si>
  <si>
    <t>6.2</t>
  </si>
  <si>
    <t>Разработка и утверждение ДПТ ВЛ (КЛ) по границам земельного участка</t>
  </si>
  <si>
    <t>П9-54</t>
  </si>
  <si>
    <t>6.3</t>
  </si>
  <si>
    <t>Проектно-изыскательские работы по КЛ</t>
  </si>
  <si>
    <t>П5-01</t>
  </si>
  <si>
    <t>0,4-10</t>
  </si>
  <si>
    <t xml:space="preserve">Итого объем финансовых потребностей, тыс рублей (без НДС) </t>
  </si>
  <si>
    <t>К3-10-1</t>
  </si>
  <si>
    <t>Утвержденный план</t>
  </si>
  <si>
    <t>Документ, утвердивший плановые показатели: Распоряжение заместителя генерального директора по капитальному строительству АО "ЛОЭСК" от 28.01.2022 № 9</t>
  </si>
  <si>
    <t>Наименование инвестиционного проекта: Всев, Стр-во КЛ-0,4 кВ от РТП-19к до КД-0,4 кВ в п. Кузьмоловский Всеволожского района ЛО (20-1-17-1-08-03-0-1173)</t>
  </si>
  <si>
    <t>Идентификатор инвестиционного проекта: L_20-1-17-1-08-03-0-1173</t>
  </si>
  <si>
    <t>Год раскрытия информации: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</si>
</sst>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* #,##0.00_);_(* \(#,##0.00\);_(* &quot;-&quot;??_);_(@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_-* #,##0_р_._-;\-* #,##0_р_._-;_-* &quot;-&quot;_р_._-;_-@_-"/>
    <numFmt numFmtId="169" formatCode="0.0000"/>
  </numFmts>
  <fonts count="40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62">
    <xf numFmtId="0" fontId="0" fillId="0" borderId="0"/>
    <xf numFmtId="0" fontId="5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5" fillId="0" borderId="0"/>
    <xf numFmtId="0" fontId="25" fillId="0" borderId="0"/>
    <xf numFmtId="0" fontId="5" fillId="0" borderId="0"/>
    <xf numFmtId="0" fontId="26" fillId="0" borderId="0"/>
    <xf numFmtId="0" fontId="26" fillId="0" borderId="0"/>
    <xf numFmtId="165" fontId="5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27" fillId="0" borderId="0"/>
    <xf numFmtId="164" fontId="6" fillId="0" borderId="0" applyFont="0" applyFill="0" applyBorder="0" applyAlignment="0" applyProtection="0"/>
    <xf numFmtId="0" fontId="4" fillId="0" borderId="0"/>
    <xf numFmtId="0" fontId="3" fillId="0" borderId="0"/>
    <xf numFmtId="0" fontId="27" fillId="0" borderId="0"/>
    <xf numFmtId="0" fontId="29" fillId="0" borderId="0"/>
    <xf numFmtId="0" fontId="9" fillId="7" borderId="11" applyNumberFormat="0" applyAlignment="0" applyProtection="0"/>
    <xf numFmtId="0" fontId="10" fillId="20" borderId="12" applyNumberFormat="0" applyAlignment="0" applyProtection="0"/>
    <xf numFmtId="0" fontId="11" fillId="20" borderId="11" applyNumberFormat="0" applyAlignment="0" applyProtection="0"/>
    <xf numFmtId="0" fontId="15" fillId="0" borderId="13" applyNumberFormat="0" applyFill="0" applyAlignment="0" applyProtection="0"/>
    <xf numFmtId="0" fontId="7" fillId="23" borderId="14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0" fillId="0" borderId="0"/>
    <xf numFmtId="0" fontId="9" fillId="7" borderId="11" applyNumberFormat="0" applyAlignment="0" applyProtection="0"/>
    <xf numFmtId="0" fontId="10" fillId="20" borderId="12" applyNumberFormat="0" applyAlignment="0" applyProtection="0"/>
    <xf numFmtId="0" fontId="11" fillId="20" borderId="11" applyNumberFormat="0" applyAlignment="0" applyProtection="0"/>
    <xf numFmtId="0" fontId="15" fillId="0" borderId="13" applyNumberFormat="0" applyFill="0" applyAlignment="0" applyProtection="0"/>
    <xf numFmtId="0" fontId="7" fillId="23" borderId="14" applyNumberFormat="0" applyFont="0" applyAlignment="0" applyProtection="0"/>
    <xf numFmtId="0" fontId="2" fillId="0" borderId="0"/>
    <xf numFmtId="0" fontId="6" fillId="0" borderId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1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2" fillId="0" borderId="0"/>
    <xf numFmtId="0" fontId="33" fillId="0" borderId="0"/>
    <xf numFmtId="0" fontId="10" fillId="20" borderId="16" applyNumberFormat="0" applyAlignment="0" applyProtection="0"/>
    <xf numFmtId="0" fontId="15" fillId="0" borderId="17" applyNumberFormat="0" applyFill="0" applyAlignment="0" applyProtection="0"/>
    <xf numFmtId="0" fontId="7" fillId="23" borderId="18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32" fillId="0" borderId="0">
      <protection locked="0"/>
    </xf>
    <xf numFmtId="164" fontId="27" fillId="0" borderId="0" applyFont="0" applyFill="0" applyBorder="0" applyAlignment="0" applyProtection="0"/>
  </cellStyleXfs>
  <cellXfs count="76">
    <xf numFmtId="0" fontId="0" fillId="0" borderId="0" xfId="0"/>
    <xf numFmtId="49" fontId="6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wrapText="1"/>
    </xf>
    <xf numFmtId="0" fontId="6" fillId="0" borderId="0" xfId="0" applyFont="1" applyFill="1"/>
    <xf numFmtId="0" fontId="6" fillId="0" borderId="0" xfId="0" applyFont="1" applyFill="1" applyAlignment="1">
      <alignment vertical="center"/>
    </xf>
    <xf numFmtId="0" fontId="35" fillId="0" borderId="0" xfId="0" applyFont="1" applyFill="1" applyAlignment="1">
      <alignment vertical="top"/>
    </xf>
    <xf numFmtId="3" fontId="6" fillId="0" borderId="15" xfId="0" applyNumberFormat="1" applyFont="1" applyFill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center" vertical="center" wrapText="1"/>
    </xf>
    <xf numFmtId="49" fontId="28" fillId="0" borderId="15" xfId="0" applyNumberFormat="1" applyFont="1" applyFill="1" applyBorder="1" applyAlignment="1">
      <alignment horizontal="center" vertical="center"/>
    </xf>
    <xf numFmtId="0" fontId="28" fillId="0" borderId="15" xfId="0" applyFont="1" applyFill="1" applyBorder="1" applyAlignment="1">
      <alignment vertical="center" wrapText="1"/>
    </xf>
    <xf numFmtId="49" fontId="6" fillId="0" borderId="15" xfId="0" applyNumberFormat="1" applyFont="1" applyFill="1" applyBorder="1" applyAlignment="1">
      <alignment horizontal="center" vertical="center"/>
    </xf>
    <xf numFmtId="0" fontId="6" fillId="0" borderId="15" xfId="54" applyFont="1" applyFill="1" applyBorder="1" applyAlignment="1">
      <alignment horizontal="center" vertical="center" wrapText="1"/>
    </xf>
    <xf numFmtId="168" fontId="6" fillId="0" borderId="15" xfId="0" applyNumberFormat="1" applyFont="1" applyFill="1" applyBorder="1" applyAlignment="1">
      <alignment horizontal="center" vertical="center" wrapText="1"/>
    </xf>
    <xf numFmtId="3" fontId="6" fillId="0" borderId="15" xfId="0" applyNumberFormat="1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vertical="center" wrapText="1"/>
    </xf>
    <xf numFmtId="0" fontId="28" fillId="0" borderId="15" xfId="0" applyNumberFormat="1" applyFont="1" applyFill="1" applyBorder="1" applyAlignment="1">
      <alignment horizontal="center" vertical="center"/>
    </xf>
    <xf numFmtId="0" fontId="6" fillId="0" borderId="15" xfId="2" applyFont="1" applyFill="1" applyBorder="1" applyAlignment="1">
      <alignment wrapText="1"/>
    </xf>
    <xf numFmtId="0" fontId="6" fillId="0" borderId="15" xfId="2" applyFont="1" applyFill="1" applyBorder="1" applyAlignment="1">
      <alignment horizontal="center"/>
    </xf>
    <xf numFmtId="0" fontId="28" fillId="0" borderId="15" xfId="2" applyFont="1" applyFill="1" applyBorder="1" applyAlignment="1">
      <alignment wrapText="1"/>
    </xf>
    <xf numFmtId="0" fontId="6" fillId="0" borderId="15" xfId="2" applyFont="1" applyFill="1" applyBorder="1" applyAlignment="1">
      <alignment horizontal="center" wrapText="1"/>
    </xf>
    <xf numFmtId="0" fontId="0" fillId="0" borderId="15" xfId="0" applyFont="1" applyFill="1" applyBorder="1" applyAlignment="1">
      <alignment vertical="center" wrapText="1"/>
    </xf>
    <xf numFmtId="49" fontId="6" fillId="0" borderId="19" xfId="0" applyNumberFormat="1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19" xfId="54" applyFont="1" applyFill="1" applyBorder="1" applyAlignment="1">
      <alignment horizontal="center" vertical="center" wrapText="1"/>
    </xf>
    <xf numFmtId="0" fontId="6" fillId="0" borderId="19" xfId="2" applyFont="1" applyFill="1" applyBorder="1" applyAlignment="1">
      <alignment horizontal="center"/>
    </xf>
    <xf numFmtId="3" fontId="6" fillId="0" borderId="19" xfId="0" applyNumberFormat="1" applyFont="1" applyFill="1" applyBorder="1" applyAlignment="1">
      <alignment horizontal="center" vertical="center"/>
    </xf>
    <xf numFmtId="49" fontId="6" fillId="0" borderId="10" xfId="0" applyNumberFormat="1" applyFont="1" applyFill="1" applyBorder="1" applyAlignment="1">
      <alignment horizontal="center" vertical="center"/>
    </xf>
    <xf numFmtId="3" fontId="28" fillId="0" borderId="10" xfId="0" applyNumberFormat="1" applyFont="1" applyFill="1" applyBorder="1" applyAlignment="1">
      <alignment horizontal="center" vertical="center"/>
    </xf>
    <xf numFmtId="49" fontId="6" fillId="0" borderId="15" xfId="0" applyNumberFormat="1" applyFont="1" applyFill="1" applyBorder="1" applyAlignment="1">
      <alignment horizontal="center"/>
    </xf>
    <xf numFmtId="0" fontId="28" fillId="0" borderId="15" xfId="0" applyFont="1" applyFill="1" applyBorder="1" applyAlignment="1">
      <alignment horizontal="center"/>
    </xf>
    <xf numFmtId="0" fontId="6" fillId="0" borderId="0" xfId="0" applyFont="1" applyFill="1" applyBorder="1"/>
    <xf numFmtId="0" fontId="6" fillId="0" borderId="10" xfId="0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15" xfId="0" applyFont="1" applyFill="1" applyBorder="1" applyAlignment="1">
      <alignment horizontal="center" vertical="center" wrapText="1"/>
    </xf>
    <xf numFmtId="49" fontId="6" fillId="0" borderId="15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/>
    <xf numFmtId="0" fontId="36" fillId="0" borderId="0" xfId="39" applyFont="1" applyFill="1" applyAlignment="1">
      <alignment horizontal="right" vertical="center"/>
    </xf>
    <xf numFmtId="0" fontId="36" fillId="0" borderId="0" xfId="39" applyFont="1" applyFill="1" applyAlignment="1">
      <alignment horizontal="right"/>
    </xf>
    <xf numFmtId="0" fontId="6" fillId="0" borderId="0" xfId="55" applyFont="1" applyFill="1" applyAlignment="1">
      <alignment vertical="center"/>
    </xf>
    <xf numFmtId="0" fontId="35" fillId="0" borderId="0" xfId="55" applyFont="1" applyFill="1" applyAlignment="1">
      <alignment vertical="top"/>
    </xf>
    <xf numFmtId="0" fontId="0" fillId="0" borderId="0" xfId="0" applyFill="1" applyAlignment="1"/>
    <xf numFmtId="0" fontId="28" fillId="0" borderId="15" xfId="54" applyFont="1" applyFill="1" applyBorder="1" applyAlignment="1">
      <alignment vertical="center" wrapText="1"/>
    </xf>
    <xf numFmtId="0" fontId="28" fillId="0" borderId="15" xfId="54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vertical="center" wrapText="1"/>
    </xf>
    <xf numFmtId="0" fontId="34" fillId="0" borderId="0" xfId="260" applyFont="1" applyFill="1" applyBorder="1" applyAlignment="1" applyProtection="1">
      <alignment horizontal="centerContinuous" vertical="center" wrapText="1"/>
    </xf>
    <xf numFmtId="0" fontId="27" fillId="0" borderId="0" xfId="59" applyFill="1"/>
    <xf numFmtId="0" fontId="28" fillId="0" borderId="20" xfId="251" applyFont="1" applyFill="1" applyBorder="1" applyAlignment="1" applyProtection="1">
      <alignment horizontal="center" vertical="center" wrapText="1"/>
    </xf>
    <xf numFmtId="0" fontId="28" fillId="0" borderId="21" xfId="251" applyFont="1" applyFill="1" applyBorder="1" applyAlignment="1" applyProtection="1">
      <alignment horizontal="center" vertical="center" wrapText="1"/>
    </xf>
    <xf numFmtId="0" fontId="28" fillId="0" borderId="15" xfId="251" applyFont="1" applyFill="1" applyBorder="1" applyAlignment="1" applyProtection="1">
      <alignment horizontal="center" vertical="center" wrapText="1"/>
    </xf>
    <xf numFmtId="49" fontId="6" fillId="0" borderId="20" xfId="251" applyNumberFormat="1" applyFont="1" applyFill="1" applyBorder="1" applyAlignment="1" applyProtection="1">
      <alignment horizontal="center" vertical="center" wrapText="1"/>
    </xf>
    <xf numFmtId="0" fontId="6" fillId="0" borderId="20" xfId="251" applyFont="1" applyFill="1" applyBorder="1" applyAlignment="1" applyProtection="1">
      <alignment horizontal="left" vertical="center" wrapText="1"/>
    </xf>
    <xf numFmtId="4" fontId="28" fillId="0" borderId="22" xfId="251" applyNumberFormat="1" applyFont="1" applyFill="1" applyBorder="1" applyAlignment="1" applyProtection="1">
      <alignment horizontal="center" vertical="center" wrapText="1"/>
    </xf>
    <xf numFmtId="4" fontId="6" fillId="0" borderId="21" xfId="251" applyNumberFormat="1" applyFont="1" applyFill="1" applyBorder="1" applyAlignment="1" applyProtection="1">
      <alignment horizontal="center" vertical="center" wrapText="1"/>
    </xf>
    <xf numFmtId="0" fontId="28" fillId="0" borderId="20" xfId="251" applyFont="1" applyFill="1" applyBorder="1" applyAlignment="1" applyProtection="1">
      <alignment horizontal="left" vertical="center" wrapText="1"/>
    </xf>
    <xf numFmtId="4" fontId="28" fillId="0" borderId="20" xfId="251" applyNumberFormat="1" applyFont="1" applyFill="1" applyBorder="1" applyAlignment="1" applyProtection="1">
      <alignment horizontal="center" vertical="center" wrapText="1"/>
    </xf>
    <xf numFmtId="4" fontId="6" fillId="0" borderId="20" xfId="251" applyNumberFormat="1" applyFont="1" applyFill="1" applyBorder="1" applyAlignment="1" applyProtection="1">
      <alignment horizontal="center" vertical="center" wrapText="1"/>
    </xf>
    <xf numFmtId="0" fontId="27" fillId="0" borderId="0" xfId="55" applyFill="1"/>
    <xf numFmtId="4" fontId="35" fillId="0" borderId="0" xfId="260" applyNumberFormat="1" applyFont="1" applyFill="1" applyProtection="1"/>
    <xf numFmtId="4" fontId="28" fillId="0" borderId="15" xfId="251" applyNumberFormat="1" applyFont="1" applyFill="1" applyBorder="1" applyAlignment="1" applyProtection="1">
      <alignment horizontal="center" vertical="center" wrapText="1"/>
    </xf>
    <xf numFmtId="4" fontId="6" fillId="0" borderId="15" xfId="251" applyNumberFormat="1" applyFont="1" applyFill="1" applyBorder="1" applyAlignment="1" applyProtection="1">
      <alignment horizontal="center" vertical="center" wrapText="1"/>
    </xf>
    <xf numFmtId="169" fontId="39" fillId="0" borderId="28" xfId="72" applyNumberFormat="1" applyFont="1" applyFill="1" applyBorder="1" applyAlignment="1" applyProtection="1">
      <alignment horizontal="center" vertical="center"/>
      <protection locked="0"/>
    </xf>
    <xf numFmtId="0" fontId="37" fillId="0" borderId="0" xfId="0" applyFont="1" applyFill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/>
    </xf>
    <xf numFmtId="49" fontId="6" fillId="0" borderId="15" xfId="0" applyNumberFormat="1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/>
    </xf>
    <xf numFmtId="0" fontId="6" fillId="0" borderId="25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38" fillId="0" borderId="24" xfId="0" applyFont="1" applyFill="1" applyBorder="1" applyAlignment="1">
      <alignment horizontal="left" vertical="center" wrapText="1"/>
    </xf>
    <xf numFmtId="0" fontId="38" fillId="0" borderId="0" xfId="0" applyFont="1" applyFill="1" applyBorder="1" applyAlignment="1">
      <alignment horizontal="left" vertical="center"/>
    </xf>
    <xf numFmtId="0" fontId="38" fillId="0" borderId="0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center"/>
    </xf>
    <xf numFmtId="0" fontId="35" fillId="0" borderId="0" xfId="0" applyFont="1" applyFill="1" applyBorder="1" applyAlignment="1">
      <alignment horizontal="left" vertical="center" wrapText="1"/>
    </xf>
    <xf numFmtId="0" fontId="35" fillId="0" borderId="0" xfId="0" applyFont="1" applyFill="1" applyBorder="1" applyAlignment="1">
      <alignment horizontal="left" vertical="center"/>
    </xf>
  </cellXfs>
  <cellStyles count="262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" xfId="251" xr:uid="{00000000-0005-0000-0000-000012000000}"/>
    <cellStyle name="Normal 2" xfId="75" xr:uid="{00000000-0005-0000-0000-000013000000}"/>
    <cellStyle name="Акцент1 2" xfId="21" xr:uid="{00000000-0005-0000-0000-000014000000}"/>
    <cellStyle name="Акцент2 2" xfId="22" xr:uid="{00000000-0005-0000-0000-000015000000}"/>
    <cellStyle name="Акцент3 2" xfId="23" xr:uid="{00000000-0005-0000-0000-000016000000}"/>
    <cellStyle name="Акцент4 2" xfId="24" xr:uid="{00000000-0005-0000-0000-000017000000}"/>
    <cellStyle name="Акцент5 2" xfId="25" xr:uid="{00000000-0005-0000-0000-000018000000}"/>
    <cellStyle name="Акцент6 2" xfId="26" xr:uid="{00000000-0005-0000-0000-000019000000}"/>
    <cellStyle name="Ввод  2" xfId="27" xr:uid="{00000000-0005-0000-0000-00001A000000}"/>
    <cellStyle name="Ввод  2 2" xfId="76" xr:uid="{00000000-0005-0000-0000-00001B000000}"/>
    <cellStyle name="Ввод  3" xfId="61" xr:uid="{00000000-0005-0000-0000-00001C000000}"/>
    <cellStyle name="Вывод 2" xfId="28" xr:uid="{00000000-0005-0000-0000-00001D000000}"/>
    <cellStyle name="Вывод 2 2" xfId="77" xr:uid="{00000000-0005-0000-0000-00001E000000}"/>
    <cellStyle name="Вывод 3" xfId="62" xr:uid="{00000000-0005-0000-0000-00001F000000}"/>
    <cellStyle name="Вывод 4" xfId="253" xr:uid="{00000000-0005-0000-0000-000020000000}"/>
    <cellStyle name="Вычисление 2" xfId="29" xr:uid="{00000000-0005-0000-0000-000021000000}"/>
    <cellStyle name="Вычисление 2 2" xfId="78" xr:uid="{00000000-0005-0000-0000-000022000000}"/>
    <cellStyle name="Вычисление 3" xfId="63" xr:uid="{00000000-0005-0000-0000-000023000000}"/>
    <cellStyle name="Заголовок 1 2" xfId="30" xr:uid="{00000000-0005-0000-0000-000024000000}"/>
    <cellStyle name="Заголовок 2 2" xfId="31" xr:uid="{00000000-0005-0000-0000-000025000000}"/>
    <cellStyle name="Заголовок 3 2" xfId="32" xr:uid="{00000000-0005-0000-0000-000026000000}"/>
    <cellStyle name="Заголовок 4 2" xfId="33" xr:uid="{00000000-0005-0000-0000-000027000000}"/>
    <cellStyle name="Итог 2" xfId="34" xr:uid="{00000000-0005-0000-0000-000028000000}"/>
    <cellStyle name="Итог 2 2" xfId="79" xr:uid="{00000000-0005-0000-0000-000029000000}"/>
    <cellStyle name="Итог 3" xfId="64" xr:uid="{00000000-0005-0000-0000-00002A000000}"/>
    <cellStyle name="Итог 4" xfId="254" xr:uid="{00000000-0005-0000-0000-00002B000000}"/>
    <cellStyle name="Контрольная ячейка 2" xfId="35" xr:uid="{00000000-0005-0000-0000-00002C000000}"/>
    <cellStyle name="Название 2" xfId="36" xr:uid="{00000000-0005-0000-0000-00002D000000}"/>
    <cellStyle name="Нейтральный 2" xfId="37" xr:uid="{00000000-0005-0000-0000-00002E000000}"/>
    <cellStyle name="Обычный" xfId="0" builtinId="0"/>
    <cellStyle name="Обычный 10" xfId="60" xr:uid="{00000000-0005-0000-0000-000030000000}"/>
    <cellStyle name="Обычный 11" xfId="252" xr:uid="{00000000-0005-0000-0000-000031000000}"/>
    <cellStyle name="Обычный 12 2" xfId="49" xr:uid="{00000000-0005-0000-0000-000032000000}"/>
    <cellStyle name="Обычный 14" xfId="2" xr:uid="{00000000-0005-0000-0000-000033000000}"/>
    <cellStyle name="Обычный 2" xfId="38" xr:uid="{00000000-0005-0000-0000-000034000000}"/>
    <cellStyle name="Обычный 2 2" xfId="260" xr:uid="{00000000-0005-0000-0000-000035000000}"/>
    <cellStyle name="Обычный 2 26 2" xfId="87" xr:uid="{00000000-0005-0000-0000-000036000000}"/>
    <cellStyle name="Обычный 3" xfId="39" xr:uid="{00000000-0005-0000-0000-000037000000}"/>
    <cellStyle name="Обычный 3 2" xfId="59" xr:uid="{00000000-0005-0000-0000-000038000000}"/>
    <cellStyle name="Обычный 3 2 2" xfId="72" xr:uid="{00000000-0005-0000-0000-000039000000}"/>
    <cellStyle name="Обычный 3 2 2 2" xfId="50" xr:uid="{00000000-0005-0000-0000-00003A000000}"/>
    <cellStyle name="Обычный 3 21" xfId="82" xr:uid="{00000000-0005-0000-0000-00003B000000}"/>
    <cellStyle name="Обычный 4" xfId="46" xr:uid="{00000000-0005-0000-0000-00003C000000}"/>
    <cellStyle name="Обычный 4 2" xfId="71" xr:uid="{00000000-0005-0000-0000-00003D000000}"/>
    <cellStyle name="Обычный 5" xfId="47" xr:uid="{00000000-0005-0000-0000-00003E000000}"/>
    <cellStyle name="Обычный 6" xfId="48" xr:uid="{00000000-0005-0000-0000-00003F000000}"/>
    <cellStyle name="Обычный 6 10" xfId="256" xr:uid="{00000000-0005-0000-0000-000040000000}"/>
    <cellStyle name="Обычный 6 2" xfId="54" xr:uid="{00000000-0005-0000-0000-000041000000}"/>
    <cellStyle name="Обычный 6 2 10" xfId="69" xr:uid="{00000000-0005-0000-0000-000042000000}"/>
    <cellStyle name="Обычный 6 2 11" xfId="259" xr:uid="{00000000-0005-0000-0000-000043000000}"/>
    <cellStyle name="Обычный 6 2 2" xfId="1" xr:uid="{00000000-0005-0000-0000-000044000000}"/>
    <cellStyle name="Обычный 6 2 2 2" xfId="89" xr:uid="{00000000-0005-0000-0000-000045000000}"/>
    <cellStyle name="Обычный 6 2 2 2 2" xfId="106" xr:uid="{00000000-0005-0000-0000-000046000000}"/>
    <cellStyle name="Обычный 6 2 2 2 2 2" xfId="110" xr:uid="{00000000-0005-0000-0000-000047000000}"/>
    <cellStyle name="Обычный 6 2 2 2 2 2 2" xfId="111" xr:uid="{00000000-0005-0000-0000-000048000000}"/>
    <cellStyle name="Обычный 6 2 2 2 2 2 3" xfId="112" xr:uid="{00000000-0005-0000-0000-000049000000}"/>
    <cellStyle name="Обычный 6 2 2 2 2 3" xfId="113" xr:uid="{00000000-0005-0000-0000-00004A000000}"/>
    <cellStyle name="Обычный 6 2 2 2 2 4" xfId="114" xr:uid="{00000000-0005-0000-0000-00004B000000}"/>
    <cellStyle name="Обычный 6 2 2 2 3" xfId="108" xr:uid="{00000000-0005-0000-0000-00004C000000}"/>
    <cellStyle name="Обычный 6 2 2 2 3 2" xfId="115" xr:uid="{00000000-0005-0000-0000-00004D000000}"/>
    <cellStyle name="Обычный 6 2 2 2 3 3" xfId="116" xr:uid="{00000000-0005-0000-0000-00004E000000}"/>
    <cellStyle name="Обычный 6 2 2 2 4" xfId="117" xr:uid="{00000000-0005-0000-0000-00004F000000}"/>
    <cellStyle name="Обычный 6 2 2 2 5" xfId="118" xr:uid="{00000000-0005-0000-0000-000050000000}"/>
    <cellStyle name="Обычный 6 2 2 3" xfId="101" xr:uid="{00000000-0005-0000-0000-000051000000}"/>
    <cellStyle name="Обычный 6 2 2 3 2" xfId="119" xr:uid="{00000000-0005-0000-0000-000052000000}"/>
    <cellStyle name="Обычный 6 2 2 3 2 2" xfId="120" xr:uid="{00000000-0005-0000-0000-000053000000}"/>
    <cellStyle name="Обычный 6 2 2 3 2 3" xfId="121" xr:uid="{00000000-0005-0000-0000-000054000000}"/>
    <cellStyle name="Обычный 6 2 2 3 3" xfId="122" xr:uid="{00000000-0005-0000-0000-000055000000}"/>
    <cellStyle name="Обычный 6 2 2 3 4" xfId="123" xr:uid="{00000000-0005-0000-0000-000056000000}"/>
    <cellStyle name="Обычный 6 2 2 4" xfId="94" xr:uid="{00000000-0005-0000-0000-000057000000}"/>
    <cellStyle name="Обычный 6 2 2 4 2" xfId="124" xr:uid="{00000000-0005-0000-0000-000058000000}"/>
    <cellStyle name="Обычный 6 2 2 4 2 2" xfId="125" xr:uid="{00000000-0005-0000-0000-000059000000}"/>
    <cellStyle name="Обычный 6 2 2 4 2 3" xfId="126" xr:uid="{00000000-0005-0000-0000-00005A000000}"/>
    <cellStyle name="Обычный 6 2 2 4 3" xfId="127" xr:uid="{00000000-0005-0000-0000-00005B000000}"/>
    <cellStyle name="Обычный 6 2 2 4 4" xfId="128" xr:uid="{00000000-0005-0000-0000-00005C000000}"/>
    <cellStyle name="Обычный 6 2 2 5" xfId="129" xr:uid="{00000000-0005-0000-0000-00005D000000}"/>
    <cellStyle name="Обычный 6 2 2 5 2" xfId="130" xr:uid="{00000000-0005-0000-0000-00005E000000}"/>
    <cellStyle name="Обычный 6 2 2 5 3" xfId="131" xr:uid="{00000000-0005-0000-0000-00005F000000}"/>
    <cellStyle name="Обычный 6 2 2 6" xfId="132" xr:uid="{00000000-0005-0000-0000-000060000000}"/>
    <cellStyle name="Обычный 6 2 2 7" xfId="133" xr:uid="{00000000-0005-0000-0000-000061000000}"/>
    <cellStyle name="Обычный 6 2 2 8" xfId="134" xr:uid="{00000000-0005-0000-0000-000062000000}"/>
    <cellStyle name="Обычный 6 2 2 9" xfId="70" xr:uid="{00000000-0005-0000-0000-000063000000}"/>
    <cellStyle name="Обычный 6 2 3" xfId="57" xr:uid="{00000000-0005-0000-0000-000064000000}"/>
    <cellStyle name="Обычный 6 2 3 2" xfId="88" xr:uid="{00000000-0005-0000-0000-000065000000}"/>
    <cellStyle name="Обычный 6 2 3 2 2" xfId="105" xr:uid="{00000000-0005-0000-0000-000066000000}"/>
    <cellStyle name="Обычный 6 2 3 2 2 2" xfId="135" xr:uid="{00000000-0005-0000-0000-000067000000}"/>
    <cellStyle name="Обычный 6 2 3 2 2 2 2" xfId="136" xr:uid="{00000000-0005-0000-0000-000068000000}"/>
    <cellStyle name="Обычный 6 2 3 2 2 2 3" xfId="137" xr:uid="{00000000-0005-0000-0000-000069000000}"/>
    <cellStyle name="Обычный 6 2 3 2 2 3" xfId="138" xr:uid="{00000000-0005-0000-0000-00006A000000}"/>
    <cellStyle name="Обычный 6 2 3 2 2 4" xfId="139" xr:uid="{00000000-0005-0000-0000-00006B000000}"/>
    <cellStyle name="Обычный 6 2 3 2 3" xfId="107" xr:uid="{00000000-0005-0000-0000-00006C000000}"/>
    <cellStyle name="Обычный 6 2 3 2 3 2" xfId="140" xr:uid="{00000000-0005-0000-0000-00006D000000}"/>
    <cellStyle name="Обычный 6 2 3 2 3 3" xfId="141" xr:uid="{00000000-0005-0000-0000-00006E000000}"/>
    <cellStyle name="Обычный 6 2 3 2 4" xfId="142" xr:uid="{00000000-0005-0000-0000-00006F000000}"/>
    <cellStyle name="Обычный 6 2 3 2 5" xfId="143" xr:uid="{00000000-0005-0000-0000-000070000000}"/>
    <cellStyle name="Обычный 6 2 3 3" xfId="103" xr:uid="{00000000-0005-0000-0000-000071000000}"/>
    <cellStyle name="Обычный 6 2 3 3 2" xfId="144" xr:uid="{00000000-0005-0000-0000-000072000000}"/>
    <cellStyle name="Обычный 6 2 3 3 2 2" xfId="145" xr:uid="{00000000-0005-0000-0000-000073000000}"/>
    <cellStyle name="Обычный 6 2 3 3 2 3" xfId="146" xr:uid="{00000000-0005-0000-0000-000074000000}"/>
    <cellStyle name="Обычный 6 2 3 3 3" xfId="147" xr:uid="{00000000-0005-0000-0000-000075000000}"/>
    <cellStyle name="Обычный 6 2 3 3 4" xfId="148" xr:uid="{00000000-0005-0000-0000-000076000000}"/>
    <cellStyle name="Обычный 6 2 3 4" xfId="96" xr:uid="{00000000-0005-0000-0000-000077000000}"/>
    <cellStyle name="Обычный 6 2 3 4 2" xfId="149" xr:uid="{00000000-0005-0000-0000-000078000000}"/>
    <cellStyle name="Обычный 6 2 3 4 2 2" xfId="150" xr:uid="{00000000-0005-0000-0000-000079000000}"/>
    <cellStyle name="Обычный 6 2 3 4 2 3" xfId="151" xr:uid="{00000000-0005-0000-0000-00007A000000}"/>
    <cellStyle name="Обычный 6 2 3 4 3" xfId="152" xr:uid="{00000000-0005-0000-0000-00007B000000}"/>
    <cellStyle name="Обычный 6 2 3 4 4" xfId="153" xr:uid="{00000000-0005-0000-0000-00007C000000}"/>
    <cellStyle name="Обычный 6 2 3 5" xfId="154" xr:uid="{00000000-0005-0000-0000-00007D000000}"/>
    <cellStyle name="Обычный 6 2 3 5 2" xfId="155" xr:uid="{00000000-0005-0000-0000-00007E000000}"/>
    <cellStyle name="Обычный 6 2 3 5 3" xfId="156" xr:uid="{00000000-0005-0000-0000-00007F000000}"/>
    <cellStyle name="Обычный 6 2 3 6" xfId="157" xr:uid="{00000000-0005-0000-0000-000080000000}"/>
    <cellStyle name="Обычный 6 2 3 7" xfId="158" xr:uid="{00000000-0005-0000-0000-000081000000}"/>
    <cellStyle name="Обычный 6 2 3 8" xfId="159" xr:uid="{00000000-0005-0000-0000-000082000000}"/>
    <cellStyle name="Обычный 6 2 3 9" xfId="81" xr:uid="{00000000-0005-0000-0000-000083000000}"/>
    <cellStyle name="Обычный 6 2 4" xfId="58" xr:uid="{00000000-0005-0000-0000-000084000000}"/>
    <cellStyle name="Обычный 6 2 4 2" xfId="160" xr:uid="{00000000-0005-0000-0000-000085000000}"/>
    <cellStyle name="Обычный 6 2 4 2 2" xfId="161" xr:uid="{00000000-0005-0000-0000-000086000000}"/>
    <cellStyle name="Обычный 6 2 4 2 3" xfId="162" xr:uid="{00000000-0005-0000-0000-000087000000}"/>
    <cellStyle name="Обычный 6 2 4 3" xfId="163" xr:uid="{00000000-0005-0000-0000-000088000000}"/>
    <cellStyle name="Обычный 6 2 4 4" xfId="164" xr:uid="{00000000-0005-0000-0000-000089000000}"/>
    <cellStyle name="Обычный 6 2 4 5" xfId="100" xr:uid="{00000000-0005-0000-0000-00008A000000}"/>
    <cellStyle name="Обычный 6 2 5" xfId="93" xr:uid="{00000000-0005-0000-0000-00008B000000}"/>
    <cellStyle name="Обычный 6 2 5 2" xfId="165" xr:uid="{00000000-0005-0000-0000-00008C000000}"/>
    <cellStyle name="Обычный 6 2 5 2 2" xfId="166" xr:uid="{00000000-0005-0000-0000-00008D000000}"/>
    <cellStyle name="Обычный 6 2 5 2 3" xfId="167" xr:uid="{00000000-0005-0000-0000-00008E000000}"/>
    <cellStyle name="Обычный 6 2 5 3" xfId="168" xr:uid="{00000000-0005-0000-0000-00008F000000}"/>
    <cellStyle name="Обычный 6 2 5 4" xfId="169" xr:uid="{00000000-0005-0000-0000-000090000000}"/>
    <cellStyle name="Обычный 6 2 6" xfId="170" xr:uid="{00000000-0005-0000-0000-000091000000}"/>
    <cellStyle name="Обычный 6 2 6 2" xfId="171" xr:uid="{00000000-0005-0000-0000-000092000000}"/>
    <cellStyle name="Обычный 6 2 6 3" xfId="172" xr:uid="{00000000-0005-0000-0000-000093000000}"/>
    <cellStyle name="Обычный 6 2 7" xfId="173" xr:uid="{00000000-0005-0000-0000-000094000000}"/>
    <cellStyle name="Обычный 6 2 8" xfId="174" xr:uid="{00000000-0005-0000-0000-000095000000}"/>
    <cellStyle name="Обычный 6 2 9" xfId="175" xr:uid="{00000000-0005-0000-0000-000096000000}"/>
    <cellStyle name="Обычный 6 3" xfId="97" xr:uid="{00000000-0005-0000-0000-000097000000}"/>
    <cellStyle name="Обычный 6 3 2" xfId="176" xr:uid="{00000000-0005-0000-0000-000098000000}"/>
    <cellStyle name="Обычный 6 3 2 2" xfId="177" xr:uid="{00000000-0005-0000-0000-000099000000}"/>
    <cellStyle name="Обычный 6 3 2 3" xfId="178" xr:uid="{00000000-0005-0000-0000-00009A000000}"/>
    <cellStyle name="Обычный 6 3 3" xfId="179" xr:uid="{00000000-0005-0000-0000-00009B000000}"/>
    <cellStyle name="Обычный 6 3 4" xfId="180" xr:uid="{00000000-0005-0000-0000-00009C000000}"/>
    <cellStyle name="Обычный 6 4" xfId="90" xr:uid="{00000000-0005-0000-0000-00009D000000}"/>
    <cellStyle name="Обычный 6 4 2" xfId="181" xr:uid="{00000000-0005-0000-0000-00009E000000}"/>
    <cellStyle name="Обычный 6 4 2 2" xfId="182" xr:uid="{00000000-0005-0000-0000-00009F000000}"/>
    <cellStyle name="Обычный 6 4 2 3" xfId="183" xr:uid="{00000000-0005-0000-0000-0000A0000000}"/>
    <cellStyle name="Обычный 6 4 3" xfId="184" xr:uid="{00000000-0005-0000-0000-0000A1000000}"/>
    <cellStyle name="Обычный 6 4 4" xfId="185" xr:uid="{00000000-0005-0000-0000-0000A2000000}"/>
    <cellStyle name="Обычный 6 5" xfId="186" xr:uid="{00000000-0005-0000-0000-0000A3000000}"/>
    <cellStyle name="Обычный 6 5 2" xfId="187" xr:uid="{00000000-0005-0000-0000-0000A4000000}"/>
    <cellStyle name="Обычный 6 5 3" xfId="188" xr:uid="{00000000-0005-0000-0000-0000A5000000}"/>
    <cellStyle name="Обычный 6 6" xfId="189" xr:uid="{00000000-0005-0000-0000-0000A6000000}"/>
    <cellStyle name="Обычный 6 7" xfId="190" xr:uid="{00000000-0005-0000-0000-0000A7000000}"/>
    <cellStyle name="Обычный 6 8" xfId="191" xr:uid="{00000000-0005-0000-0000-0000A8000000}"/>
    <cellStyle name="Обычный 6 9" xfId="66" xr:uid="{00000000-0005-0000-0000-0000A9000000}"/>
    <cellStyle name="Обычный 7" xfId="55" xr:uid="{00000000-0005-0000-0000-0000AA000000}"/>
    <cellStyle name="Обычный 7 2" xfId="74" xr:uid="{00000000-0005-0000-0000-0000AB000000}"/>
    <cellStyle name="Обычный 7 2 2" xfId="102" xr:uid="{00000000-0005-0000-0000-0000AC000000}"/>
    <cellStyle name="Обычный 7 2 2 2" xfId="192" xr:uid="{00000000-0005-0000-0000-0000AD000000}"/>
    <cellStyle name="Обычный 7 2 2 2 2" xfId="193" xr:uid="{00000000-0005-0000-0000-0000AE000000}"/>
    <cellStyle name="Обычный 7 2 2 2 3" xfId="194" xr:uid="{00000000-0005-0000-0000-0000AF000000}"/>
    <cellStyle name="Обычный 7 2 2 3" xfId="195" xr:uid="{00000000-0005-0000-0000-0000B0000000}"/>
    <cellStyle name="Обычный 7 2 2 4" xfId="196" xr:uid="{00000000-0005-0000-0000-0000B1000000}"/>
    <cellStyle name="Обычный 7 2 3" xfId="95" xr:uid="{00000000-0005-0000-0000-0000B2000000}"/>
    <cellStyle name="Обычный 7 2 3 2" xfId="197" xr:uid="{00000000-0005-0000-0000-0000B3000000}"/>
    <cellStyle name="Обычный 7 2 3 2 2" xfId="198" xr:uid="{00000000-0005-0000-0000-0000B4000000}"/>
    <cellStyle name="Обычный 7 2 3 2 3" xfId="199" xr:uid="{00000000-0005-0000-0000-0000B5000000}"/>
    <cellStyle name="Обычный 7 2 3 3" xfId="200" xr:uid="{00000000-0005-0000-0000-0000B6000000}"/>
    <cellStyle name="Обычный 7 2 3 4" xfId="201" xr:uid="{00000000-0005-0000-0000-0000B7000000}"/>
    <cellStyle name="Обычный 7 2 4" xfId="202" xr:uid="{00000000-0005-0000-0000-0000B8000000}"/>
    <cellStyle name="Обычный 7 2 4 2" xfId="203" xr:uid="{00000000-0005-0000-0000-0000B9000000}"/>
    <cellStyle name="Обычный 7 2 4 3" xfId="204" xr:uid="{00000000-0005-0000-0000-0000BA000000}"/>
    <cellStyle name="Обычный 7 2 5" xfId="205" xr:uid="{00000000-0005-0000-0000-0000BB000000}"/>
    <cellStyle name="Обычный 7 2 6" xfId="206" xr:uid="{00000000-0005-0000-0000-0000BC000000}"/>
    <cellStyle name="Обычный 7 2 7" xfId="207" xr:uid="{00000000-0005-0000-0000-0000BD000000}"/>
    <cellStyle name="Обычный 8" xfId="73" xr:uid="{00000000-0005-0000-0000-0000BE000000}"/>
    <cellStyle name="Обычный 9" xfId="86" xr:uid="{00000000-0005-0000-0000-0000BF000000}"/>
    <cellStyle name="Обычный 9 2" xfId="104" xr:uid="{00000000-0005-0000-0000-0000C0000000}"/>
    <cellStyle name="Обычный 9 2 2" xfId="208" xr:uid="{00000000-0005-0000-0000-0000C1000000}"/>
    <cellStyle name="Обычный 9 2 2 2" xfId="209" xr:uid="{00000000-0005-0000-0000-0000C2000000}"/>
    <cellStyle name="Обычный 9 2 2 3" xfId="210" xr:uid="{00000000-0005-0000-0000-0000C3000000}"/>
    <cellStyle name="Обычный 9 2 2 4" xfId="211" xr:uid="{00000000-0005-0000-0000-0000C4000000}"/>
    <cellStyle name="Обычный 9 2 3" xfId="212" xr:uid="{00000000-0005-0000-0000-0000C5000000}"/>
    <cellStyle name="Обычный 9 2 4" xfId="213" xr:uid="{00000000-0005-0000-0000-0000C6000000}"/>
    <cellStyle name="Обычный 9 3" xfId="109" xr:uid="{00000000-0005-0000-0000-0000C7000000}"/>
    <cellStyle name="Обычный 9 3 2" xfId="214" xr:uid="{00000000-0005-0000-0000-0000C8000000}"/>
    <cellStyle name="Обычный 9 3 3" xfId="215" xr:uid="{00000000-0005-0000-0000-0000C9000000}"/>
    <cellStyle name="Обычный 9 3 4" xfId="216" xr:uid="{00000000-0005-0000-0000-0000CA000000}"/>
    <cellStyle name="Обычный 9 4" xfId="217" xr:uid="{00000000-0005-0000-0000-0000CB000000}"/>
    <cellStyle name="Обычный 9 5" xfId="218" xr:uid="{00000000-0005-0000-0000-0000CC000000}"/>
    <cellStyle name="Плохой 2" xfId="40" xr:uid="{00000000-0005-0000-0000-0000CD000000}"/>
    <cellStyle name="Пояснение 2" xfId="41" xr:uid="{00000000-0005-0000-0000-0000CE000000}"/>
    <cellStyle name="Примечание 2" xfId="42" xr:uid="{00000000-0005-0000-0000-0000CF000000}"/>
    <cellStyle name="Примечание 2 2" xfId="80" xr:uid="{00000000-0005-0000-0000-0000D0000000}"/>
    <cellStyle name="Примечание 3" xfId="65" xr:uid="{00000000-0005-0000-0000-0000D1000000}"/>
    <cellStyle name="Примечание 4" xfId="255" xr:uid="{00000000-0005-0000-0000-0000D2000000}"/>
    <cellStyle name="Процентный 2" xfId="83" xr:uid="{00000000-0005-0000-0000-0000D3000000}"/>
    <cellStyle name="Процентный 3" xfId="84" xr:uid="{00000000-0005-0000-0000-0000D4000000}"/>
    <cellStyle name="Связанная ячейка 2" xfId="43" xr:uid="{00000000-0005-0000-0000-0000D5000000}"/>
    <cellStyle name="Стиль 1" xfId="85" xr:uid="{00000000-0005-0000-0000-0000D6000000}"/>
    <cellStyle name="Текст предупреждения 2" xfId="44" xr:uid="{00000000-0005-0000-0000-0000D7000000}"/>
    <cellStyle name="Финансовый 2" xfId="51" xr:uid="{00000000-0005-0000-0000-0000D8000000}"/>
    <cellStyle name="Финансовый 2 2" xfId="98" xr:uid="{00000000-0005-0000-0000-0000D9000000}"/>
    <cellStyle name="Финансовый 2 2 2" xfId="219" xr:uid="{00000000-0005-0000-0000-0000DA000000}"/>
    <cellStyle name="Финансовый 2 2 2 2" xfId="220" xr:uid="{00000000-0005-0000-0000-0000DB000000}"/>
    <cellStyle name="Финансовый 2 2 2 2 2" xfId="52" xr:uid="{00000000-0005-0000-0000-0000DC000000}"/>
    <cellStyle name="Финансовый 2 2 2 3" xfId="221" xr:uid="{00000000-0005-0000-0000-0000DD000000}"/>
    <cellStyle name="Финансовый 2 2 3" xfId="222" xr:uid="{00000000-0005-0000-0000-0000DE000000}"/>
    <cellStyle name="Финансовый 2 2 4" xfId="223" xr:uid="{00000000-0005-0000-0000-0000DF000000}"/>
    <cellStyle name="Финансовый 2 3" xfId="91" xr:uid="{00000000-0005-0000-0000-0000E0000000}"/>
    <cellStyle name="Финансовый 2 3 2" xfId="224" xr:uid="{00000000-0005-0000-0000-0000E1000000}"/>
    <cellStyle name="Финансовый 2 3 2 2" xfId="225" xr:uid="{00000000-0005-0000-0000-0000E2000000}"/>
    <cellStyle name="Финансовый 2 3 2 3" xfId="226" xr:uid="{00000000-0005-0000-0000-0000E3000000}"/>
    <cellStyle name="Финансовый 2 3 3" xfId="227" xr:uid="{00000000-0005-0000-0000-0000E4000000}"/>
    <cellStyle name="Финансовый 2 3 4" xfId="228" xr:uid="{00000000-0005-0000-0000-0000E5000000}"/>
    <cellStyle name="Финансовый 2 4" xfId="229" xr:uid="{00000000-0005-0000-0000-0000E6000000}"/>
    <cellStyle name="Финансовый 2 4 2" xfId="230" xr:uid="{00000000-0005-0000-0000-0000E7000000}"/>
    <cellStyle name="Финансовый 2 4 3" xfId="231" xr:uid="{00000000-0005-0000-0000-0000E8000000}"/>
    <cellStyle name="Финансовый 2 5" xfId="232" xr:uid="{00000000-0005-0000-0000-0000E9000000}"/>
    <cellStyle name="Финансовый 2 6" xfId="233" xr:uid="{00000000-0005-0000-0000-0000EA000000}"/>
    <cellStyle name="Финансовый 2 7" xfId="234" xr:uid="{00000000-0005-0000-0000-0000EB000000}"/>
    <cellStyle name="Финансовый 2 8" xfId="67" xr:uid="{00000000-0005-0000-0000-0000EC000000}"/>
    <cellStyle name="Финансовый 2 9" xfId="257" xr:uid="{00000000-0005-0000-0000-0000ED000000}"/>
    <cellStyle name="Финансовый 3" xfId="53" xr:uid="{00000000-0005-0000-0000-0000EE000000}"/>
    <cellStyle name="Финансовый 3 2" xfId="99" xr:uid="{00000000-0005-0000-0000-0000EF000000}"/>
    <cellStyle name="Финансовый 3 2 2" xfId="235" xr:uid="{00000000-0005-0000-0000-0000F0000000}"/>
    <cellStyle name="Финансовый 3 2 2 2" xfId="236" xr:uid="{00000000-0005-0000-0000-0000F1000000}"/>
    <cellStyle name="Финансовый 3 2 2 3" xfId="237" xr:uid="{00000000-0005-0000-0000-0000F2000000}"/>
    <cellStyle name="Финансовый 3 2 3" xfId="238" xr:uid="{00000000-0005-0000-0000-0000F3000000}"/>
    <cellStyle name="Финансовый 3 2 4" xfId="239" xr:uid="{00000000-0005-0000-0000-0000F4000000}"/>
    <cellStyle name="Финансовый 3 3" xfId="92" xr:uid="{00000000-0005-0000-0000-0000F5000000}"/>
    <cellStyle name="Финансовый 3 3 2" xfId="240" xr:uid="{00000000-0005-0000-0000-0000F6000000}"/>
    <cellStyle name="Финансовый 3 3 2 2" xfId="241" xr:uid="{00000000-0005-0000-0000-0000F7000000}"/>
    <cellStyle name="Финансовый 3 3 2 3" xfId="242" xr:uid="{00000000-0005-0000-0000-0000F8000000}"/>
    <cellStyle name="Финансовый 3 3 3" xfId="243" xr:uid="{00000000-0005-0000-0000-0000F9000000}"/>
    <cellStyle name="Финансовый 3 3 4" xfId="244" xr:uid="{00000000-0005-0000-0000-0000FA000000}"/>
    <cellStyle name="Финансовый 3 4" xfId="245" xr:uid="{00000000-0005-0000-0000-0000FB000000}"/>
    <cellStyle name="Финансовый 3 4 2" xfId="246" xr:uid="{00000000-0005-0000-0000-0000FC000000}"/>
    <cellStyle name="Финансовый 3 4 3" xfId="247" xr:uid="{00000000-0005-0000-0000-0000FD000000}"/>
    <cellStyle name="Финансовый 3 5" xfId="248" xr:uid="{00000000-0005-0000-0000-0000FE000000}"/>
    <cellStyle name="Финансовый 3 6" xfId="249" xr:uid="{00000000-0005-0000-0000-0000FF000000}"/>
    <cellStyle name="Финансовый 3 7" xfId="250" xr:uid="{00000000-0005-0000-0000-000000010000}"/>
    <cellStyle name="Финансовый 3 8" xfId="68" xr:uid="{00000000-0005-0000-0000-000001010000}"/>
    <cellStyle name="Финансовый 3 9" xfId="258" xr:uid="{00000000-0005-0000-0000-000002010000}"/>
    <cellStyle name="Финансовый 4" xfId="56" xr:uid="{00000000-0005-0000-0000-000003010000}"/>
    <cellStyle name="Финансовый 5" xfId="261" xr:uid="{00000000-0005-0000-0000-000004010000}"/>
    <cellStyle name="Хороший 2" xfId="45" xr:uid="{00000000-0005-0000-0000-000005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J61"/>
  <sheetViews>
    <sheetView zoomScale="70" zoomScaleNormal="70" workbookViewId="0"/>
  </sheetViews>
  <sheetFormatPr defaultColWidth="9.140625" defaultRowHeight="15.75" x14ac:dyDescent="0.25"/>
  <cols>
    <col min="1" max="1" width="8.7109375" style="1" customWidth="1"/>
    <col min="2" max="2" width="31.42578125" style="2" customWidth="1"/>
    <col min="3" max="3" width="16" style="3" customWidth="1"/>
    <col min="4" max="4" width="26.140625" style="3" customWidth="1"/>
    <col min="5" max="5" width="15.42578125" style="3" customWidth="1"/>
    <col min="6" max="6" width="12.42578125" style="3" customWidth="1"/>
    <col min="7" max="7" width="15.85546875" style="3" customWidth="1"/>
    <col min="8" max="9" width="19.140625" style="3" customWidth="1"/>
    <col min="10" max="10" width="17.28515625" style="3" customWidth="1"/>
    <col min="11" max="16384" width="9.140625" style="33"/>
  </cols>
  <sheetData>
    <row r="1" spans="1:10" ht="18.75" x14ac:dyDescent="0.25">
      <c r="J1" s="37" t="s">
        <v>62</v>
      </c>
    </row>
    <row r="2" spans="1:10" ht="18.75" x14ac:dyDescent="0.3">
      <c r="J2" s="38" t="s">
        <v>4</v>
      </c>
    </row>
    <row r="3" spans="1:10" ht="18.75" x14ac:dyDescent="0.3">
      <c r="J3" s="38" t="s">
        <v>63</v>
      </c>
    </row>
    <row r="4" spans="1:10" ht="15.75" customHeight="1" x14ac:dyDescent="0.25">
      <c r="A4" s="62" t="s">
        <v>64</v>
      </c>
      <c r="B4" s="62"/>
      <c r="C4" s="62"/>
      <c r="D4" s="62"/>
      <c r="E4" s="62"/>
      <c r="F4" s="62"/>
      <c r="G4" s="62"/>
      <c r="H4" s="62"/>
      <c r="I4" s="62"/>
      <c r="J4" s="62"/>
    </row>
    <row r="5" spans="1:10" ht="15.75" customHeight="1" x14ac:dyDescent="0.25">
      <c r="A5" s="62"/>
      <c r="B5" s="62"/>
      <c r="C5" s="62"/>
      <c r="D5" s="62"/>
      <c r="E5" s="62"/>
      <c r="F5" s="62"/>
      <c r="G5" s="62"/>
      <c r="H5" s="62"/>
      <c r="I5" s="62"/>
      <c r="J5" s="62"/>
    </row>
    <row r="6" spans="1:10" x14ac:dyDescent="0.25">
      <c r="A6" s="4" t="s">
        <v>154</v>
      </c>
      <c r="B6" s="39"/>
    </row>
    <row r="7" spans="1:10" s="41" customFormat="1" x14ac:dyDescent="0.25">
      <c r="A7" s="4" t="s">
        <v>152</v>
      </c>
      <c r="B7" s="40"/>
      <c r="C7" s="36"/>
      <c r="D7" s="36"/>
      <c r="E7" s="36"/>
      <c r="F7" s="36"/>
      <c r="G7" s="36"/>
      <c r="H7" s="36"/>
      <c r="I7" s="36"/>
      <c r="J7" s="36"/>
    </row>
    <row r="8" spans="1:10" s="41" customFormat="1" x14ac:dyDescent="0.25">
      <c r="A8" s="4" t="s">
        <v>153</v>
      </c>
      <c r="B8" s="4"/>
      <c r="C8" s="36"/>
      <c r="D8" s="36"/>
      <c r="E8" s="36"/>
      <c r="F8" s="36"/>
      <c r="G8" s="36"/>
      <c r="H8" s="36"/>
      <c r="I8" s="36"/>
      <c r="J8" s="36"/>
    </row>
    <row r="9" spans="1:10" x14ac:dyDescent="0.25">
      <c r="A9" s="5"/>
      <c r="B9" s="5"/>
    </row>
    <row r="10" spans="1:10" x14ac:dyDescent="0.25">
      <c r="A10" s="63" t="s">
        <v>65</v>
      </c>
      <c r="B10" s="63"/>
      <c r="C10" s="63"/>
      <c r="D10" s="63"/>
      <c r="E10" s="63"/>
      <c r="F10" s="63"/>
      <c r="G10" s="63"/>
      <c r="H10" s="63"/>
      <c r="I10" s="63"/>
      <c r="J10" s="63"/>
    </row>
    <row r="11" spans="1:10" x14ac:dyDescent="0.25">
      <c r="A11" s="64" t="s">
        <v>26</v>
      </c>
      <c r="B11" s="65" t="s">
        <v>66</v>
      </c>
      <c r="C11" s="66" t="s">
        <v>28</v>
      </c>
      <c r="D11" s="66"/>
      <c r="E11" s="66"/>
      <c r="F11" s="66"/>
      <c r="G11" s="66"/>
      <c r="H11" s="66"/>
      <c r="I11" s="66"/>
      <c r="J11" s="66"/>
    </row>
    <row r="12" spans="1:10" ht="15.75" customHeight="1" x14ac:dyDescent="0.25">
      <c r="A12" s="64"/>
      <c r="B12" s="65"/>
      <c r="C12" s="67" t="s">
        <v>151</v>
      </c>
      <c r="D12" s="68"/>
      <c r="E12" s="68"/>
      <c r="F12" s="68"/>
      <c r="G12" s="68"/>
      <c r="H12" s="68"/>
      <c r="I12" s="68"/>
      <c r="J12" s="69"/>
    </row>
    <row r="13" spans="1:10" x14ac:dyDescent="0.25">
      <c r="A13" s="64"/>
      <c r="B13" s="65"/>
      <c r="C13" s="65" t="s">
        <v>6</v>
      </c>
      <c r="D13" s="65"/>
      <c r="E13" s="65"/>
      <c r="F13" s="65"/>
      <c r="G13" s="65" t="s">
        <v>3</v>
      </c>
      <c r="H13" s="65"/>
      <c r="I13" s="65"/>
      <c r="J13" s="65"/>
    </row>
    <row r="14" spans="1:10" ht="110.25" x14ac:dyDescent="0.25">
      <c r="A14" s="64"/>
      <c r="B14" s="65"/>
      <c r="C14" s="34" t="s">
        <v>1</v>
      </c>
      <c r="D14" s="34" t="s">
        <v>67</v>
      </c>
      <c r="E14" s="34" t="s">
        <v>68</v>
      </c>
      <c r="F14" s="34" t="s">
        <v>69</v>
      </c>
      <c r="G14" s="34" t="s">
        <v>2</v>
      </c>
      <c r="H14" s="34" t="s">
        <v>70</v>
      </c>
      <c r="I14" s="34" t="s">
        <v>7</v>
      </c>
      <c r="J14" s="6" t="s">
        <v>0</v>
      </c>
    </row>
    <row r="15" spans="1:10" x14ac:dyDescent="0.25">
      <c r="A15" s="7">
        <v>1</v>
      </c>
      <c r="B15" s="34">
        <v>2</v>
      </c>
      <c r="C15" s="34">
        <v>10</v>
      </c>
      <c r="D15" s="6">
        <v>11</v>
      </c>
      <c r="E15" s="34">
        <v>12</v>
      </c>
      <c r="F15" s="6">
        <v>13</v>
      </c>
      <c r="G15" s="34">
        <v>14</v>
      </c>
      <c r="H15" s="6">
        <v>15</v>
      </c>
      <c r="I15" s="6"/>
      <c r="J15" s="34">
        <v>16</v>
      </c>
    </row>
    <row r="16" spans="1:10" ht="31.5" x14ac:dyDescent="0.25">
      <c r="A16" s="8">
        <v>1</v>
      </c>
      <c r="B16" s="9" t="s">
        <v>71</v>
      </c>
      <c r="C16" s="34" t="s">
        <v>5</v>
      </c>
      <c r="D16" s="34" t="s">
        <v>5</v>
      </c>
      <c r="E16" s="34" t="s">
        <v>5</v>
      </c>
      <c r="F16" s="34" t="s">
        <v>5</v>
      </c>
      <c r="G16" s="34" t="s">
        <v>5</v>
      </c>
      <c r="H16" s="34" t="s">
        <v>5</v>
      </c>
      <c r="I16" s="34" t="s">
        <v>5</v>
      </c>
      <c r="J16" s="34" t="s">
        <v>5</v>
      </c>
    </row>
    <row r="17" spans="1:10" ht="31.5" x14ac:dyDescent="0.25">
      <c r="A17" s="10" t="s">
        <v>72</v>
      </c>
      <c r="B17" s="14" t="s">
        <v>73</v>
      </c>
      <c r="C17" s="34">
        <v>10</v>
      </c>
      <c r="D17" s="11" t="s">
        <v>74</v>
      </c>
      <c r="E17" s="34"/>
      <c r="F17" s="11" t="s">
        <v>8</v>
      </c>
      <c r="G17" s="12" t="s">
        <v>75</v>
      </c>
      <c r="H17" s="34"/>
      <c r="I17" s="34">
        <v>1.08</v>
      </c>
      <c r="J17" s="13">
        <f>E17*H17*I17</f>
        <v>0</v>
      </c>
    </row>
    <row r="18" spans="1:10" ht="31.5" x14ac:dyDescent="0.25">
      <c r="A18" s="10" t="s">
        <v>76</v>
      </c>
      <c r="B18" s="14" t="s">
        <v>77</v>
      </c>
      <c r="C18" s="34">
        <v>0.4</v>
      </c>
      <c r="D18" s="11" t="s">
        <v>74</v>
      </c>
      <c r="E18" s="34">
        <f>0.37*2</f>
        <v>0.74</v>
      </c>
      <c r="F18" s="11" t="s">
        <v>8</v>
      </c>
      <c r="G18" s="12" t="s">
        <v>149</v>
      </c>
      <c r="H18" s="34">
        <v>1116</v>
      </c>
      <c r="I18" s="34">
        <v>1.08</v>
      </c>
      <c r="J18" s="13">
        <f>E18*H18*I18</f>
        <v>891.9072000000001</v>
      </c>
    </row>
    <row r="19" spans="1:10" x14ac:dyDescent="0.25">
      <c r="A19" s="8">
        <v>2</v>
      </c>
      <c r="B19" s="42" t="s">
        <v>78</v>
      </c>
      <c r="C19" s="34" t="s">
        <v>5</v>
      </c>
      <c r="D19" s="34" t="s">
        <v>5</v>
      </c>
      <c r="E19" s="34" t="s">
        <v>5</v>
      </c>
      <c r="F19" s="34" t="s">
        <v>5</v>
      </c>
      <c r="G19" s="34" t="s">
        <v>5</v>
      </c>
      <c r="H19" s="34" t="s">
        <v>5</v>
      </c>
      <c r="I19" s="34" t="s">
        <v>5</v>
      </c>
      <c r="J19" s="34" t="s">
        <v>5</v>
      </c>
    </row>
    <row r="20" spans="1:10" ht="47.25" x14ac:dyDescent="0.25">
      <c r="A20" s="10" t="s">
        <v>79</v>
      </c>
      <c r="B20" s="14" t="s">
        <v>80</v>
      </c>
      <c r="C20" s="34">
        <v>10</v>
      </c>
      <c r="D20" s="11" t="s">
        <v>81</v>
      </c>
      <c r="E20" s="34"/>
      <c r="F20" s="11" t="s">
        <v>8</v>
      </c>
      <c r="G20" s="12" t="s">
        <v>82</v>
      </c>
      <c r="H20" s="34">
        <v>2320</v>
      </c>
      <c r="I20" s="34">
        <v>1</v>
      </c>
      <c r="J20" s="13">
        <f t="shared" ref="J20:J29" si="0">E20*H20*I20</f>
        <v>0</v>
      </c>
    </row>
    <row r="21" spans="1:10" ht="47.25" x14ac:dyDescent="0.25">
      <c r="A21" s="10" t="s">
        <v>83</v>
      </c>
      <c r="B21" s="14" t="s">
        <v>80</v>
      </c>
      <c r="C21" s="34">
        <v>10</v>
      </c>
      <c r="D21" s="11" t="s">
        <v>84</v>
      </c>
      <c r="E21" s="34"/>
      <c r="F21" s="11" t="s">
        <v>8</v>
      </c>
      <c r="G21" s="12" t="s">
        <v>85</v>
      </c>
      <c r="H21" s="34">
        <v>2703</v>
      </c>
      <c r="I21" s="34">
        <v>1</v>
      </c>
      <c r="J21" s="13">
        <f t="shared" si="0"/>
        <v>0</v>
      </c>
    </row>
    <row r="22" spans="1:10" ht="47.25" x14ac:dyDescent="0.25">
      <c r="A22" s="10" t="s">
        <v>86</v>
      </c>
      <c r="B22" s="14" t="s">
        <v>80</v>
      </c>
      <c r="C22" s="34">
        <v>0.4</v>
      </c>
      <c r="D22" s="11" t="s">
        <v>81</v>
      </c>
      <c r="E22" s="34">
        <v>0.37</v>
      </c>
      <c r="F22" s="11" t="s">
        <v>8</v>
      </c>
      <c r="G22" s="12" t="s">
        <v>23</v>
      </c>
      <c r="H22" s="34">
        <v>1388</v>
      </c>
      <c r="I22" s="34">
        <v>1</v>
      </c>
      <c r="J22" s="13">
        <f t="shared" si="0"/>
        <v>513.55999999999995</v>
      </c>
    </row>
    <row r="23" spans="1:10" ht="47.25" x14ac:dyDescent="0.25">
      <c r="A23" s="10" t="s">
        <v>87</v>
      </c>
      <c r="B23" s="14" t="s">
        <v>80</v>
      </c>
      <c r="C23" s="34">
        <v>0.4</v>
      </c>
      <c r="D23" s="11" t="s">
        <v>84</v>
      </c>
      <c r="E23" s="34"/>
      <c r="F23" s="11" t="s">
        <v>8</v>
      </c>
      <c r="G23" s="12" t="s">
        <v>88</v>
      </c>
      <c r="H23" s="34">
        <v>1771</v>
      </c>
      <c r="I23" s="34">
        <v>1</v>
      </c>
      <c r="J23" s="13">
        <f t="shared" si="0"/>
        <v>0</v>
      </c>
    </row>
    <row r="24" spans="1:10" x14ac:dyDescent="0.25">
      <c r="A24" s="15">
        <v>3</v>
      </c>
      <c r="B24" s="9" t="s">
        <v>89</v>
      </c>
      <c r="C24" s="34" t="s">
        <v>5</v>
      </c>
      <c r="D24" s="34" t="s">
        <v>5</v>
      </c>
      <c r="E24" s="34" t="s">
        <v>5</v>
      </c>
      <c r="F24" s="34" t="s">
        <v>5</v>
      </c>
      <c r="G24" s="34" t="s">
        <v>5</v>
      </c>
      <c r="H24" s="34" t="s">
        <v>5</v>
      </c>
      <c r="I24" s="34" t="s">
        <v>5</v>
      </c>
      <c r="J24" s="34" t="s">
        <v>5</v>
      </c>
    </row>
    <row r="25" spans="1:10" ht="47.25" x14ac:dyDescent="0.25">
      <c r="A25" s="10" t="s">
        <v>90</v>
      </c>
      <c r="B25" s="16" t="s">
        <v>91</v>
      </c>
      <c r="C25" s="34"/>
      <c r="D25" s="11"/>
      <c r="E25" s="34">
        <v>150</v>
      </c>
      <c r="F25" s="17" t="s">
        <v>9</v>
      </c>
      <c r="G25" s="17" t="s">
        <v>10</v>
      </c>
      <c r="H25" s="17">
        <v>1.3</v>
      </c>
      <c r="I25" s="34">
        <v>1</v>
      </c>
      <c r="J25" s="13">
        <f t="shared" si="0"/>
        <v>195</v>
      </c>
    </row>
    <row r="26" spans="1:10" ht="63" x14ac:dyDescent="0.25">
      <c r="A26" s="10" t="s">
        <v>92</v>
      </c>
      <c r="B26" s="16" t="s">
        <v>93</v>
      </c>
      <c r="C26" s="34"/>
      <c r="D26" s="11"/>
      <c r="E26" s="34"/>
      <c r="F26" s="17" t="s">
        <v>9</v>
      </c>
      <c r="G26" s="17" t="s">
        <v>11</v>
      </c>
      <c r="H26" s="17">
        <v>2.3199999999999998</v>
      </c>
      <c r="I26" s="34">
        <v>1</v>
      </c>
      <c r="J26" s="13">
        <f t="shared" si="0"/>
        <v>0</v>
      </c>
    </row>
    <row r="27" spans="1:10" ht="63" x14ac:dyDescent="0.25">
      <c r="A27" s="10" t="s">
        <v>94</v>
      </c>
      <c r="B27" s="16" t="s">
        <v>95</v>
      </c>
      <c r="C27" s="34"/>
      <c r="D27" s="11"/>
      <c r="E27" s="34"/>
      <c r="F27" s="17" t="s">
        <v>17</v>
      </c>
      <c r="G27" s="17" t="s">
        <v>96</v>
      </c>
      <c r="H27" s="17">
        <v>30</v>
      </c>
      <c r="I27" s="17">
        <v>1</v>
      </c>
      <c r="J27" s="13">
        <f t="shared" si="0"/>
        <v>0</v>
      </c>
    </row>
    <row r="28" spans="1:10" ht="94.5" x14ac:dyDescent="0.25">
      <c r="A28" s="10" t="s">
        <v>97</v>
      </c>
      <c r="B28" s="16" t="s">
        <v>98</v>
      </c>
      <c r="C28" s="34"/>
      <c r="D28" s="11"/>
      <c r="E28" s="34"/>
      <c r="F28" s="17" t="s">
        <v>17</v>
      </c>
      <c r="G28" s="17" t="s">
        <v>18</v>
      </c>
      <c r="H28" s="17">
        <v>261</v>
      </c>
      <c r="I28" s="17">
        <v>1</v>
      </c>
      <c r="J28" s="13">
        <f t="shared" si="0"/>
        <v>0</v>
      </c>
    </row>
    <row r="29" spans="1:10" ht="47.25" x14ac:dyDescent="0.25">
      <c r="A29" s="10" t="s">
        <v>99</v>
      </c>
      <c r="B29" s="16" t="s">
        <v>100</v>
      </c>
      <c r="C29" s="34"/>
      <c r="D29" s="11"/>
      <c r="E29" s="34"/>
      <c r="F29" s="17" t="s">
        <v>19</v>
      </c>
      <c r="G29" s="17" t="s">
        <v>20</v>
      </c>
      <c r="H29" s="17">
        <v>6.9</v>
      </c>
      <c r="I29" s="17">
        <v>1.18</v>
      </c>
      <c r="J29" s="13">
        <f t="shared" si="0"/>
        <v>0</v>
      </c>
    </row>
    <row r="30" spans="1:10" ht="31.5" x14ac:dyDescent="0.25">
      <c r="A30" s="10" t="s">
        <v>101</v>
      </c>
      <c r="B30" s="16" t="s">
        <v>102</v>
      </c>
      <c r="C30" s="34"/>
      <c r="D30" s="11"/>
      <c r="E30" s="34"/>
      <c r="F30" s="17" t="s">
        <v>21</v>
      </c>
      <c r="G30" s="17" t="s">
        <v>22</v>
      </c>
      <c r="H30" s="17">
        <v>6890</v>
      </c>
      <c r="I30" s="17">
        <v>1.04</v>
      </c>
      <c r="J30" s="13">
        <f>E30*H30*I30</f>
        <v>0</v>
      </c>
    </row>
    <row r="31" spans="1:10" x14ac:dyDescent="0.25">
      <c r="A31" s="15">
        <v>4</v>
      </c>
      <c r="B31" s="18" t="s">
        <v>103</v>
      </c>
      <c r="C31" s="34" t="s">
        <v>5</v>
      </c>
      <c r="D31" s="34" t="s">
        <v>5</v>
      </c>
      <c r="E31" s="34" t="s">
        <v>5</v>
      </c>
      <c r="F31" s="34" t="s">
        <v>5</v>
      </c>
      <c r="G31" s="34" t="s">
        <v>5</v>
      </c>
      <c r="H31" s="34" t="s">
        <v>5</v>
      </c>
      <c r="I31" s="34" t="s">
        <v>5</v>
      </c>
      <c r="J31" s="34" t="s">
        <v>5</v>
      </c>
    </row>
    <row r="32" spans="1:10" ht="31.5" x14ac:dyDescent="0.25">
      <c r="A32" s="10" t="s">
        <v>104</v>
      </c>
      <c r="B32" s="16" t="s">
        <v>105</v>
      </c>
      <c r="C32" s="34"/>
      <c r="D32" s="11"/>
      <c r="E32" s="34">
        <v>1</v>
      </c>
      <c r="F32" s="17" t="s">
        <v>106</v>
      </c>
      <c r="G32" s="17" t="s">
        <v>107</v>
      </c>
      <c r="H32" s="17">
        <v>162</v>
      </c>
      <c r="I32" s="17">
        <v>1.02</v>
      </c>
      <c r="J32" s="13">
        <f t="shared" ref="J32:J33" si="1">E32*H32*I32</f>
        <v>165.24</v>
      </c>
    </row>
    <row r="33" spans="1:10" ht="31.5" x14ac:dyDescent="0.25">
      <c r="A33" s="10" t="s">
        <v>108</v>
      </c>
      <c r="B33" s="16" t="s">
        <v>105</v>
      </c>
      <c r="C33" s="34"/>
      <c r="D33" s="11"/>
      <c r="E33" s="34"/>
      <c r="F33" s="17" t="s">
        <v>106</v>
      </c>
      <c r="G33" s="17" t="s">
        <v>109</v>
      </c>
      <c r="H33" s="17">
        <v>56</v>
      </c>
      <c r="I33" s="17">
        <v>1.02</v>
      </c>
      <c r="J33" s="13">
        <f t="shared" si="1"/>
        <v>0</v>
      </c>
    </row>
    <row r="34" spans="1:10" x14ac:dyDescent="0.25">
      <c r="A34" s="15">
        <v>5</v>
      </c>
      <c r="B34" s="43" t="s">
        <v>110</v>
      </c>
      <c r="C34" s="34" t="s">
        <v>5</v>
      </c>
      <c r="D34" s="34" t="s">
        <v>5</v>
      </c>
      <c r="E34" s="34" t="s">
        <v>5</v>
      </c>
      <c r="F34" s="34" t="s">
        <v>5</v>
      </c>
      <c r="G34" s="34" t="s">
        <v>5</v>
      </c>
      <c r="H34" s="34" t="s">
        <v>5</v>
      </c>
      <c r="I34" s="34" t="s">
        <v>5</v>
      </c>
      <c r="J34" s="34" t="s">
        <v>5</v>
      </c>
    </row>
    <row r="35" spans="1:10" ht="47.25" x14ac:dyDescent="0.25">
      <c r="A35" s="10" t="s">
        <v>111</v>
      </c>
      <c r="B35" s="14" t="s">
        <v>112</v>
      </c>
      <c r="C35" s="34"/>
      <c r="D35" s="11" t="s">
        <v>113</v>
      </c>
      <c r="E35" s="34"/>
      <c r="F35" s="17" t="s">
        <v>12</v>
      </c>
      <c r="G35" s="17" t="s">
        <v>114</v>
      </c>
      <c r="H35" s="17">
        <v>15329</v>
      </c>
      <c r="I35" s="17">
        <v>1.08</v>
      </c>
      <c r="J35" s="13">
        <f>E35*H35*I35</f>
        <v>0</v>
      </c>
    </row>
    <row r="36" spans="1:10" ht="47.25" x14ac:dyDescent="0.25">
      <c r="A36" s="10" t="s">
        <v>115</v>
      </c>
      <c r="B36" s="14" t="s">
        <v>112</v>
      </c>
      <c r="C36" s="34"/>
      <c r="D36" s="11" t="s">
        <v>116</v>
      </c>
      <c r="E36" s="34"/>
      <c r="F36" s="17" t="s">
        <v>12</v>
      </c>
      <c r="G36" s="17" t="s">
        <v>117</v>
      </c>
      <c r="H36" s="17">
        <v>18517</v>
      </c>
      <c r="I36" s="17">
        <v>1.08</v>
      </c>
      <c r="J36" s="13">
        <f t="shared" ref="J36:J43" si="2">E36*H36*I36</f>
        <v>0</v>
      </c>
    </row>
    <row r="37" spans="1:10" ht="47.25" x14ac:dyDescent="0.25">
      <c r="A37" s="10" t="s">
        <v>118</v>
      </c>
      <c r="B37" s="14" t="s">
        <v>112</v>
      </c>
      <c r="C37" s="34"/>
      <c r="D37" s="11" t="s">
        <v>119</v>
      </c>
      <c r="E37" s="34"/>
      <c r="F37" s="17" t="s">
        <v>12</v>
      </c>
      <c r="G37" s="17" t="s">
        <v>24</v>
      </c>
      <c r="H37" s="17">
        <v>23088</v>
      </c>
      <c r="I37" s="17">
        <v>1.08</v>
      </c>
      <c r="J37" s="13">
        <f t="shared" si="2"/>
        <v>0</v>
      </c>
    </row>
    <row r="38" spans="1:10" ht="47.25" x14ac:dyDescent="0.25">
      <c r="A38" s="10" t="s">
        <v>120</v>
      </c>
      <c r="B38" s="14" t="s">
        <v>112</v>
      </c>
      <c r="C38" s="34"/>
      <c r="D38" s="11" t="s">
        <v>121</v>
      </c>
      <c r="E38" s="34"/>
      <c r="F38" s="17" t="s">
        <v>12</v>
      </c>
      <c r="G38" s="17" t="s">
        <v>122</v>
      </c>
      <c r="H38" s="17">
        <v>23636</v>
      </c>
      <c r="I38" s="17">
        <v>1.08</v>
      </c>
      <c r="J38" s="13">
        <f t="shared" si="2"/>
        <v>0</v>
      </c>
    </row>
    <row r="39" spans="1:10" ht="47.25" x14ac:dyDescent="0.25">
      <c r="A39" s="10" t="s">
        <v>123</v>
      </c>
      <c r="B39" s="14" t="s">
        <v>112</v>
      </c>
      <c r="C39" s="34"/>
      <c r="D39" s="11" t="s">
        <v>124</v>
      </c>
      <c r="E39" s="34"/>
      <c r="F39" s="17" t="s">
        <v>12</v>
      </c>
      <c r="G39" s="17" t="s">
        <v>125</v>
      </c>
      <c r="H39" s="17">
        <v>41090</v>
      </c>
      <c r="I39" s="17">
        <v>1.08</v>
      </c>
      <c r="J39" s="13">
        <f t="shared" si="2"/>
        <v>0</v>
      </c>
    </row>
    <row r="40" spans="1:10" ht="47.25" x14ac:dyDescent="0.25">
      <c r="A40" s="10" t="s">
        <v>126</v>
      </c>
      <c r="B40" s="14" t="s">
        <v>112</v>
      </c>
      <c r="C40" s="34"/>
      <c r="D40" s="11" t="s">
        <v>127</v>
      </c>
      <c r="E40" s="34"/>
      <c r="F40" s="17" t="s">
        <v>12</v>
      </c>
      <c r="G40" s="17" t="s">
        <v>128</v>
      </c>
      <c r="H40" s="17">
        <v>53502</v>
      </c>
      <c r="I40" s="17">
        <v>1.08</v>
      </c>
      <c r="J40" s="13">
        <f t="shared" si="2"/>
        <v>0</v>
      </c>
    </row>
    <row r="41" spans="1:10" ht="47.25" x14ac:dyDescent="0.25">
      <c r="A41" s="10" t="s">
        <v>129</v>
      </c>
      <c r="B41" s="14" t="s">
        <v>112</v>
      </c>
      <c r="C41" s="34"/>
      <c r="D41" s="11" t="s">
        <v>130</v>
      </c>
      <c r="E41" s="34"/>
      <c r="F41" s="17" t="s">
        <v>12</v>
      </c>
      <c r="G41" s="17" t="s">
        <v>131</v>
      </c>
      <c r="H41" s="17">
        <v>87659</v>
      </c>
      <c r="I41" s="17">
        <v>1.08</v>
      </c>
      <c r="J41" s="13">
        <f t="shared" si="2"/>
        <v>0</v>
      </c>
    </row>
    <row r="42" spans="1:10" ht="63" x14ac:dyDescent="0.25">
      <c r="A42" s="13" t="s">
        <v>132</v>
      </c>
      <c r="B42" s="14" t="s">
        <v>133</v>
      </c>
      <c r="C42" s="34"/>
      <c r="D42" s="11"/>
      <c r="E42" s="34"/>
      <c r="F42" s="19" t="s">
        <v>13</v>
      </c>
      <c r="G42" s="17" t="s">
        <v>14</v>
      </c>
      <c r="H42" s="17">
        <v>8</v>
      </c>
      <c r="I42" s="17">
        <v>1.08</v>
      </c>
      <c r="J42" s="13">
        <f t="shared" si="2"/>
        <v>0</v>
      </c>
    </row>
    <row r="43" spans="1:10" ht="45" x14ac:dyDescent="0.25">
      <c r="A43" s="13" t="s">
        <v>134</v>
      </c>
      <c r="B43" s="20" t="s">
        <v>135</v>
      </c>
      <c r="C43" s="35" t="s">
        <v>136</v>
      </c>
      <c r="D43" s="11"/>
      <c r="E43" s="35"/>
      <c r="F43" s="17" t="s">
        <v>15</v>
      </c>
      <c r="G43" s="17" t="s">
        <v>16</v>
      </c>
      <c r="H43" s="17">
        <v>1410</v>
      </c>
      <c r="I43" s="17">
        <v>1.08</v>
      </c>
      <c r="J43" s="13">
        <f t="shared" si="2"/>
        <v>0</v>
      </c>
    </row>
    <row r="44" spans="1:10" x14ac:dyDescent="0.25">
      <c r="A44" s="15">
        <v>6</v>
      </c>
      <c r="B44" s="9" t="s">
        <v>137</v>
      </c>
      <c r="C44" s="34" t="s">
        <v>5</v>
      </c>
      <c r="D44" s="34" t="s">
        <v>5</v>
      </c>
      <c r="E44" s="34" t="s">
        <v>5</v>
      </c>
      <c r="F44" s="34" t="s">
        <v>5</v>
      </c>
      <c r="G44" s="34" t="s">
        <v>5</v>
      </c>
      <c r="H44" s="34" t="s">
        <v>5</v>
      </c>
      <c r="I44" s="34" t="s">
        <v>5</v>
      </c>
      <c r="J44" s="34" t="s">
        <v>5</v>
      </c>
    </row>
    <row r="45" spans="1:10" ht="63" x14ac:dyDescent="0.25">
      <c r="A45" s="10" t="s">
        <v>138</v>
      </c>
      <c r="B45" s="14" t="s">
        <v>139</v>
      </c>
      <c r="C45" s="34">
        <v>35</v>
      </c>
      <c r="D45" s="11"/>
      <c r="E45" s="34"/>
      <c r="F45" s="17" t="s">
        <v>12</v>
      </c>
      <c r="G45" s="17" t="s">
        <v>140</v>
      </c>
      <c r="H45" s="17">
        <v>563</v>
      </c>
      <c r="I45" s="17">
        <v>1</v>
      </c>
      <c r="J45" s="13">
        <f>E45*H45*I45</f>
        <v>0</v>
      </c>
    </row>
    <row r="46" spans="1:10" ht="47.25" x14ac:dyDescent="0.25">
      <c r="A46" s="10" t="s">
        <v>141</v>
      </c>
      <c r="B46" s="14" t="s">
        <v>142</v>
      </c>
      <c r="C46" s="34">
        <v>35</v>
      </c>
      <c r="D46" s="11"/>
      <c r="E46" s="34">
        <v>0.74</v>
      </c>
      <c r="F46" s="17" t="s">
        <v>12</v>
      </c>
      <c r="G46" s="17" t="s">
        <v>143</v>
      </c>
      <c r="H46" s="17">
        <v>167</v>
      </c>
      <c r="I46" s="17">
        <v>1</v>
      </c>
      <c r="J46" s="13">
        <f t="shared" ref="J46:J47" si="3">E46*H46*I46</f>
        <v>123.58</v>
      </c>
    </row>
    <row r="47" spans="1:10" ht="32.25" thickBot="1" x14ac:dyDescent="0.3">
      <c r="A47" s="21" t="s">
        <v>144</v>
      </c>
      <c r="B47" s="22" t="s">
        <v>145</v>
      </c>
      <c r="C47" s="23" t="s">
        <v>147</v>
      </c>
      <c r="D47" s="24"/>
      <c r="E47" s="23">
        <v>0.74</v>
      </c>
      <c r="F47" s="24" t="s">
        <v>8</v>
      </c>
      <c r="G47" s="25" t="s">
        <v>146</v>
      </c>
      <c r="H47" s="25">
        <v>611</v>
      </c>
      <c r="I47" s="25">
        <v>1</v>
      </c>
      <c r="J47" s="26">
        <f t="shared" si="3"/>
        <v>452.14</v>
      </c>
    </row>
    <row r="48" spans="1:10" ht="48" thickTop="1" x14ac:dyDescent="0.25">
      <c r="A48" s="27"/>
      <c r="B48" s="44" t="s">
        <v>148</v>
      </c>
      <c r="C48" s="34" t="s">
        <v>5</v>
      </c>
      <c r="D48" s="34" t="s">
        <v>5</v>
      </c>
      <c r="E48" s="34" t="s">
        <v>5</v>
      </c>
      <c r="F48" s="34" t="s">
        <v>5</v>
      </c>
      <c r="G48" s="34" t="s">
        <v>5</v>
      </c>
      <c r="H48" s="34" t="s">
        <v>5</v>
      </c>
      <c r="I48" s="34" t="s">
        <v>5</v>
      </c>
      <c r="J48" s="28">
        <f>J17+J18+J20+J21+J22+J23+J25+J26+J27+J28+J29+J30+J32+J33+J35+J36+J37+J38+J39+J40+J41+J45+J46+J47</f>
        <v>2341.4272000000001</v>
      </c>
    </row>
    <row r="49" spans="1:10" x14ac:dyDescent="0.25">
      <c r="A49" s="29"/>
      <c r="B49" s="9"/>
      <c r="C49" s="32"/>
      <c r="D49" s="32"/>
      <c r="E49" s="32"/>
      <c r="F49" s="32"/>
      <c r="G49" s="32"/>
      <c r="H49" s="32"/>
      <c r="I49" s="32"/>
      <c r="J49" s="30"/>
    </row>
    <row r="50" spans="1:10" x14ac:dyDescent="0.25">
      <c r="A50" s="74"/>
      <c r="B50" s="74"/>
      <c r="C50" s="31"/>
      <c r="D50" s="31"/>
      <c r="E50" s="31"/>
      <c r="F50" s="31"/>
      <c r="G50" s="31"/>
      <c r="H50" s="31"/>
      <c r="I50" s="31"/>
      <c r="J50" s="31"/>
    </row>
    <row r="51" spans="1:10" x14ac:dyDescent="0.25">
      <c r="A51" s="74"/>
      <c r="B51" s="74"/>
      <c r="C51" s="31"/>
      <c r="D51" s="31"/>
      <c r="E51" s="31"/>
      <c r="F51" s="31"/>
      <c r="G51" s="31"/>
      <c r="H51" s="31"/>
      <c r="I51" s="31"/>
      <c r="J51" s="31"/>
    </row>
    <row r="52" spans="1:10" x14ac:dyDescent="0.25">
      <c r="A52" s="74"/>
      <c r="B52" s="74"/>
      <c r="C52" s="31"/>
      <c r="D52" s="31"/>
      <c r="E52" s="31"/>
      <c r="F52" s="31"/>
      <c r="G52" s="31"/>
      <c r="H52" s="31"/>
      <c r="I52" s="31"/>
      <c r="J52" s="31"/>
    </row>
    <row r="53" spans="1:10" x14ac:dyDescent="0.25">
      <c r="A53" s="75"/>
      <c r="B53" s="75"/>
      <c r="C53" s="31"/>
      <c r="D53" s="31"/>
      <c r="E53" s="31"/>
      <c r="F53" s="31"/>
      <c r="G53" s="31"/>
      <c r="H53" s="31"/>
      <c r="I53" s="31"/>
      <c r="J53" s="31"/>
    </row>
    <row r="54" spans="1:10" x14ac:dyDescent="0.25">
      <c r="A54" s="70"/>
      <c r="B54" s="71"/>
      <c r="C54" s="31"/>
      <c r="D54" s="31"/>
      <c r="E54" s="31"/>
      <c r="F54" s="31"/>
      <c r="G54" s="31"/>
      <c r="H54" s="31"/>
      <c r="I54" s="31"/>
      <c r="J54" s="31"/>
    </row>
    <row r="55" spans="1:10" x14ac:dyDescent="0.25">
      <c r="A55" s="70"/>
      <c r="B55" s="72"/>
    </row>
    <row r="56" spans="1:10" x14ac:dyDescent="0.25">
      <c r="A56" s="73"/>
      <c r="B56" s="73"/>
    </row>
    <row r="57" spans="1:10" x14ac:dyDescent="0.25">
      <c r="B57" s="3"/>
    </row>
    <row r="61" spans="1:10" x14ac:dyDescent="0.25">
      <c r="B61" s="3"/>
    </row>
  </sheetData>
  <mergeCells count="15">
    <mergeCell ref="A54:B54"/>
    <mergeCell ref="A55:B55"/>
    <mergeCell ref="A56:B56"/>
    <mergeCell ref="C13:F13"/>
    <mergeCell ref="G13:J13"/>
    <mergeCell ref="A50:B50"/>
    <mergeCell ref="A51:B51"/>
    <mergeCell ref="A52:B52"/>
    <mergeCell ref="A53:B53"/>
    <mergeCell ref="A4:J5"/>
    <mergeCell ref="A10:J10"/>
    <mergeCell ref="A11:A14"/>
    <mergeCell ref="B11:B14"/>
    <mergeCell ref="C11:J11"/>
    <mergeCell ref="C12:J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7" style="57" customWidth="1"/>
    <col min="2" max="2" width="44" style="57" customWidth="1"/>
    <col min="3" max="4" width="23.42578125" style="57" customWidth="1"/>
    <col min="5" max="16384" width="8.85546875" style="46"/>
  </cols>
  <sheetData>
    <row r="1" spans="1:5" ht="28.5" x14ac:dyDescent="0.25">
      <c r="A1" s="45" t="s">
        <v>25</v>
      </c>
      <c r="B1" s="45"/>
      <c r="C1" s="45"/>
      <c r="D1" s="45"/>
      <c r="E1" s="33"/>
    </row>
    <row r="2" spans="1:5" ht="63" x14ac:dyDescent="0.25">
      <c r="A2" s="47" t="s">
        <v>26</v>
      </c>
      <c r="B2" s="48" t="s">
        <v>27</v>
      </c>
      <c r="C2" s="49" t="s">
        <v>150</v>
      </c>
      <c r="D2" s="49" t="s">
        <v>28</v>
      </c>
      <c r="E2" s="33"/>
    </row>
    <row r="3" spans="1:5" ht="47.25" x14ac:dyDescent="0.25">
      <c r="A3" s="50" t="s">
        <v>29</v>
      </c>
      <c r="B3" s="51" t="s">
        <v>30</v>
      </c>
      <c r="C3" s="52">
        <v>2341.4272000000001</v>
      </c>
      <c r="D3" s="59">
        <v>2341.4272000000001</v>
      </c>
      <c r="E3" s="33"/>
    </row>
    <row r="4" spans="1:5" ht="15.75" x14ac:dyDescent="0.25">
      <c r="A4" s="50" t="s">
        <v>31</v>
      </c>
      <c r="B4" s="51" t="s">
        <v>32</v>
      </c>
      <c r="C4" s="53">
        <v>468.28544000000005</v>
      </c>
      <c r="D4" s="60">
        <f>D3*0.2</f>
        <v>468.28544000000005</v>
      </c>
      <c r="E4" s="33"/>
    </row>
    <row r="5" spans="1:5" ht="47.25" x14ac:dyDescent="0.25">
      <c r="A5" s="50" t="s">
        <v>33</v>
      </c>
      <c r="B5" s="54" t="s">
        <v>34</v>
      </c>
      <c r="C5" s="55">
        <v>2809.7126400000002</v>
      </c>
      <c r="D5" s="59">
        <f>D3+D4</f>
        <v>2809.7126400000002</v>
      </c>
      <c r="E5" s="33"/>
    </row>
    <row r="6" spans="1:5" ht="47.25" x14ac:dyDescent="0.25">
      <c r="A6" s="50" t="s">
        <v>35</v>
      </c>
      <c r="B6" s="54" t="s">
        <v>36</v>
      </c>
      <c r="C6" s="53">
        <v>3433.9978542415306</v>
      </c>
      <c r="D6" s="60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3433.4916816424143</v>
      </c>
      <c r="E6" s="33"/>
    </row>
    <row r="7" spans="1:5" ht="47.25" x14ac:dyDescent="0.25">
      <c r="A7" s="50" t="s">
        <v>37</v>
      </c>
      <c r="B7" s="51" t="s">
        <v>38</v>
      </c>
      <c r="C7" s="56">
        <v>0</v>
      </c>
      <c r="D7" s="60">
        <v>0</v>
      </c>
      <c r="E7" s="33"/>
    </row>
    <row r="8" spans="1:5" ht="31.5" x14ac:dyDescent="0.25">
      <c r="A8" s="50" t="s">
        <v>39</v>
      </c>
      <c r="B8" s="51" t="s">
        <v>40</v>
      </c>
      <c r="C8" s="56">
        <v>2809.7126400000002</v>
      </c>
      <c r="D8" s="60">
        <f>D5-D7</f>
        <v>2809.7126400000002</v>
      </c>
      <c r="E8" s="33"/>
    </row>
    <row r="9" spans="1:5" ht="47.25" x14ac:dyDescent="0.25">
      <c r="A9" s="50" t="s">
        <v>41</v>
      </c>
      <c r="B9" s="51" t="s">
        <v>42</v>
      </c>
      <c r="C9" s="56">
        <v>2460.7679099999996</v>
      </c>
      <c r="D9" s="60">
        <f>SUM(D10:D17)</f>
        <v>2460.7679099999996</v>
      </c>
      <c r="E9" s="33"/>
    </row>
    <row r="10" spans="1:5" ht="15.75" x14ac:dyDescent="0.25">
      <c r="A10" s="50" t="s">
        <v>43</v>
      </c>
      <c r="B10" s="51" t="s">
        <v>44</v>
      </c>
      <c r="C10" s="56">
        <v>0</v>
      </c>
      <c r="D10" s="60">
        <v>0</v>
      </c>
      <c r="E10" s="61">
        <v>105.2557</v>
      </c>
    </row>
    <row r="11" spans="1:5" ht="15.75" x14ac:dyDescent="0.25">
      <c r="A11" s="50" t="s">
        <v>45</v>
      </c>
      <c r="B11" s="51" t="s">
        <v>46</v>
      </c>
      <c r="C11" s="56">
        <v>0</v>
      </c>
      <c r="D11" s="60">
        <v>0</v>
      </c>
      <c r="E11" s="61">
        <v>106.826398641827</v>
      </c>
    </row>
    <row r="12" spans="1:5" ht="15.75" x14ac:dyDescent="0.25">
      <c r="A12" s="50" t="s">
        <v>47</v>
      </c>
      <c r="B12" s="51" t="s">
        <v>48</v>
      </c>
      <c r="C12" s="56">
        <v>0</v>
      </c>
      <c r="D12" s="60">
        <v>0</v>
      </c>
      <c r="E12" s="61">
        <v>105.561885224957</v>
      </c>
    </row>
    <row r="13" spans="1:5" ht="15.75" x14ac:dyDescent="0.25">
      <c r="A13" s="50" t="s">
        <v>49</v>
      </c>
      <c r="B13" s="51" t="s">
        <v>50</v>
      </c>
      <c r="C13" s="56">
        <v>2338.0267499999995</v>
      </c>
      <c r="D13" s="60">
        <v>2338.0267499999995</v>
      </c>
      <c r="E13" s="61">
        <v>104.9354</v>
      </c>
    </row>
    <row r="14" spans="1:5" ht="15.75" x14ac:dyDescent="0.25">
      <c r="A14" s="50" t="s">
        <v>51</v>
      </c>
      <c r="B14" s="51" t="s">
        <v>52</v>
      </c>
      <c r="C14" s="56">
        <v>122.74116000000001</v>
      </c>
      <c r="D14" s="60">
        <v>122.74116000000001</v>
      </c>
      <c r="E14" s="61">
        <v>113.87439215858601</v>
      </c>
    </row>
    <row r="15" spans="1:5" ht="15.75" x14ac:dyDescent="0.25">
      <c r="A15" s="50" t="s">
        <v>53</v>
      </c>
      <c r="B15" s="51" t="s">
        <v>54</v>
      </c>
      <c r="C15" s="56">
        <v>0</v>
      </c>
      <c r="D15" s="60">
        <v>0</v>
      </c>
      <c r="E15" s="61">
        <v>105.89170681013999</v>
      </c>
    </row>
    <row r="16" spans="1:5" ht="15.75" x14ac:dyDescent="0.25">
      <c r="A16" s="50" t="s">
        <v>55</v>
      </c>
      <c r="B16" s="51" t="s">
        <v>56</v>
      </c>
      <c r="C16" s="56">
        <v>0</v>
      </c>
      <c r="D16" s="60">
        <v>0</v>
      </c>
      <c r="E16" s="61">
        <v>105.30227480021099</v>
      </c>
    </row>
    <row r="17" spans="1:5" ht="15.75" x14ac:dyDescent="0.25">
      <c r="A17" s="50" t="s">
        <v>57</v>
      </c>
      <c r="B17" s="51" t="s">
        <v>58</v>
      </c>
      <c r="C17" s="56">
        <v>0</v>
      </c>
      <c r="D17" s="60">
        <v>0</v>
      </c>
      <c r="E17" s="61">
        <v>104.794259089128</v>
      </c>
    </row>
    <row r="18" spans="1:5" ht="47.25" x14ac:dyDescent="0.25">
      <c r="A18" s="50">
        <v>8</v>
      </c>
      <c r="B18" s="51" t="s">
        <v>59</v>
      </c>
      <c r="C18" s="56">
        <v>3.4339978542415306</v>
      </c>
      <c r="D18" s="60">
        <f>D6/1000</f>
        <v>3.4334916816424141</v>
      </c>
      <c r="E18" s="33"/>
    </row>
    <row r="19" spans="1:5" ht="78.75" x14ac:dyDescent="0.25">
      <c r="A19" s="50">
        <v>9</v>
      </c>
      <c r="B19" s="51" t="s">
        <v>60</v>
      </c>
      <c r="C19" s="56">
        <v>0</v>
      </c>
      <c r="D19" s="60">
        <v>0</v>
      </c>
      <c r="E19" s="33"/>
    </row>
    <row r="20" spans="1:5" ht="31.5" x14ac:dyDescent="0.25">
      <c r="A20" s="50">
        <v>10</v>
      </c>
      <c r="B20" s="54" t="s">
        <v>61</v>
      </c>
      <c r="C20" s="55">
        <v>3.4339978542415306</v>
      </c>
      <c r="D20" s="59">
        <f>D18+D19</f>
        <v>3.4334916816424141</v>
      </c>
      <c r="E20" s="33"/>
    </row>
    <row r="22" spans="1:5" x14ac:dyDescent="0.25">
      <c r="C22" s="58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КоррИПР</vt:lpstr>
      <vt:lpstr>T6</vt:lpstr>
      <vt:lpstr>'T6'!Область_печати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Семирягина Светлана Александровна</cp:lastModifiedBy>
  <cp:lastPrinted>2019-11-25T09:56:06Z</cp:lastPrinted>
  <dcterms:created xsi:type="dcterms:W3CDTF">2018-08-07T02:20:41Z</dcterms:created>
  <dcterms:modified xsi:type="dcterms:W3CDTF">2023-10-24T08:52:59Z</dcterms:modified>
</cp:coreProperties>
</file>