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88\"/>
    </mc:Choice>
  </mc:AlternateContent>
  <xr:revisionPtr revIDLastSave="0" documentId="14_{05228634-CE43-42EF-B4D3-5D4E9BDAB1DC}" xr6:coauthVersionLast="36" xr6:coauthVersionMax="36" xr10:uidLastSave="{00000000-0000-0000-0000-000000000000}"/>
  <bookViews>
    <workbookView xWindow="0" yWindow="0" windowWidth="20490" windowHeight="693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КоррИПР!$16:$16</definedName>
    <definedName name="_xlnm.Print_Area" localSheetId="1">'T6'!$A$1:$D$20</definedName>
    <definedName name="_xlnm.Print_Area" localSheetId="0">КоррИПР!$A$10:$J$48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5" i="1"/>
  <c r="J19" i="1" l="1"/>
  <c r="J47" i="1"/>
  <c r="J46" i="1"/>
  <c r="J45" i="1"/>
  <c r="J43" i="1"/>
  <c r="J42" i="1"/>
  <c r="J41" i="1"/>
  <c r="J40" i="1"/>
  <c r="J39" i="1"/>
  <c r="J38" i="1"/>
  <c r="J37" i="1"/>
  <c r="J34" i="1"/>
  <c r="J33" i="1"/>
  <c r="J31" i="1"/>
  <c r="J30" i="1"/>
  <c r="J29" i="1"/>
  <c r="J28" i="1"/>
  <c r="J27" i="1"/>
  <c r="J26" i="1"/>
  <c r="J24" i="1"/>
  <c r="J23" i="1"/>
  <c r="J22" i="1"/>
  <c r="J21" i="1"/>
  <c r="J18" i="1"/>
  <c r="J48" i="1" l="1"/>
</calcChain>
</file>

<file path=xl/sharedStrings.xml><?xml version="1.0" encoding="utf-8"?>
<sst xmlns="http://schemas.openxmlformats.org/spreadsheetml/2006/main" count="235" uniqueCount="150">
  <si>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</si>
  <si>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</si>
  <si>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</si>
  <si>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</si>
  <si>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</si>
  <si>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</si>
  <si>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</si>
  <si>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</si>
  <si>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</si>
  <si>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</si>
  <si>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</si>
  <si>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</si>
  <si>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</si>
  <si>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</si>
  <si>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</si>
  <si>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</si>
  <si>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</si>
  <si>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</si>
  <si>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</si>
  <si>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</si>
  <si>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</si>
  <si>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</si>
  <si>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</si>
  <si>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</si>
  <si>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</si>
  <si>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</si>
  <si>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</si>
  <si>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</si>
  <si>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</si>
  <si>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</si>
  <si>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</si>
  <si>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</si>
  <si>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</si>
  <si>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</si>
  <si>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</si>
  <si>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</si>
  <si>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</si>
  <si>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</si>
  <si>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</si>
  <si>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</si>
  <si>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</si>
  <si>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</si>
  <si>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</si>
  <si>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</si>
  <si>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</si>
  <si>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</si>
  <si>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</si>
  <si>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</si>
  <si>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</si>
  <si>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</si>
  <si>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</si>
  <si>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</si>
  <si>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</si>
  <si>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</si>
  <si>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</si>
  <si>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</si>
  <si>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</si>
  <si>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</si>
  <si>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</si>
  <si>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</si>
  <si>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</si>
  <si>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</si>
  <si>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</si>
  <si>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</si>
  <si>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</si>
  <si>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</si>
  <si>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</si>
  <si>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</si>
  <si>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</si>
  <si>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</si>
  <si>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</si>
  <si>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</si>
  <si>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</si>
  <si>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</si>
  <si>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</si>
  <si>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</si>
  <si>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</si>
  <si>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</si>
  <si>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</si>
  <si>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</si>
  <si>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</si>
  <si>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</si>
  <si>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</si>
  <si>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</si>
  <si>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</si>
  <si>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</si>
  <si>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</si>
  <si>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</si>
  <si>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</si>
  <si>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</si>
  <si>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</si>
  <si>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</si>
  <si>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</si>
  <si>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</si>
  <si>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</si>
  <si>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</si>
  <si>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К3-09-1</t>
  </si>
  <si>
    <t>4.3</t>
  </si>
  <si>
    <t>1 м по трассе</t>
  </si>
  <si>
    <t>Н2-02</t>
  </si>
  <si>
    <t xml:space="preserve">Кабельные сооружения для прокладки кабельной линии. Железобетонные лотки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</si>
  <si>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</si>
  <si>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</si>
  <si>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</si>
  <si>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</si>
  <si>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</si>
  <si>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</si>
  <si>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</si>
  <si>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</si>
  <si>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</si>
  <si>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</si>
  <si>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</si>
  <si>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</si>
  <si>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</si>
  <si>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</si>
  <si>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</si>
  <si>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</si>
  <si>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</si>
  <si>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</si>
  <si>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</si>
  <si>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</si>
  <si>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</si>
  <si>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</si>
  <si>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</si>
  <si>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</si>
  <si>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</si>
  <si>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</si>
  <si>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</si>
  <si>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</si>
  <si>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</si>
  <si>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</si>
  <si>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</si>
  <si>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</si>
  <si>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</si>
  <si>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</si>
  <si>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</si>
  <si>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</si>
  <si>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</si>
  <si>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</si>
  <si>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</si>
  <si>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</si>
  <si>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</si>
  <si>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</si>
  <si>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</si>
  <si>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</si>
  <si>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</si>
  <si>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</si>
  <si>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</si>
  <si>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L_20-1-17-1-08-03-0-1188</t>
  </si>
  <si>
    <t>Наименование инвестиционного проекта: Всев, Стр-во 2КЛ-0,4 кВ от проектируемой БКТП-6 до ГРЩ-0,4 кВ корп. 1.2 жилых домов в ЖК "Урбанист" Всеволожского района ЛО (20-1-17-1-08-03-0-1188)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</si>
</sst>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7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10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9" xfId="5" applyNumberFormat="1" applyFont="1" applyFill="1" applyBorder="1" applyAlignment="1" applyProtection="1">
      <alignment horizontal="center" vertical="center" wrapText="1"/>
    </xf>
    <xf numFmtId="0" fontId="2" fillId="0" borderId="9" xfId="5" applyFont="1" applyFill="1" applyBorder="1" applyAlignment="1" applyProtection="1">
      <alignment horizontal="left" vertical="center" wrapText="1"/>
    </xf>
    <xf numFmtId="4" fontId="3" fillId="0" borderId="11" xfId="5" applyNumberFormat="1" applyFont="1" applyFill="1" applyBorder="1" applyAlignment="1" applyProtection="1">
      <alignment horizontal="center" vertical="center" wrapText="1"/>
    </xf>
    <xf numFmtId="4" fontId="2" fillId="0" borderId="10" xfId="5" applyNumberFormat="1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left" vertical="center" wrapText="1"/>
    </xf>
    <xf numFmtId="4" fontId="3" fillId="0" borderId="9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2" fillId="0" borderId="0" xfId="1" applyFont="1" applyFill="1" applyAlignment="1"/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5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60"/>
  <sheetViews>
    <sheetView zoomScale="70" zoomScaleNormal="70" workbookViewId="0">
      <pane ySplit="16" topLeftCell="A17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2.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1" customFormat="1" ht="18.75" x14ac:dyDescent="0.25">
      <c r="A1" s="49"/>
      <c r="B1" s="50"/>
      <c r="J1" s="52" t="s">
        <v>144</v>
      </c>
      <c r="K1" s="52"/>
      <c r="L1" s="52"/>
    </row>
    <row r="2" spans="1:12" s="51" customFormat="1" ht="18.75" x14ac:dyDescent="0.3">
      <c r="A2" s="49"/>
      <c r="B2" s="50"/>
      <c r="J2" s="53" t="s">
        <v>137</v>
      </c>
      <c r="K2" s="53"/>
      <c r="L2" s="53"/>
    </row>
    <row r="3" spans="1:12" s="51" customFormat="1" ht="18.75" x14ac:dyDescent="0.3">
      <c r="A3" s="49"/>
      <c r="B3" s="50"/>
      <c r="J3" s="53" t="s">
        <v>145</v>
      </c>
      <c r="K3" s="53"/>
      <c r="L3" s="53"/>
    </row>
    <row r="4" spans="1:12" s="51" customFormat="1" ht="18.75" x14ac:dyDescent="0.25">
      <c r="A4" s="63" t="s">
        <v>146</v>
      </c>
      <c r="B4" s="63"/>
      <c r="C4" s="63"/>
      <c r="D4" s="63"/>
      <c r="E4" s="63"/>
      <c r="F4" s="63"/>
      <c r="G4" s="63"/>
      <c r="H4" s="63"/>
      <c r="I4" s="63"/>
      <c r="J4" s="63"/>
      <c r="K4" s="54"/>
      <c r="L4" s="54"/>
    </row>
    <row r="5" spans="1:12" s="51" customFormat="1" ht="18.7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54"/>
      <c r="L5" s="54"/>
    </row>
    <row r="6" spans="1:12" s="51" customFormat="1" x14ac:dyDescent="0.25">
      <c r="A6" s="55" t="s">
        <v>147</v>
      </c>
      <c r="B6" s="56"/>
    </row>
    <row r="7" spans="1:12" s="51" customFormat="1" x14ac:dyDescent="0.25">
      <c r="A7" s="56" t="s">
        <v>149</v>
      </c>
      <c r="B7" s="56"/>
    </row>
    <row r="8" spans="1:12" s="58" customFormat="1" x14ac:dyDescent="0.25">
      <c r="A8" s="57" t="s">
        <v>148</v>
      </c>
      <c r="B8" s="57"/>
    </row>
    <row r="9" spans="1:12" s="51" customFormat="1" x14ac:dyDescent="0.25">
      <c r="A9" s="49"/>
      <c r="B9" s="59"/>
    </row>
    <row r="10" spans="1:12" ht="15.75" customHeight="1" x14ac:dyDescent="0.25">
      <c r="A10" s="1"/>
      <c r="B10" s="2"/>
      <c r="C10" s="3"/>
      <c r="D10" s="3"/>
    </row>
    <row r="11" spans="1:12" ht="15.75" customHeight="1" x14ac:dyDescent="0.25">
      <c r="A11" s="64" t="s">
        <v>0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2" ht="15.75" customHeight="1" x14ac:dyDescent="0.25">
      <c r="A12" s="71" t="s">
        <v>1</v>
      </c>
      <c r="B12" s="72" t="s">
        <v>138</v>
      </c>
      <c r="C12" s="73" t="s">
        <v>2</v>
      </c>
      <c r="D12" s="73"/>
      <c r="E12" s="73"/>
      <c r="F12" s="73"/>
      <c r="G12" s="73"/>
      <c r="H12" s="73"/>
      <c r="I12" s="73"/>
      <c r="J12" s="73"/>
    </row>
    <row r="13" spans="1:12" ht="33" customHeight="1" x14ac:dyDescent="0.25">
      <c r="A13" s="71"/>
      <c r="B13" s="72"/>
      <c r="C13" s="74" t="s">
        <v>143</v>
      </c>
      <c r="D13" s="75"/>
      <c r="E13" s="75"/>
      <c r="F13" s="75"/>
      <c r="G13" s="75"/>
      <c r="H13" s="75"/>
      <c r="I13" s="75"/>
      <c r="J13" s="76"/>
    </row>
    <row r="14" spans="1:12" ht="33.75" customHeight="1" x14ac:dyDescent="0.25">
      <c r="A14" s="71"/>
      <c r="B14" s="72"/>
      <c r="C14" s="72" t="s">
        <v>3</v>
      </c>
      <c r="D14" s="72"/>
      <c r="E14" s="72"/>
      <c r="F14" s="72"/>
      <c r="G14" s="72" t="s">
        <v>4</v>
      </c>
      <c r="H14" s="72"/>
      <c r="I14" s="72"/>
      <c r="J14" s="72"/>
    </row>
    <row r="15" spans="1:12" s="6" customFormat="1" ht="110.25" customHeight="1" x14ac:dyDescent="0.25">
      <c r="A15" s="71"/>
      <c r="B15" s="72"/>
      <c r="C15" s="34" t="s">
        <v>5</v>
      </c>
      <c r="D15" s="34" t="s">
        <v>139</v>
      </c>
      <c r="E15" s="34" t="s">
        <v>140</v>
      </c>
      <c r="F15" s="34" t="s">
        <v>141</v>
      </c>
      <c r="G15" s="34" t="s">
        <v>6</v>
      </c>
      <c r="H15" s="34" t="s">
        <v>142</v>
      </c>
      <c r="I15" s="34" t="s">
        <v>7</v>
      </c>
      <c r="J15" s="5" t="s">
        <v>8</v>
      </c>
    </row>
    <row r="16" spans="1:12" s="7" customFormat="1" x14ac:dyDescent="0.25">
      <c r="A16" s="33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10</v>
      </c>
    </row>
    <row r="17" spans="1:10" s="7" customFormat="1" ht="31.5" x14ac:dyDescent="0.25">
      <c r="A17" s="8">
        <v>1</v>
      </c>
      <c r="B17" s="9" t="s">
        <v>9</v>
      </c>
      <c r="C17" s="34" t="s">
        <v>10</v>
      </c>
      <c r="D17" s="34" t="s">
        <v>10</v>
      </c>
      <c r="E17" s="34" t="s">
        <v>10</v>
      </c>
      <c r="F17" s="34" t="s">
        <v>10</v>
      </c>
      <c r="G17" s="34" t="s">
        <v>10</v>
      </c>
      <c r="H17" s="34" t="s">
        <v>10</v>
      </c>
      <c r="I17" s="34" t="s">
        <v>10</v>
      </c>
      <c r="J17" s="34" t="s">
        <v>10</v>
      </c>
    </row>
    <row r="18" spans="1:10" s="7" customFormat="1" ht="31.5" x14ac:dyDescent="0.25">
      <c r="A18" s="10" t="s">
        <v>11</v>
      </c>
      <c r="B18" s="15" t="s">
        <v>12</v>
      </c>
      <c r="C18" s="34">
        <v>10</v>
      </c>
      <c r="D18" s="11" t="s">
        <v>13</v>
      </c>
      <c r="E18" s="34"/>
      <c r="F18" s="11" t="s">
        <v>14</v>
      </c>
      <c r="G18" s="12" t="s">
        <v>15</v>
      </c>
      <c r="H18" s="34"/>
      <c r="I18" s="34">
        <v>1.08</v>
      </c>
      <c r="J18" s="13">
        <f>E18*H18*I18</f>
        <v>0</v>
      </c>
    </row>
    <row r="19" spans="1:10" s="14" customFormat="1" ht="31.5" x14ac:dyDescent="0.25">
      <c r="A19" s="10" t="s">
        <v>16</v>
      </c>
      <c r="B19" s="15" t="s">
        <v>17</v>
      </c>
      <c r="C19" s="34">
        <v>0.4</v>
      </c>
      <c r="D19" s="11">
        <v>185</v>
      </c>
      <c r="E19" s="34">
        <v>0.751</v>
      </c>
      <c r="F19" s="11" t="s">
        <v>14</v>
      </c>
      <c r="G19" s="18" t="s">
        <v>96</v>
      </c>
      <c r="H19" s="18">
        <v>916</v>
      </c>
      <c r="I19" s="34">
        <v>1.08</v>
      </c>
      <c r="J19" s="13">
        <f t="shared" ref="J19" si="0">E19*H19*I19</f>
        <v>742.94928000000016</v>
      </c>
    </row>
    <row r="20" spans="1:10" s="7" customFormat="1" x14ac:dyDescent="0.25">
      <c r="A20" s="8">
        <v>2</v>
      </c>
      <c r="B20" s="35" t="s">
        <v>18</v>
      </c>
      <c r="C20" s="34" t="s">
        <v>10</v>
      </c>
      <c r="D20" s="34" t="s">
        <v>10</v>
      </c>
      <c r="E20" s="34" t="s">
        <v>10</v>
      </c>
      <c r="F20" s="34" t="s">
        <v>10</v>
      </c>
      <c r="G20" s="34" t="s">
        <v>10</v>
      </c>
      <c r="H20" s="34" t="s">
        <v>10</v>
      </c>
      <c r="I20" s="34" t="s">
        <v>10</v>
      </c>
      <c r="J20" s="34" t="s">
        <v>10</v>
      </c>
    </row>
    <row r="21" spans="1:10" s="7" customFormat="1" ht="47.25" x14ac:dyDescent="0.25">
      <c r="A21" s="10" t="s">
        <v>19</v>
      </c>
      <c r="B21" s="15" t="s">
        <v>20</v>
      </c>
      <c r="C21" s="34">
        <v>10</v>
      </c>
      <c r="D21" s="11" t="s">
        <v>21</v>
      </c>
      <c r="E21" s="34"/>
      <c r="F21" s="11" t="s">
        <v>14</v>
      </c>
      <c r="G21" s="12" t="s">
        <v>22</v>
      </c>
      <c r="H21" s="34">
        <v>2320</v>
      </c>
      <c r="I21" s="34">
        <v>1</v>
      </c>
      <c r="J21" s="13">
        <f t="shared" ref="J21:J30" si="1">E21*H21*I21</f>
        <v>0</v>
      </c>
    </row>
    <row r="22" spans="1:10" s="7" customFormat="1" ht="47.25" x14ac:dyDescent="0.25">
      <c r="A22" s="10" t="s">
        <v>23</v>
      </c>
      <c r="B22" s="15" t="s">
        <v>20</v>
      </c>
      <c r="C22" s="34">
        <v>10</v>
      </c>
      <c r="D22" s="11" t="s">
        <v>24</v>
      </c>
      <c r="E22" s="34"/>
      <c r="F22" s="11" t="s">
        <v>14</v>
      </c>
      <c r="G22" s="12" t="s">
        <v>25</v>
      </c>
      <c r="H22" s="34">
        <v>2703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26</v>
      </c>
      <c r="B23" s="15" t="s">
        <v>20</v>
      </c>
      <c r="C23" s="34">
        <v>0.4</v>
      </c>
      <c r="D23" s="11" t="s">
        <v>21</v>
      </c>
      <c r="E23" s="34"/>
      <c r="F23" s="11" t="s">
        <v>14</v>
      </c>
      <c r="G23" s="12" t="s">
        <v>27</v>
      </c>
      <c r="H23" s="34">
        <v>1388</v>
      </c>
      <c r="I23" s="34">
        <v>1</v>
      </c>
      <c r="J23" s="13">
        <f t="shared" si="1"/>
        <v>0</v>
      </c>
    </row>
    <row r="24" spans="1:10" s="7" customFormat="1" ht="47.25" x14ac:dyDescent="0.25">
      <c r="A24" s="10" t="s">
        <v>28</v>
      </c>
      <c r="B24" s="15" t="s">
        <v>20</v>
      </c>
      <c r="C24" s="34">
        <v>0.4</v>
      </c>
      <c r="D24" s="11" t="s">
        <v>24</v>
      </c>
      <c r="E24" s="34">
        <v>0.29549999999999998</v>
      </c>
      <c r="F24" s="11" t="s">
        <v>14</v>
      </c>
      <c r="G24" s="12" t="s">
        <v>29</v>
      </c>
      <c r="H24" s="34">
        <v>1771</v>
      </c>
      <c r="I24" s="34">
        <v>1</v>
      </c>
      <c r="J24" s="13">
        <f t="shared" si="1"/>
        <v>523.33050000000003</v>
      </c>
    </row>
    <row r="25" spans="1:10" s="7" customFormat="1" x14ac:dyDescent="0.25">
      <c r="A25" s="16">
        <v>3</v>
      </c>
      <c r="B25" s="9" t="s">
        <v>30</v>
      </c>
      <c r="C25" s="34" t="s">
        <v>10</v>
      </c>
      <c r="D25" s="34" t="s">
        <v>10</v>
      </c>
      <c r="E25" s="34" t="s">
        <v>10</v>
      </c>
      <c r="F25" s="34" t="s">
        <v>10</v>
      </c>
      <c r="G25" s="34" t="s">
        <v>10</v>
      </c>
      <c r="H25" s="34" t="s">
        <v>10</v>
      </c>
      <c r="I25" s="34" t="s">
        <v>10</v>
      </c>
      <c r="J25" s="34" t="s">
        <v>10</v>
      </c>
    </row>
    <row r="26" spans="1:10" s="7" customFormat="1" ht="47.25" x14ac:dyDescent="0.25">
      <c r="A26" s="10" t="s">
        <v>31</v>
      </c>
      <c r="B26" s="17" t="s">
        <v>32</v>
      </c>
      <c r="C26" s="34"/>
      <c r="D26" s="11"/>
      <c r="E26" s="34"/>
      <c r="F26" s="18" t="s">
        <v>33</v>
      </c>
      <c r="G26" s="18" t="s">
        <v>34</v>
      </c>
      <c r="H26" s="18">
        <v>1.3</v>
      </c>
      <c r="I26" s="34">
        <v>1</v>
      </c>
      <c r="J26" s="13">
        <f t="shared" si="1"/>
        <v>0</v>
      </c>
    </row>
    <row r="27" spans="1:10" s="7" customFormat="1" ht="63" x14ac:dyDescent="0.25">
      <c r="A27" s="10" t="s">
        <v>35</v>
      </c>
      <c r="B27" s="17" t="s">
        <v>36</v>
      </c>
      <c r="C27" s="34"/>
      <c r="D27" s="11"/>
      <c r="E27" s="34"/>
      <c r="F27" s="18" t="s">
        <v>33</v>
      </c>
      <c r="G27" s="18" t="s">
        <v>37</v>
      </c>
      <c r="H27" s="18">
        <v>2.3199999999999998</v>
      </c>
      <c r="I27" s="34">
        <v>1</v>
      </c>
      <c r="J27" s="13">
        <f t="shared" si="1"/>
        <v>0</v>
      </c>
    </row>
    <row r="28" spans="1:10" s="7" customFormat="1" ht="63" x14ac:dyDescent="0.25">
      <c r="A28" s="10" t="s">
        <v>38</v>
      </c>
      <c r="B28" s="17" t="s">
        <v>39</v>
      </c>
      <c r="C28" s="34"/>
      <c r="D28" s="11"/>
      <c r="E28" s="34"/>
      <c r="F28" s="18" t="s">
        <v>40</v>
      </c>
      <c r="G28" s="18" t="s">
        <v>41</v>
      </c>
      <c r="H28" s="18">
        <v>30</v>
      </c>
      <c r="I28" s="18">
        <v>1</v>
      </c>
      <c r="J28" s="13">
        <f t="shared" si="1"/>
        <v>0</v>
      </c>
    </row>
    <row r="29" spans="1:10" s="7" customFormat="1" ht="94.5" x14ac:dyDescent="0.25">
      <c r="A29" s="10" t="s">
        <v>42</v>
      </c>
      <c r="B29" s="17" t="s">
        <v>43</v>
      </c>
      <c r="C29" s="34"/>
      <c r="D29" s="11"/>
      <c r="E29" s="34"/>
      <c r="F29" s="18" t="s">
        <v>40</v>
      </c>
      <c r="G29" s="18" t="s">
        <v>44</v>
      </c>
      <c r="H29" s="18">
        <v>261</v>
      </c>
      <c r="I29" s="18">
        <v>1</v>
      </c>
      <c r="J29" s="13">
        <f t="shared" si="1"/>
        <v>0</v>
      </c>
    </row>
    <row r="30" spans="1:10" s="7" customFormat="1" ht="47.25" x14ac:dyDescent="0.25">
      <c r="A30" s="10" t="s">
        <v>45</v>
      </c>
      <c r="B30" s="17" t="s">
        <v>46</v>
      </c>
      <c r="C30" s="34"/>
      <c r="D30" s="11"/>
      <c r="E30" s="34"/>
      <c r="F30" s="18" t="s">
        <v>47</v>
      </c>
      <c r="G30" s="18" t="s">
        <v>48</v>
      </c>
      <c r="H30" s="18">
        <v>6.9</v>
      </c>
      <c r="I30" s="18">
        <v>1.18</v>
      </c>
      <c r="J30" s="13">
        <f t="shared" si="1"/>
        <v>0</v>
      </c>
    </row>
    <row r="31" spans="1:10" s="7" customFormat="1" ht="31.5" x14ac:dyDescent="0.25">
      <c r="A31" s="10" t="s">
        <v>49</v>
      </c>
      <c r="B31" s="17" t="s">
        <v>50</v>
      </c>
      <c r="C31" s="34"/>
      <c r="D31" s="11"/>
      <c r="E31" s="34"/>
      <c r="F31" s="18" t="s">
        <v>51</v>
      </c>
      <c r="G31" s="18" t="s">
        <v>52</v>
      </c>
      <c r="H31" s="18">
        <v>6890</v>
      </c>
      <c r="I31" s="18">
        <v>1.04</v>
      </c>
      <c r="J31" s="13">
        <f>E31*H31*I31</f>
        <v>0</v>
      </c>
    </row>
    <row r="32" spans="1:10" s="7" customFormat="1" x14ac:dyDescent="0.25">
      <c r="A32" s="16">
        <v>4</v>
      </c>
      <c r="B32" s="19" t="s">
        <v>53</v>
      </c>
      <c r="C32" s="34" t="s">
        <v>10</v>
      </c>
      <c r="D32" s="34" t="s">
        <v>10</v>
      </c>
      <c r="E32" s="34" t="s">
        <v>10</v>
      </c>
      <c r="F32" s="34" t="s">
        <v>10</v>
      </c>
      <c r="G32" s="34" t="s">
        <v>10</v>
      </c>
      <c r="H32" s="34" t="s">
        <v>10</v>
      </c>
      <c r="I32" s="34" t="s">
        <v>10</v>
      </c>
      <c r="J32" s="34" t="s">
        <v>10</v>
      </c>
    </row>
    <row r="33" spans="1:10" s="7" customFormat="1" x14ac:dyDescent="0.25">
      <c r="A33" s="10" t="s">
        <v>54</v>
      </c>
      <c r="B33" s="17" t="s">
        <v>55</v>
      </c>
      <c r="C33" s="34"/>
      <c r="D33" s="11"/>
      <c r="E33" s="34"/>
      <c r="F33" s="18" t="s">
        <v>56</v>
      </c>
      <c r="G33" s="18" t="s">
        <v>57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x14ac:dyDescent="0.25">
      <c r="A34" s="10" t="s">
        <v>58</v>
      </c>
      <c r="B34" s="17" t="s">
        <v>55</v>
      </c>
      <c r="C34" s="34"/>
      <c r="D34" s="11"/>
      <c r="E34" s="34"/>
      <c r="F34" s="18" t="s">
        <v>56</v>
      </c>
      <c r="G34" s="18" t="s">
        <v>59</v>
      </c>
      <c r="H34" s="18">
        <v>56</v>
      </c>
      <c r="I34" s="18">
        <v>1.02</v>
      </c>
      <c r="J34" s="13">
        <f t="shared" si="2"/>
        <v>0</v>
      </c>
    </row>
    <row r="35" spans="1:10" s="7" customFormat="1" ht="47.25" x14ac:dyDescent="0.25">
      <c r="A35" s="10" t="s">
        <v>97</v>
      </c>
      <c r="B35" s="17" t="s">
        <v>100</v>
      </c>
      <c r="C35" s="34"/>
      <c r="D35" s="11"/>
      <c r="E35" s="34">
        <v>20</v>
      </c>
      <c r="F35" s="18" t="s">
        <v>98</v>
      </c>
      <c r="G35" s="18" t="s">
        <v>99</v>
      </c>
      <c r="H35" s="18">
        <v>8</v>
      </c>
      <c r="I35" s="18">
        <v>1.08</v>
      </c>
      <c r="J35" s="13">
        <f t="shared" ref="J35" si="3">E35*H35*I35</f>
        <v>172.8</v>
      </c>
    </row>
    <row r="36" spans="1:10" s="7" customFormat="1" x14ac:dyDescent="0.25">
      <c r="A36" s="16">
        <v>5</v>
      </c>
      <c r="B36" s="36" t="s">
        <v>60</v>
      </c>
      <c r="C36" s="34" t="s">
        <v>10</v>
      </c>
      <c r="D36" s="34" t="s">
        <v>10</v>
      </c>
      <c r="E36" s="34" t="s">
        <v>10</v>
      </c>
      <c r="F36" s="34" t="s">
        <v>10</v>
      </c>
      <c r="G36" s="34" t="s">
        <v>10</v>
      </c>
      <c r="H36" s="34" t="s">
        <v>10</v>
      </c>
      <c r="I36" s="34" t="s">
        <v>10</v>
      </c>
      <c r="J36" s="34" t="s">
        <v>10</v>
      </c>
    </row>
    <row r="37" spans="1:10" s="7" customFormat="1" ht="47.25" x14ac:dyDescent="0.25">
      <c r="A37" s="10" t="s">
        <v>61</v>
      </c>
      <c r="B37" s="15" t="s">
        <v>62</v>
      </c>
      <c r="C37" s="34"/>
      <c r="D37" s="11" t="s">
        <v>63</v>
      </c>
      <c r="E37" s="34"/>
      <c r="F37" s="18" t="s">
        <v>64</v>
      </c>
      <c r="G37" s="18" t="s">
        <v>65</v>
      </c>
      <c r="H37" s="18">
        <v>15329</v>
      </c>
      <c r="I37" s="18">
        <v>1.08</v>
      </c>
      <c r="J37" s="13">
        <f>E37*H37*I37</f>
        <v>0</v>
      </c>
    </row>
    <row r="38" spans="1:10" s="7" customFormat="1" ht="47.25" x14ac:dyDescent="0.25">
      <c r="A38" s="10" t="s">
        <v>66</v>
      </c>
      <c r="B38" s="15" t="s">
        <v>62</v>
      </c>
      <c r="C38" s="34"/>
      <c r="D38" s="11" t="s">
        <v>67</v>
      </c>
      <c r="E38" s="34"/>
      <c r="F38" s="18" t="s">
        <v>64</v>
      </c>
      <c r="G38" s="18" t="s">
        <v>68</v>
      </c>
      <c r="H38" s="18">
        <v>18517</v>
      </c>
      <c r="I38" s="18">
        <v>1.08</v>
      </c>
      <c r="J38" s="13">
        <f t="shared" ref="J38:J43" si="4">E38*H38*I38</f>
        <v>0</v>
      </c>
    </row>
    <row r="39" spans="1:10" s="7" customFormat="1" ht="47.25" x14ac:dyDescent="0.25">
      <c r="A39" s="10" t="s">
        <v>69</v>
      </c>
      <c r="B39" s="15" t="s">
        <v>62</v>
      </c>
      <c r="C39" s="34"/>
      <c r="D39" s="11" t="s">
        <v>70</v>
      </c>
      <c r="E39" s="34"/>
      <c r="F39" s="18" t="s">
        <v>64</v>
      </c>
      <c r="G39" s="18" t="s">
        <v>71</v>
      </c>
      <c r="H39" s="18">
        <v>23088</v>
      </c>
      <c r="I39" s="18">
        <v>1.08</v>
      </c>
      <c r="J39" s="13">
        <f t="shared" si="4"/>
        <v>0</v>
      </c>
    </row>
    <row r="40" spans="1:10" s="7" customFormat="1" ht="47.25" x14ac:dyDescent="0.25">
      <c r="A40" s="10" t="s">
        <v>72</v>
      </c>
      <c r="B40" s="15" t="s">
        <v>62</v>
      </c>
      <c r="C40" s="34"/>
      <c r="D40" s="11" t="s">
        <v>73</v>
      </c>
      <c r="E40" s="34"/>
      <c r="F40" s="18" t="s">
        <v>64</v>
      </c>
      <c r="G40" s="18" t="s">
        <v>74</v>
      </c>
      <c r="H40" s="18">
        <v>23636</v>
      </c>
      <c r="I40" s="18">
        <v>1.08</v>
      </c>
      <c r="J40" s="13">
        <f t="shared" si="4"/>
        <v>0</v>
      </c>
    </row>
    <row r="41" spans="1:10" s="7" customFormat="1" ht="47.25" x14ac:dyDescent="0.25">
      <c r="A41" s="10" t="s">
        <v>75</v>
      </c>
      <c r="B41" s="15" t="s">
        <v>62</v>
      </c>
      <c r="C41" s="34"/>
      <c r="D41" s="11" t="s">
        <v>76</v>
      </c>
      <c r="E41" s="34"/>
      <c r="F41" s="18" t="s">
        <v>64</v>
      </c>
      <c r="G41" s="18" t="s">
        <v>77</v>
      </c>
      <c r="H41" s="18">
        <v>41090</v>
      </c>
      <c r="I41" s="18">
        <v>1.08</v>
      </c>
      <c r="J41" s="13">
        <f t="shared" si="4"/>
        <v>0</v>
      </c>
    </row>
    <row r="42" spans="1:10" s="7" customFormat="1" ht="47.25" x14ac:dyDescent="0.25">
      <c r="A42" s="10" t="s">
        <v>78</v>
      </c>
      <c r="B42" s="15" t="s">
        <v>62</v>
      </c>
      <c r="C42" s="34"/>
      <c r="D42" s="11" t="s">
        <v>79</v>
      </c>
      <c r="E42" s="34"/>
      <c r="F42" s="18" t="s">
        <v>64</v>
      </c>
      <c r="G42" s="18" t="s">
        <v>80</v>
      </c>
      <c r="H42" s="18">
        <v>53502</v>
      </c>
      <c r="I42" s="18">
        <v>1.08</v>
      </c>
      <c r="J42" s="13">
        <f t="shared" si="4"/>
        <v>0</v>
      </c>
    </row>
    <row r="43" spans="1:10" s="7" customFormat="1" ht="47.25" x14ac:dyDescent="0.25">
      <c r="A43" s="10" t="s">
        <v>81</v>
      </c>
      <c r="B43" s="15" t="s">
        <v>62</v>
      </c>
      <c r="C43" s="34"/>
      <c r="D43" s="11" t="s">
        <v>82</v>
      </c>
      <c r="E43" s="34"/>
      <c r="F43" s="18" t="s">
        <v>64</v>
      </c>
      <c r="G43" s="18" t="s">
        <v>83</v>
      </c>
      <c r="H43" s="18">
        <v>87659</v>
      </c>
      <c r="I43" s="18">
        <v>1.08</v>
      </c>
      <c r="J43" s="13">
        <f t="shared" si="4"/>
        <v>0</v>
      </c>
    </row>
    <row r="44" spans="1:10" s="7" customFormat="1" x14ac:dyDescent="0.25">
      <c r="A44" s="16">
        <v>6</v>
      </c>
      <c r="B44" s="9" t="s">
        <v>84</v>
      </c>
      <c r="C44" s="34" t="s">
        <v>10</v>
      </c>
      <c r="D44" s="34" t="s">
        <v>10</v>
      </c>
      <c r="E44" s="34" t="s">
        <v>10</v>
      </c>
      <c r="F44" s="34" t="s">
        <v>10</v>
      </c>
      <c r="G44" s="34" t="s">
        <v>10</v>
      </c>
      <c r="H44" s="34" t="s">
        <v>10</v>
      </c>
      <c r="I44" s="34" t="s">
        <v>10</v>
      </c>
      <c r="J44" s="34" t="s">
        <v>10</v>
      </c>
    </row>
    <row r="45" spans="1:10" s="7" customFormat="1" ht="63" x14ac:dyDescent="0.25">
      <c r="A45" s="10" t="s">
        <v>85</v>
      </c>
      <c r="B45" s="15" t="s">
        <v>86</v>
      </c>
      <c r="C45" s="34">
        <v>35</v>
      </c>
      <c r="D45" s="11"/>
      <c r="E45" s="34"/>
      <c r="F45" s="18" t="s">
        <v>64</v>
      </c>
      <c r="G45" s="18" t="s">
        <v>87</v>
      </c>
      <c r="H45" s="18">
        <v>563</v>
      </c>
      <c r="I45" s="18">
        <v>1</v>
      </c>
      <c r="J45" s="13">
        <f>E45*H45*I45</f>
        <v>0</v>
      </c>
    </row>
    <row r="46" spans="1:10" s="7" customFormat="1" ht="47.25" x14ac:dyDescent="0.25">
      <c r="A46" s="10" t="s">
        <v>88</v>
      </c>
      <c r="B46" s="15" t="s">
        <v>89</v>
      </c>
      <c r="C46" s="34">
        <v>35</v>
      </c>
      <c r="D46" s="11"/>
      <c r="E46" s="34">
        <v>1</v>
      </c>
      <c r="F46" s="18" t="s">
        <v>64</v>
      </c>
      <c r="G46" s="18" t="s">
        <v>90</v>
      </c>
      <c r="H46" s="18">
        <v>167</v>
      </c>
      <c r="I46" s="18">
        <v>1</v>
      </c>
      <c r="J46" s="13">
        <f t="shared" ref="J46:J47" si="5">E46*H46*I46</f>
        <v>167</v>
      </c>
    </row>
    <row r="47" spans="1:10" s="7" customFormat="1" ht="32.25" thickBot="1" x14ac:dyDescent="0.3">
      <c r="A47" s="20" t="s">
        <v>91</v>
      </c>
      <c r="B47" s="21" t="s">
        <v>92</v>
      </c>
      <c r="C47" s="22" t="s">
        <v>94</v>
      </c>
      <c r="D47" s="23"/>
      <c r="E47" s="22">
        <v>1</v>
      </c>
      <c r="F47" s="23" t="s">
        <v>14</v>
      </c>
      <c r="G47" s="24" t="s">
        <v>93</v>
      </c>
      <c r="H47" s="24">
        <v>611</v>
      </c>
      <c r="I47" s="24">
        <v>1</v>
      </c>
      <c r="J47" s="25">
        <f t="shared" si="5"/>
        <v>611</v>
      </c>
    </row>
    <row r="48" spans="1:10" ht="50.25" customHeight="1" thickTop="1" x14ac:dyDescent="0.25">
      <c r="A48" s="26"/>
      <c r="B48" s="37" t="s">
        <v>95</v>
      </c>
      <c r="C48" s="34" t="s">
        <v>10</v>
      </c>
      <c r="D48" s="34" t="s">
        <v>10</v>
      </c>
      <c r="E48" s="34" t="s">
        <v>10</v>
      </c>
      <c r="F48" s="34" t="s">
        <v>10</v>
      </c>
      <c r="G48" s="34" t="s">
        <v>10</v>
      </c>
      <c r="H48" s="34" t="s">
        <v>10</v>
      </c>
      <c r="I48" s="34" t="s">
        <v>10</v>
      </c>
      <c r="J48" s="27">
        <f>J18+J19+J21+J22+J23+J24+J26+J27+J28+J29+J30+J31+J33+J34+J37+J38+J39+J40+J41+J42+J43+J45+J46+J47+J35</f>
        <v>2217.0797800000005</v>
      </c>
    </row>
    <row r="49" spans="1:10" s="28" customFormat="1" ht="18.75" customHeight="1" x14ac:dyDescent="0.25">
      <c r="A49" s="68"/>
      <c r="B49" s="68"/>
    </row>
    <row r="50" spans="1:10" s="28" customFormat="1" ht="41.25" customHeight="1" x14ac:dyDescent="0.25">
      <c r="A50" s="68"/>
      <c r="B50" s="68"/>
    </row>
    <row r="51" spans="1:10" s="28" customFormat="1" ht="38.25" customHeight="1" x14ac:dyDescent="0.25">
      <c r="A51" s="68"/>
      <c r="B51" s="68"/>
    </row>
    <row r="52" spans="1:10" s="28" customFormat="1" ht="18.75" customHeight="1" x14ac:dyDescent="0.25">
      <c r="A52" s="69"/>
      <c r="B52" s="69"/>
    </row>
    <row r="53" spans="1:10" s="28" customFormat="1" ht="217.5" customHeight="1" x14ac:dyDescent="0.25">
      <c r="A53" s="65"/>
      <c r="B53" s="70"/>
    </row>
    <row r="54" spans="1:10" ht="53.25" customHeight="1" x14ac:dyDescent="0.25">
      <c r="A54" s="65"/>
      <c r="B54" s="66"/>
    </row>
    <row r="55" spans="1:10" x14ac:dyDescent="0.25">
      <c r="A55" s="67"/>
      <c r="B55" s="67"/>
    </row>
    <row r="56" spans="1:10" s="30" customFormat="1" x14ac:dyDescent="0.25">
      <c r="A56" s="29"/>
      <c r="B56" s="4"/>
      <c r="C56" s="4"/>
      <c r="D56" s="4"/>
      <c r="E56" s="4"/>
      <c r="F56" s="4"/>
      <c r="G56" s="4"/>
      <c r="H56" s="4"/>
      <c r="I56" s="4"/>
      <c r="J56" s="4"/>
    </row>
    <row r="60" spans="1:10" s="30" customFormat="1" x14ac:dyDescent="0.25">
      <c r="A60" s="29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11:J11"/>
    <mergeCell ref="A54:B54"/>
    <mergeCell ref="A55:B55"/>
    <mergeCell ref="A49:B49"/>
    <mergeCell ref="A50:B50"/>
    <mergeCell ref="A51:B51"/>
    <mergeCell ref="A52:B52"/>
    <mergeCell ref="A53:B53"/>
    <mergeCell ref="A12:A15"/>
    <mergeCell ref="B12:B15"/>
    <mergeCell ref="C12:J12"/>
    <mergeCell ref="C13:J13"/>
    <mergeCell ref="C14:F14"/>
    <mergeCell ref="G14:J1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view="pageBreakPreview" zoomScaleNormal="100" zoomScaleSheetLayoutView="100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5" width="10.875" style="32" bestFit="1" customWidth="1"/>
    <col min="6" max="16384" width="9" style="32"/>
  </cols>
  <sheetData>
    <row r="1" spans="1:5" ht="28.5" x14ac:dyDescent="0.25">
      <c r="A1" s="38" t="s">
        <v>101</v>
      </c>
      <c r="B1" s="38"/>
      <c r="C1" s="38"/>
      <c r="D1" s="38"/>
    </row>
    <row r="2" spans="1:5" ht="47.25" x14ac:dyDescent="0.25">
      <c r="A2" s="39" t="s">
        <v>1</v>
      </c>
      <c r="B2" s="40" t="s">
        <v>102</v>
      </c>
      <c r="C2" s="41" t="s">
        <v>136</v>
      </c>
      <c r="D2" s="41" t="s">
        <v>2</v>
      </c>
    </row>
    <row r="3" spans="1:5" ht="47.25" x14ac:dyDescent="0.25">
      <c r="A3" s="42" t="s">
        <v>103</v>
      </c>
      <c r="B3" s="43" t="s">
        <v>104</v>
      </c>
      <c r="C3" s="44">
        <v>2217.0797800000005</v>
      </c>
      <c r="D3" s="60">
        <v>2217.0797800000005</v>
      </c>
    </row>
    <row r="4" spans="1:5" x14ac:dyDescent="0.25">
      <c r="A4" s="42" t="s">
        <v>105</v>
      </c>
      <c r="B4" s="43" t="s">
        <v>106</v>
      </c>
      <c r="C4" s="45">
        <v>443.41595600000011</v>
      </c>
      <c r="D4" s="61">
        <f>D3*0.2</f>
        <v>443.41595600000011</v>
      </c>
    </row>
    <row r="5" spans="1:5" ht="47.25" x14ac:dyDescent="0.25">
      <c r="A5" s="42" t="s">
        <v>107</v>
      </c>
      <c r="B5" s="46" t="s">
        <v>108</v>
      </c>
      <c r="C5" s="47">
        <v>2660.4957360000003</v>
      </c>
      <c r="D5" s="60">
        <f>D3+D4</f>
        <v>2660.4957360000008</v>
      </c>
    </row>
    <row r="6" spans="1:5" ht="31.5" x14ac:dyDescent="0.25">
      <c r="A6" s="42" t="s">
        <v>109</v>
      </c>
      <c r="B6" s="46" t="s">
        <v>110</v>
      </c>
      <c r="C6" s="45">
        <v>3250.5115336753424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3249.130068761202</v>
      </c>
    </row>
    <row r="7" spans="1:5" ht="47.25" x14ac:dyDescent="0.25">
      <c r="A7" s="42" t="s">
        <v>111</v>
      </c>
      <c r="B7" s="43" t="s">
        <v>112</v>
      </c>
      <c r="C7" s="48">
        <v>0</v>
      </c>
      <c r="D7" s="61">
        <v>0</v>
      </c>
    </row>
    <row r="8" spans="1:5" ht="31.5" x14ac:dyDescent="0.25">
      <c r="A8" s="42" t="s">
        <v>113</v>
      </c>
      <c r="B8" s="43" t="s">
        <v>114</v>
      </c>
      <c r="C8" s="48">
        <v>2660.4957360000003</v>
      </c>
      <c r="D8" s="61">
        <f>D5-D7</f>
        <v>2660.4957360000008</v>
      </c>
    </row>
    <row r="9" spans="1:5" ht="47.25" x14ac:dyDescent="0.25">
      <c r="A9" s="42" t="s">
        <v>115</v>
      </c>
      <c r="B9" s="43" t="s">
        <v>116</v>
      </c>
      <c r="C9" s="48">
        <v>2829.2831700000002</v>
      </c>
      <c r="D9" s="61">
        <f>SUM(D10:D17)</f>
        <v>2829.28316627</v>
      </c>
    </row>
    <row r="10" spans="1:5" x14ac:dyDescent="0.25">
      <c r="A10" s="42" t="s">
        <v>117</v>
      </c>
      <c r="B10" s="43" t="s">
        <v>118</v>
      </c>
      <c r="C10" s="48">
        <v>0</v>
      </c>
      <c r="D10" s="61">
        <v>0</v>
      </c>
      <c r="E10" s="62">
        <v>105.2557</v>
      </c>
    </row>
    <row r="11" spans="1:5" x14ac:dyDescent="0.25">
      <c r="A11" s="42" t="s">
        <v>119</v>
      </c>
      <c r="B11" s="43" t="s">
        <v>120</v>
      </c>
      <c r="C11" s="48">
        <v>0</v>
      </c>
      <c r="D11" s="61">
        <v>0</v>
      </c>
      <c r="E11" s="62">
        <v>106.826398641827</v>
      </c>
    </row>
    <row r="12" spans="1:5" x14ac:dyDescent="0.25">
      <c r="A12" s="42" t="s">
        <v>121</v>
      </c>
      <c r="B12" s="43" t="s">
        <v>122</v>
      </c>
      <c r="C12" s="48">
        <v>0</v>
      </c>
      <c r="D12" s="61">
        <v>0</v>
      </c>
      <c r="E12" s="62">
        <v>105.561885224957</v>
      </c>
    </row>
    <row r="13" spans="1:5" x14ac:dyDescent="0.25">
      <c r="A13" s="42" t="s">
        <v>123</v>
      </c>
      <c r="B13" s="43" t="s">
        <v>124</v>
      </c>
      <c r="C13" s="48">
        <v>2706.70372</v>
      </c>
      <c r="D13" s="61">
        <v>2706.70372</v>
      </c>
      <c r="E13" s="62">
        <v>104.9354</v>
      </c>
    </row>
    <row r="14" spans="1:5" x14ac:dyDescent="0.25">
      <c r="A14" s="42" t="s">
        <v>125</v>
      </c>
      <c r="B14" s="43" t="s">
        <v>126</v>
      </c>
      <c r="C14" s="48">
        <v>122.57944999999999</v>
      </c>
      <c r="D14" s="61">
        <v>122.57944627000006</v>
      </c>
      <c r="E14" s="62">
        <v>113.87439215858601</v>
      </c>
    </row>
    <row r="15" spans="1:5" x14ac:dyDescent="0.25">
      <c r="A15" s="42" t="s">
        <v>127</v>
      </c>
      <c r="B15" s="43" t="s">
        <v>128</v>
      </c>
      <c r="C15" s="48">
        <v>0</v>
      </c>
      <c r="D15" s="61">
        <v>0</v>
      </c>
      <c r="E15" s="62">
        <v>105.89170681013999</v>
      </c>
    </row>
    <row r="16" spans="1:5" x14ac:dyDescent="0.25">
      <c r="A16" s="42" t="s">
        <v>129</v>
      </c>
      <c r="B16" s="43" t="s">
        <v>130</v>
      </c>
      <c r="C16" s="48">
        <v>0</v>
      </c>
      <c r="D16" s="61">
        <v>0</v>
      </c>
      <c r="E16" s="62">
        <v>105.30227480021099</v>
      </c>
    </row>
    <row r="17" spans="1:5" x14ac:dyDescent="0.25">
      <c r="A17" s="42" t="s">
        <v>131</v>
      </c>
      <c r="B17" s="43" t="s">
        <v>132</v>
      </c>
      <c r="C17" s="48">
        <v>0</v>
      </c>
      <c r="D17" s="61">
        <v>0</v>
      </c>
      <c r="E17" s="62">
        <v>104.794259089128</v>
      </c>
    </row>
    <row r="18" spans="1:5" ht="31.5" x14ac:dyDescent="0.25">
      <c r="A18" s="42">
        <v>8</v>
      </c>
      <c r="B18" s="43" t="s">
        <v>133</v>
      </c>
      <c r="C18" s="48">
        <v>3.2505115336753425</v>
      </c>
      <c r="D18" s="61">
        <f>D6/1000</f>
        <v>3.2491300687612021</v>
      </c>
    </row>
    <row r="19" spans="1:5" ht="63" x14ac:dyDescent="0.25">
      <c r="A19" s="42">
        <v>9</v>
      </c>
      <c r="B19" s="43" t="s">
        <v>134</v>
      </c>
      <c r="C19" s="48">
        <v>0</v>
      </c>
      <c r="D19" s="61">
        <v>0</v>
      </c>
    </row>
    <row r="20" spans="1:5" ht="31.5" x14ac:dyDescent="0.25">
      <c r="A20" s="42">
        <v>10</v>
      </c>
      <c r="B20" s="46" t="s">
        <v>135</v>
      </c>
      <c r="C20" s="47">
        <v>3.2505115336753425</v>
      </c>
      <c r="D20" s="60">
        <f>D18+D19</f>
        <v>3.2491300687612021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2021-11-22T08:37:17Z</dcterms:created>
  <dcterms:modified xsi:type="dcterms:W3CDTF">2023-10-24T08:53:02Z</dcterms:modified>
</cp:coreProperties>
</file>