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05-0-01-04-2-0397\"/>
    </mc:Choice>
  </mc:AlternateContent>
  <xr:revisionPtr revIDLastSave="0" documentId="14_{7809FD82-634E-4EB4-B42C-9B4DE58761B8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IntlFixup" hidden="1">'ИСТИНА'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_xlnm.Print_Titles" localSheetId="0">КоррИПР!$14:$14</definedName>
    <definedName name="_xlnm.Print_Area" localSheetId="1">'T6'!$A$1:$D$20</definedName>
    <definedName name="_xlnm.Print_Area" localSheetId="0">КоррИПР!$A$9:$J$22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21" i="1"/>
  <c r="J20" i="1"/>
  <c r="J18" i="1"/>
  <c r="J16" i="1"/>
  <c r="J22" i="1" l="1"/>
</calcChain>
</file>

<file path=xl/sharedStrings.xml><?xml version="1.0" encoding="utf-8"?>
<sst xmlns="http://schemas.openxmlformats.org/spreadsheetml/2006/main" count="117" uniqueCount="81">
  <si>
    <t>Таблица 3. Строительство РП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</si>
  <si>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</si>
  <si>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</si>
  <si>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</si>
  <si>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</si>
  <si>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</si>
  <si>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</si>
  <si>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</si>
  <si>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</si>
  <si>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</si>
  <si>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</si>
  <si>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</si>
  <si>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</si>
  <si>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</si>
  <si>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</si>
  <si>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</si>
  <si>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(РП)</t>
  </si>
  <si>
    <t>1 ед.</t>
  </si>
  <si>
    <t>Э4-01</t>
  </si>
  <si>
    <t>Выключатель</t>
  </si>
  <si>
    <t>2.1</t>
  </si>
  <si>
    <t>Ячейки выключателя РП (СП,ТП,РТП)</t>
  </si>
  <si>
    <t>1 ячейка</t>
  </si>
  <si>
    <t>В8-01</t>
  </si>
  <si>
    <t>Проектирование</t>
  </si>
  <si>
    <t>3.1</t>
  </si>
  <si>
    <t xml:space="preserve">Проектно-изыскательские работы </t>
  </si>
  <si>
    <t>Затраты по УНЦ
от 6 до 10,9 млн. руб</t>
  </si>
  <si>
    <t>1 объект</t>
  </si>
  <si>
    <t>П6-07</t>
  </si>
  <si>
    <t>3.2</t>
  </si>
  <si>
    <t>Затраты по УНЦ
от 11 до 20,9 млн. руб</t>
  </si>
  <si>
    <t>П6-08</t>
  </si>
  <si>
    <t>Итого объем финансовых потребностей,                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</si>
  <si>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</si>
  <si>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</si>
  <si>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</si>
  <si>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</si>
  <si>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</si>
  <si>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</si>
  <si>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</si>
  <si>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</si>
  <si>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</si>
  <si>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</si>
  <si>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</si>
  <si>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</si>
  <si>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</si>
  <si>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</si>
  <si>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</si>
  <si>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</si>
  <si>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</si>
  <si>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</si>
  <si>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</si>
  <si>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</si>
  <si>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</si>
  <si>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</si>
  <si>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</si>
  <si>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</si>
  <si>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</si>
  <si>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</si>
  <si>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</si>
  <si>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</si>
  <si>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</si>
  <si>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</si>
  <si>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</si>
  <si>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</si>
  <si>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</si>
  <si>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</si>
  <si>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</si>
  <si>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</si>
  <si>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</si>
  <si>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</si>
  <si>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</si>
  <si>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</si>
  <si>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главного инженера АО "ЛОЭСК" от 26.01.2022 № 6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</si>
  <si>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</si>
  <si>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</si>
  <si>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</si>
  <si>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</si>
  <si>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K_20-1-05-0-01-04-2-0397</t>
  </si>
  <si>
    <t>Наименование инвестиционного проекта: Выб, РК оборудования ТП-63 в г.Выборг ЛО (инв.№ 050001205) (20-1-05-0-01-04-2-0397)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</si>
</sst>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4" fillId="0" borderId="0">
      <protection locked="0"/>
    </xf>
    <xf numFmtId="0" fontId="6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</cellStyleXfs>
  <cellXfs count="69">
    <xf numFmtId="0" fontId="0" fillId="0" borderId="0" xfId="0"/>
    <xf numFmtId="0" fontId="1" fillId="0" borderId="0" xfId="0" applyFont="1" applyFill="1"/>
    <xf numFmtId="3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wrapText="1"/>
    </xf>
    <xf numFmtId="3" fontId="1" fillId="0" borderId="2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0" fillId="0" borderId="0" xfId="0" applyFill="1"/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0" xfId="6" applyFont="1" applyFill="1" applyAlignment="1">
      <alignment horizontal="right" vertical="center"/>
    </xf>
    <xf numFmtId="0" fontId="8" fillId="0" borderId="0" xfId="6" applyFont="1" applyFill="1" applyAlignment="1">
      <alignment horizontal="right"/>
    </xf>
    <xf numFmtId="0" fontId="5" fillId="0" borderId="0" xfId="2" applyFont="1" applyFill="1" applyBorder="1" applyAlignment="1" applyProtection="1">
      <alignment horizontal="centerContinuous" vertical="center" wrapText="1"/>
    </xf>
    <xf numFmtId="0" fontId="6" fillId="0" borderId="0" xfId="3" applyFill="1"/>
    <xf numFmtId="0" fontId="2" fillId="0" borderId="7" xfId="4" applyFont="1" applyFill="1" applyBorder="1" applyAlignment="1" applyProtection="1">
      <alignment horizontal="center" vertical="center" wrapText="1"/>
    </xf>
    <xf numFmtId="0" fontId="2" fillId="0" borderId="8" xfId="4" applyFont="1" applyFill="1" applyBorder="1" applyAlignment="1" applyProtection="1">
      <alignment horizontal="center" vertical="center" wrapText="1"/>
    </xf>
    <xf numFmtId="0" fontId="2" fillId="0" borderId="2" xfId="4" applyFont="1" applyFill="1" applyBorder="1" applyAlignment="1" applyProtection="1">
      <alignment horizontal="center" vertical="center" wrapText="1"/>
    </xf>
    <xf numFmtId="49" fontId="1" fillId="0" borderId="7" xfId="4" applyNumberFormat="1" applyFont="1" applyFill="1" applyBorder="1" applyAlignment="1" applyProtection="1">
      <alignment horizontal="center" vertical="center" wrapText="1"/>
    </xf>
    <xf numFmtId="0" fontId="1" fillId="0" borderId="7" xfId="4" applyFont="1" applyFill="1" applyBorder="1" applyAlignment="1" applyProtection="1">
      <alignment horizontal="left" vertical="center" wrapText="1"/>
    </xf>
    <xf numFmtId="4" fontId="2" fillId="0" borderId="9" xfId="4" applyNumberFormat="1" applyFont="1" applyFill="1" applyBorder="1" applyAlignment="1" applyProtection="1">
      <alignment horizontal="center" vertical="center" wrapText="1"/>
    </xf>
    <xf numFmtId="4" fontId="1" fillId="0" borderId="8" xfId="4" applyNumberFormat="1" applyFont="1" applyFill="1" applyBorder="1" applyAlignment="1" applyProtection="1">
      <alignment horizontal="center" vertical="center" wrapText="1"/>
    </xf>
    <xf numFmtId="0" fontId="2" fillId="0" borderId="7" xfId="4" applyFont="1" applyFill="1" applyBorder="1" applyAlignment="1" applyProtection="1">
      <alignment horizontal="left" vertical="center" wrapText="1"/>
    </xf>
    <xf numFmtId="4" fontId="2" fillId="0" borderId="7" xfId="4" applyNumberFormat="1" applyFont="1" applyFill="1" applyBorder="1" applyAlignment="1" applyProtection="1">
      <alignment horizontal="center" vertical="center" wrapText="1"/>
    </xf>
    <xf numFmtId="4" fontId="1" fillId="0" borderId="7" xfId="4" applyNumberFormat="1" applyFont="1" applyFill="1" applyBorder="1" applyAlignment="1" applyProtection="1">
      <alignment horizontal="center" vertical="center" wrapText="1"/>
    </xf>
    <xf numFmtId="2" fontId="6" fillId="0" borderId="0" xfId="3" applyNumberFormat="1" applyFill="1"/>
    <xf numFmtId="10" fontId="0" fillId="0" borderId="0" xfId="0" applyNumberFormat="1" applyFill="1"/>
    <xf numFmtId="4" fontId="7" fillId="0" borderId="0" xfId="2" applyNumberFormat="1" applyFont="1" applyFill="1" applyProtection="1"/>
    <xf numFmtId="49" fontId="1" fillId="0" borderId="0" xfId="6" applyNumberFormat="1" applyFont="1" applyFill="1" applyAlignment="1">
      <alignment horizontal="center"/>
    </xf>
    <xf numFmtId="0" fontId="1" fillId="0" borderId="0" xfId="6" applyFont="1" applyFill="1" applyAlignment="1">
      <alignment wrapText="1"/>
    </xf>
    <xf numFmtId="0" fontId="1" fillId="0" borderId="0" xfId="6" applyFont="1" applyFill="1"/>
    <xf numFmtId="0" fontId="10" fillId="0" borderId="0" xfId="6" applyFont="1" applyFill="1" applyAlignment="1">
      <alignment horizontal="center" vertical="center" wrapText="1"/>
    </xf>
    <xf numFmtId="0" fontId="1" fillId="0" borderId="0" xfId="3" applyFont="1" applyFill="1" applyAlignment="1">
      <alignment vertical="center"/>
    </xf>
    <xf numFmtId="0" fontId="1" fillId="0" borderId="0" xfId="6" applyFont="1" applyFill="1" applyAlignment="1">
      <alignment vertical="center"/>
    </xf>
    <xf numFmtId="0" fontId="1" fillId="0" borderId="0" xfId="6" applyFont="1" applyFill="1" applyAlignment="1"/>
    <xf numFmtId="4" fontId="2" fillId="0" borderId="2" xfId="4" applyNumberFormat="1" applyFont="1" applyFill="1" applyBorder="1" applyAlignment="1" applyProtection="1">
      <alignment horizontal="center" vertical="center" wrapText="1"/>
    </xf>
    <xf numFmtId="4" fontId="1" fillId="0" borderId="2" xfId="4" applyNumberFormat="1" applyFont="1" applyFill="1" applyBorder="1" applyAlignment="1" applyProtection="1">
      <alignment horizontal="center" vertical="center" wrapText="1"/>
    </xf>
    <xf numFmtId="165" fontId="3" fillId="0" borderId="10" xfId="8" applyNumberFormat="1" applyFont="1" applyFill="1" applyBorder="1" applyAlignment="1" applyProtection="1">
      <alignment horizontal="center" vertical="center"/>
      <protection locked="0"/>
    </xf>
    <xf numFmtId="0" fontId="10" fillId="0" borderId="0" xfId="6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9">
    <cellStyle name="Normal" xfId="4" xr:uid="{00000000-0005-0000-0000-000000000000}"/>
    <cellStyle name="Обычный" xfId="0" builtinId="0"/>
    <cellStyle name="Обычный 14" xfId="1" xr:uid="{00000000-0005-0000-0000-000002000000}"/>
    <cellStyle name="Обычный 2" xfId="7" xr:uid="{00000000-0005-0000-0000-000003000000}"/>
    <cellStyle name="Обычный 2 2" xfId="2" xr:uid="{00000000-0005-0000-0000-000004000000}"/>
    <cellStyle name="Обычный 3" xfId="6" xr:uid="{00000000-0005-0000-0000-000005000000}"/>
    <cellStyle name="Обычный 3 2 2" xfId="8" xr:uid="{00000000-0005-0000-0000-000006000000}"/>
    <cellStyle name="Обычный 7" xfId="3" xr:uid="{00000000-0005-0000-0000-000007000000}"/>
    <cellStyle name="Финансовый 2 2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28"/>
  <sheetViews>
    <sheetView zoomScale="70" zoomScaleNormal="70" workbookViewId="0">
      <pane ySplit="14" topLeftCell="A15" activePane="bottomLeft" state="frozen"/>
      <selection pane="bottomLeft"/>
    </sheetView>
  </sheetViews>
  <sheetFormatPr defaultColWidth="9" defaultRowHeight="15.75" x14ac:dyDescent="0.25"/>
  <cols>
    <col min="1" max="1" width="11" style="26" customWidth="1"/>
    <col min="2" max="2" width="26.375" style="27" customWidth="1"/>
    <col min="3" max="3" width="14" style="1" customWidth="1"/>
    <col min="4" max="4" width="23.75" style="1" customWidth="1"/>
    <col min="5" max="5" width="13.5" style="1" customWidth="1"/>
    <col min="6" max="6" width="10.875" style="1" customWidth="1"/>
    <col min="7" max="7" width="13.875" style="1" customWidth="1"/>
    <col min="8" max="9" width="16.75" style="1" customWidth="1"/>
    <col min="10" max="10" width="15.125" style="1" customWidth="1"/>
    <col min="11" max="16384" width="9" style="1"/>
  </cols>
  <sheetData>
    <row r="1" spans="1:12" s="53" customFormat="1" ht="18.75" x14ac:dyDescent="0.25">
      <c r="A1" s="51"/>
      <c r="B1" s="52"/>
      <c r="J1" s="34" t="s">
        <v>75</v>
      </c>
      <c r="K1" s="34"/>
      <c r="L1" s="34"/>
    </row>
    <row r="2" spans="1:12" s="53" customFormat="1" ht="18.75" x14ac:dyDescent="0.3">
      <c r="A2" s="51"/>
      <c r="B2" s="52"/>
      <c r="J2" s="35" t="s">
        <v>70</v>
      </c>
      <c r="K2" s="35"/>
      <c r="L2" s="35"/>
    </row>
    <row r="3" spans="1:12" s="53" customFormat="1" ht="18.75" x14ac:dyDescent="0.3">
      <c r="A3" s="51"/>
      <c r="B3" s="52"/>
      <c r="J3" s="35" t="s">
        <v>76</v>
      </c>
      <c r="K3" s="35"/>
      <c r="L3" s="35"/>
    </row>
    <row r="4" spans="1:12" s="53" customFormat="1" ht="18.75" x14ac:dyDescent="0.25">
      <c r="A4" s="61" t="s">
        <v>77</v>
      </c>
      <c r="B4" s="61"/>
      <c r="C4" s="61"/>
      <c r="D4" s="61"/>
      <c r="E4" s="61"/>
      <c r="F4" s="61"/>
      <c r="G4" s="61"/>
      <c r="H4" s="61"/>
      <c r="I4" s="61"/>
      <c r="J4" s="61"/>
      <c r="K4" s="54"/>
      <c r="L4" s="54"/>
    </row>
    <row r="5" spans="1:12" s="53" customFormat="1" ht="18.75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54"/>
      <c r="L5" s="54"/>
    </row>
    <row r="6" spans="1:12" s="53" customFormat="1" x14ac:dyDescent="0.25">
      <c r="A6" s="7" t="s">
        <v>78</v>
      </c>
      <c r="B6" s="55"/>
    </row>
    <row r="7" spans="1:12" s="53" customFormat="1" x14ac:dyDescent="0.25">
      <c r="A7" s="55" t="s">
        <v>80</v>
      </c>
      <c r="B7" s="55"/>
    </row>
    <row r="8" spans="1:12" s="57" customFormat="1" x14ac:dyDescent="0.25">
      <c r="A8" s="56" t="s">
        <v>79</v>
      </c>
      <c r="B8" s="56"/>
    </row>
    <row r="9" spans="1:12" ht="15.75" customHeight="1" x14ac:dyDescent="0.25">
      <c r="A9" s="62" t="s">
        <v>0</v>
      </c>
      <c r="B9" s="62"/>
      <c r="C9" s="62"/>
      <c r="D9" s="62"/>
      <c r="E9" s="62"/>
      <c r="F9" s="62"/>
      <c r="G9" s="62"/>
      <c r="H9" s="62"/>
      <c r="I9" s="62"/>
      <c r="J9" s="62"/>
    </row>
    <row r="10" spans="1:12" ht="15.75" customHeight="1" x14ac:dyDescent="0.25">
      <c r="A10" s="63" t="s">
        <v>1</v>
      </c>
      <c r="B10" s="64" t="s">
        <v>71</v>
      </c>
      <c r="C10" s="65" t="s">
        <v>2</v>
      </c>
      <c r="D10" s="65"/>
      <c r="E10" s="65"/>
      <c r="F10" s="65"/>
      <c r="G10" s="65"/>
      <c r="H10" s="65"/>
      <c r="I10" s="65"/>
      <c r="J10" s="65"/>
    </row>
    <row r="11" spans="1:12" ht="45" customHeight="1" x14ac:dyDescent="0.25">
      <c r="A11" s="63"/>
      <c r="B11" s="64"/>
      <c r="C11" s="66" t="s">
        <v>74</v>
      </c>
      <c r="D11" s="67"/>
      <c r="E11" s="67"/>
      <c r="F11" s="67"/>
      <c r="G11" s="67"/>
      <c r="H11" s="67"/>
      <c r="I11" s="67"/>
      <c r="J11" s="68"/>
    </row>
    <row r="12" spans="1:12" ht="33.75" customHeight="1" x14ac:dyDescent="0.25">
      <c r="A12" s="63"/>
      <c r="B12" s="64"/>
      <c r="C12" s="64" t="s">
        <v>3</v>
      </c>
      <c r="D12" s="64"/>
      <c r="E12" s="64"/>
      <c r="F12" s="64"/>
      <c r="G12" s="64" t="s">
        <v>4</v>
      </c>
      <c r="H12" s="64"/>
      <c r="I12" s="64"/>
      <c r="J12" s="64"/>
    </row>
    <row r="13" spans="1:12" s="3" customFormat="1" ht="110.25" customHeight="1" x14ac:dyDescent="0.25">
      <c r="A13" s="63"/>
      <c r="B13" s="64"/>
      <c r="C13" s="30" t="s">
        <v>5</v>
      </c>
      <c r="D13" s="30" t="s">
        <v>6</v>
      </c>
      <c r="E13" s="30" t="s">
        <v>7</v>
      </c>
      <c r="F13" s="30" t="s">
        <v>72</v>
      </c>
      <c r="G13" s="30" t="s">
        <v>8</v>
      </c>
      <c r="H13" s="30" t="s">
        <v>73</v>
      </c>
      <c r="I13" s="30" t="s">
        <v>9</v>
      </c>
      <c r="J13" s="2" t="s">
        <v>10</v>
      </c>
    </row>
    <row r="14" spans="1:12" s="4" customFormat="1" x14ac:dyDescent="0.25">
      <c r="A14" s="29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</row>
    <row r="15" spans="1:12" s="7" customFormat="1" ht="47.25" x14ac:dyDescent="0.25">
      <c r="A15" s="5">
        <v>1</v>
      </c>
      <c r="B15" s="6" t="s">
        <v>11</v>
      </c>
      <c r="C15" s="30" t="s">
        <v>12</v>
      </c>
      <c r="D15" s="30" t="s">
        <v>12</v>
      </c>
      <c r="E15" s="30" t="s">
        <v>12</v>
      </c>
      <c r="F15" s="30" t="s">
        <v>12</v>
      </c>
      <c r="G15" s="30" t="s">
        <v>12</v>
      </c>
      <c r="H15" s="30" t="s">
        <v>12</v>
      </c>
      <c r="I15" s="30" t="s">
        <v>12</v>
      </c>
      <c r="J15" s="30" t="s">
        <v>12</v>
      </c>
    </row>
    <row r="16" spans="1:12" s="7" customFormat="1" ht="63" x14ac:dyDescent="0.25">
      <c r="A16" s="29" t="s">
        <v>13</v>
      </c>
      <c r="B16" s="8" t="s">
        <v>14</v>
      </c>
      <c r="C16" s="29" t="s">
        <v>15</v>
      </c>
      <c r="D16" s="30" t="s">
        <v>16</v>
      </c>
      <c r="E16" s="30"/>
      <c r="F16" s="9" t="s">
        <v>17</v>
      </c>
      <c r="G16" s="9" t="s">
        <v>18</v>
      </c>
      <c r="H16" s="9">
        <v>1615</v>
      </c>
      <c r="I16" s="9">
        <v>1.03</v>
      </c>
      <c r="J16" s="2">
        <f>E16*H16*I16</f>
        <v>0</v>
      </c>
    </row>
    <row r="17" spans="1:10" s="7" customFormat="1" x14ac:dyDescent="0.25">
      <c r="A17" s="10">
        <v>2</v>
      </c>
      <c r="B17" s="11" t="s">
        <v>19</v>
      </c>
      <c r="C17" s="30" t="s">
        <v>12</v>
      </c>
      <c r="D17" s="30" t="s">
        <v>12</v>
      </c>
      <c r="E17" s="30" t="s">
        <v>12</v>
      </c>
      <c r="F17" s="30" t="s">
        <v>12</v>
      </c>
      <c r="G17" s="30" t="s">
        <v>12</v>
      </c>
      <c r="H17" s="30" t="s">
        <v>12</v>
      </c>
      <c r="I17" s="30" t="s">
        <v>12</v>
      </c>
      <c r="J17" s="30" t="s">
        <v>12</v>
      </c>
    </row>
    <row r="18" spans="1:10" s="7" customFormat="1" ht="31.5" x14ac:dyDescent="0.25">
      <c r="A18" s="29" t="s">
        <v>20</v>
      </c>
      <c r="B18" s="12" t="s">
        <v>21</v>
      </c>
      <c r="C18" s="29" t="s">
        <v>15</v>
      </c>
      <c r="D18" s="30"/>
      <c r="E18" s="30">
        <v>17</v>
      </c>
      <c r="F18" s="9" t="s">
        <v>22</v>
      </c>
      <c r="G18" s="9" t="s">
        <v>23</v>
      </c>
      <c r="H18" s="9">
        <v>928</v>
      </c>
      <c r="I18" s="9">
        <v>1.01</v>
      </c>
      <c r="J18" s="2">
        <f t="shared" ref="J18" si="0">E18*H18*I18</f>
        <v>15933.76</v>
      </c>
    </row>
    <row r="19" spans="1:10" ht="15.75" customHeight="1" x14ac:dyDescent="0.25">
      <c r="A19" s="13">
        <v>3</v>
      </c>
      <c r="B19" s="6" t="s">
        <v>24</v>
      </c>
      <c r="C19" s="30" t="s">
        <v>12</v>
      </c>
      <c r="D19" s="30" t="s">
        <v>12</v>
      </c>
      <c r="E19" s="30" t="s">
        <v>12</v>
      </c>
      <c r="F19" s="30" t="s">
        <v>12</v>
      </c>
      <c r="G19" s="30" t="s">
        <v>12</v>
      </c>
      <c r="H19" s="30" t="s">
        <v>12</v>
      </c>
      <c r="I19" s="30" t="s">
        <v>12</v>
      </c>
      <c r="J19" s="30" t="s">
        <v>12</v>
      </c>
    </row>
    <row r="20" spans="1:10" ht="31.5" x14ac:dyDescent="0.25">
      <c r="A20" s="14" t="s">
        <v>25</v>
      </c>
      <c r="B20" s="8" t="s">
        <v>26</v>
      </c>
      <c r="C20" s="15"/>
      <c r="D20" s="15" t="s">
        <v>27</v>
      </c>
      <c r="E20" s="15"/>
      <c r="F20" s="9" t="s">
        <v>28</v>
      </c>
      <c r="G20" s="9" t="s">
        <v>29</v>
      </c>
      <c r="H20" s="9">
        <v>500</v>
      </c>
      <c r="I20" s="31">
        <v>1</v>
      </c>
      <c r="J20" s="16">
        <f t="shared" ref="J20:J21" si="1">E20*H20*I20</f>
        <v>0</v>
      </c>
    </row>
    <row r="21" spans="1:10" ht="32.25" thickBot="1" x14ac:dyDescent="0.3">
      <c r="A21" s="17" t="s">
        <v>30</v>
      </c>
      <c r="B21" s="18" t="s">
        <v>26</v>
      </c>
      <c r="C21" s="19"/>
      <c r="D21" s="19" t="s">
        <v>31</v>
      </c>
      <c r="E21" s="19">
        <v>1</v>
      </c>
      <c r="F21" s="20" t="s">
        <v>28</v>
      </c>
      <c r="G21" s="20" t="s">
        <v>32</v>
      </c>
      <c r="H21" s="20">
        <v>1500</v>
      </c>
      <c r="I21" s="21">
        <v>1</v>
      </c>
      <c r="J21" s="22">
        <f t="shared" si="1"/>
        <v>1500</v>
      </c>
    </row>
    <row r="22" spans="1:10" s="7" customFormat="1" ht="48" thickTop="1" x14ac:dyDescent="0.25">
      <c r="A22" s="23"/>
      <c r="B22" s="32" t="s">
        <v>33</v>
      </c>
      <c r="C22" s="33" t="s">
        <v>12</v>
      </c>
      <c r="D22" s="33" t="s">
        <v>12</v>
      </c>
      <c r="E22" s="33" t="s">
        <v>12</v>
      </c>
      <c r="F22" s="33" t="s">
        <v>12</v>
      </c>
      <c r="G22" s="33" t="s">
        <v>12</v>
      </c>
      <c r="H22" s="33" t="s">
        <v>12</v>
      </c>
      <c r="I22" s="33" t="s">
        <v>12</v>
      </c>
      <c r="J22" s="24">
        <f>J16+J18+J20+J21</f>
        <v>17433.760000000002</v>
      </c>
    </row>
    <row r="23" spans="1:10" s="25" customFormat="1" x14ac:dyDescent="0.25">
      <c r="C23" s="1"/>
      <c r="D23" s="1"/>
      <c r="E23" s="1"/>
      <c r="F23" s="1"/>
      <c r="G23" s="1"/>
      <c r="H23" s="1"/>
      <c r="I23" s="1"/>
      <c r="J23" s="1"/>
    </row>
    <row r="24" spans="1:10" s="25" customFormat="1" x14ac:dyDescent="0.25">
      <c r="A24" s="26"/>
      <c r="B24" s="28"/>
      <c r="C24" s="1"/>
      <c r="D24" s="1"/>
      <c r="E24" s="1"/>
      <c r="F24" s="1"/>
      <c r="G24" s="1"/>
      <c r="H24" s="1"/>
      <c r="I24" s="1"/>
      <c r="J24" s="1"/>
    </row>
    <row r="28" spans="1:10" s="25" customFormat="1" x14ac:dyDescent="0.25">
      <c r="A28" s="26"/>
      <c r="B28" s="28"/>
      <c r="C28" s="1"/>
      <c r="D28" s="1"/>
      <c r="E28" s="1"/>
      <c r="F28" s="1"/>
      <c r="G28" s="1"/>
      <c r="H28" s="1"/>
      <c r="I28" s="1"/>
      <c r="J28" s="1"/>
    </row>
  </sheetData>
  <mergeCells count="8">
    <mergeCell ref="A4:J5"/>
    <mergeCell ref="A9:J9"/>
    <mergeCell ref="A10:A13"/>
    <mergeCell ref="B10:B13"/>
    <mergeCell ref="C10:J10"/>
    <mergeCell ref="C11:J11"/>
    <mergeCell ref="C12:F12"/>
    <mergeCell ref="G12:J12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I22"/>
  <sheetViews>
    <sheetView tabSelected="1" zoomScale="85" zoomScaleNormal="85" workbookViewId="0">
      <selection activeCell="E10" sqref="E10:E17"/>
    </sheetView>
  </sheetViews>
  <sheetFormatPr defaultColWidth="9" defaultRowHeight="15" x14ac:dyDescent="0.25"/>
  <cols>
    <col min="1" max="1" width="7" style="37" customWidth="1"/>
    <col min="2" max="2" width="43.875" style="37" customWidth="1"/>
    <col min="3" max="4" width="23.25" style="37" customWidth="1"/>
    <col min="5" max="5" width="22.25" style="37" hidden="1" customWidth="1"/>
    <col min="6" max="6" width="16.875" style="37" hidden="1" customWidth="1"/>
    <col min="7" max="8" width="9" style="37"/>
    <col min="9" max="9" width="10.625" style="37" bestFit="1" customWidth="1"/>
    <col min="10" max="16384" width="9" style="37"/>
  </cols>
  <sheetData>
    <row r="1" spans="1:9" ht="28.5" x14ac:dyDescent="0.25">
      <c r="A1" s="36" t="s">
        <v>34</v>
      </c>
      <c r="B1" s="36"/>
      <c r="C1" s="36"/>
      <c r="D1" s="36"/>
      <c r="E1" s="28"/>
    </row>
    <row r="2" spans="1:9" ht="47.25" x14ac:dyDescent="0.25">
      <c r="A2" s="38" t="s">
        <v>1</v>
      </c>
      <c r="B2" s="39" t="s">
        <v>35</v>
      </c>
      <c r="C2" s="40" t="s">
        <v>69</v>
      </c>
      <c r="D2" s="40" t="s">
        <v>2</v>
      </c>
      <c r="E2" s="28"/>
      <c r="F2" s="37" t="s">
        <v>2</v>
      </c>
    </row>
    <row r="3" spans="1:9" ht="47.25" x14ac:dyDescent="0.25">
      <c r="A3" s="41" t="s">
        <v>36</v>
      </c>
      <c r="B3" s="42" t="s">
        <v>37</v>
      </c>
      <c r="C3" s="43">
        <v>17433.760000000002</v>
      </c>
      <c r="D3" s="58">
        <v>17433.760000000002</v>
      </c>
      <c r="E3" s="28"/>
    </row>
    <row r="4" spans="1:9" ht="15.75" x14ac:dyDescent="0.25">
      <c r="A4" s="41" t="s">
        <v>38</v>
      </c>
      <c r="B4" s="42" t="s">
        <v>39</v>
      </c>
      <c r="C4" s="44">
        <v>3486.7520000000004</v>
      </c>
      <c r="D4" s="59">
        <f>D3*0,2</f>
        <v>3486.7520000000004</v>
      </c>
      <c r="E4" s="28"/>
    </row>
    <row r="5" spans="1:9" ht="47.25" x14ac:dyDescent="0.25">
      <c r="A5" s="41" t="s">
        <v>40</v>
      </c>
      <c r="B5" s="45" t="s">
        <v>41</v>
      </c>
      <c r="C5" s="46">
        <v>20920.512000000002</v>
      </c>
      <c r="D5" s="58">
        <f>D3+D4</f>
        <v>20920.512000000002</v>
      </c>
      <c r="E5" s="28"/>
    </row>
    <row r="6" spans="1:9" ht="31.5" x14ac:dyDescent="0.25">
      <c r="A6" s="41" t="s">
        <v>42</v>
      </c>
      <c r="B6" s="45" t="s">
        <v>43</v>
      </c>
      <c r="C6" s="44">
        <v>25568.726753096602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25532.159730402949</v>
      </c>
      <c r="E6" s="28"/>
    </row>
    <row r="7" spans="1:9" ht="47.25" x14ac:dyDescent="0.25">
      <c r="A7" s="41" t="s">
        <v>44</v>
      </c>
      <c r="B7" s="42" t="s">
        <v>45</v>
      </c>
      <c r="C7" s="47">
        <v>0</v>
      </c>
      <c r="D7" s="59">
        <v>0</v>
      </c>
      <c r="E7" s="28"/>
    </row>
    <row r="8" spans="1:9" ht="31.5" x14ac:dyDescent="0.25">
      <c r="A8" s="41" t="s">
        <v>46</v>
      </c>
      <c r="B8" s="42" t="s">
        <v>47</v>
      </c>
      <c r="C8" s="47">
        <v>20920.512000000002</v>
      </c>
      <c r="D8" s="59">
        <f>D5-D7</f>
        <v>20920.512000000002</v>
      </c>
      <c r="E8" s="28"/>
    </row>
    <row r="9" spans="1:9" ht="47.25" x14ac:dyDescent="0.25">
      <c r="A9" s="41" t="s">
        <v>48</v>
      </c>
      <c r="B9" s="42" t="s">
        <v>49</v>
      </c>
      <c r="C9" s="47">
        <v>17192.3298</v>
      </c>
      <c r="D9" s="59">
        <f>СУММ(D10:D17)</f>
        <v>16853.944319999999</v>
      </c>
      <c r="E9" s="28"/>
    </row>
    <row r="10" spans="1:9" ht="15.75" x14ac:dyDescent="0.25">
      <c r="A10" s="41" t="s">
        <v>50</v>
      </c>
      <c r="B10" s="42" t="s">
        <v>51</v>
      </c>
      <c r="C10" s="47">
        <v>0</v>
      </c>
      <c r="D10" s="59">
        <v>0</v>
      </c>
      <c r="E10" s="60">
        <v>105.2557</v>
      </c>
    </row>
    <row r="11" spans="1:9" ht="15.75" x14ac:dyDescent="0.25">
      <c r="A11" s="41" t="s">
        <v>52</v>
      </c>
      <c r="B11" s="42" t="s">
        <v>53</v>
      </c>
      <c r="C11" s="47">
        <v>0</v>
      </c>
      <c r="D11" s="59">
        <v>0</v>
      </c>
      <c r="E11" s="60">
        <v>106.826398641827</v>
      </c>
    </row>
    <row r="12" spans="1:9" ht="15.75" x14ac:dyDescent="0.25">
      <c r="A12" s="41" t="s">
        <v>54</v>
      </c>
      <c r="B12" s="42" t="s">
        <v>55</v>
      </c>
      <c r="C12" s="47">
        <v>200.54654000000005</v>
      </c>
      <c r="D12" s="59">
        <v>200.54654000000005</v>
      </c>
      <c r="E12" s="60">
        <v>105.561885224957</v>
      </c>
    </row>
    <row r="13" spans="1:9" ht="15.75" x14ac:dyDescent="0.25">
      <c r="A13" s="41" t="s">
        <v>56</v>
      </c>
      <c r="B13" s="42" t="s">
        <v>57</v>
      </c>
      <c r="C13" s="47">
        <v>15936.687119999999</v>
      </c>
      <c r="D13" s="59">
        <v>15936.687119999999</v>
      </c>
      <c r="E13" s="60">
        <v>104.9354</v>
      </c>
      <c r="I13" s="48"/>
    </row>
    <row r="14" spans="1:9" ht="15.75" x14ac:dyDescent="0.25">
      <c r="A14" s="41" t="s">
        <v>58</v>
      </c>
      <c r="B14" s="42" t="s">
        <v>59</v>
      </c>
      <c r="C14" s="47">
        <v>1055.0961400000015</v>
      </c>
      <c r="D14" s="59">
        <v>716.71066000000008</v>
      </c>
      <c r="E14" s="60">
        <v>113.87439215858601</v>
      </c>
      <c r="F14" s="49">
        <v>1.0369999999999999</v>
      </c>
    </row>
    <row r="15" spans="1:9" ht="15.75" x14ac:dyDescent="0.25">
      <c r="A15" s="41" t="s">
        <v>60</v>
      </c>
      <c r="B15" s="42" t="s">
        <v>61</v>
      </c>
      <c r="C15" s="47">
        <v>0</v>
      </c>
      <c r="D15" s="59">
        <v>0</v>
      </c>
      <c r="E15" s="60">
        <v>105.89170681013999</v>
      </c>
      <c r="F15" s="49">
        <v>1.076406</v>
      </c>
    </row>
    <row r="16" spans="1:9" ht="15.75" x14ac:dyDescent="0.25">
      <c r="A16" s="41" t="s">
        <v>62</v>
      </c>
      <c r="B16" s="42" t="s">
        <v>63</v>
      </c>
      <c r="C16" s="47">
        <v>0</v>
      </c>
      <c r="D16" s="59">
        <v>0</v>
      </c>
      <c r="E16" s="60">
        <v>105.30227480021099</v>
      </c>
      <c r="F16" s="49">
        <v>1.117309428</v>
      </c>
    </row>
    <row r="17" spans="1:6" ht="15.75" x14ac:dyDescent="0.25">
      <c r="A17" s="41" t="s">
        <v>64</v>
      </c>
      <c r="B17" s="42" t="s">
        <v>65</v>
      </c>
      <c r="C17" s="47">
        <v>0</v>
      </c>
      <c r="D17" s="59">
        <v>0</v>
      </c>
      <c r="E17" s="60">
        <v>104.794259089128</v>
      </c>
      <c r="F17" s="49">
        <v>1.159767186264</v>
      </c>
    </row>
    <row r="18" spans="1:6" ht="31.5" x14ac:dyDescent="0.25">
      <c r="A18" s="41">
        <v>8</v>
      </c>
      <c r="B18" s="42" t="s">
        <v>66</v>
      </c>
      <c r="C18" s="47">
        <v>25.568726753096602</v>
      </c>
      <c r="D18" s="59">
        <f>D6/1000</f>
        <v>25.532159730402949</v>
      </c>
      <c r="E18" s="28"/>
    </row>
    <row r="19" spans="1:6" ht="63" x14ac:dyDescent="0.25">
      <c r="A19" s="41">
        <v>9</v>
      </c>
      <c r="B19" s="42" t="s">
        <v>67</v>
      </c>
      <c r="C19" s="47">
        <v>0</v>
      </c>
      <c r="D19" s="59">
        <v>0</v>
      </c>
      <c r="E19" s="28"/>
    </row>
    <row r="20" spans="1:6" ht="31.5" x14ac:dyDescent="0.25">
      <c r="A20" s="41">
        <v>10</v>
      </c>
      <c r="B20" s="45" t="s">
        <v>68</v>
      </c>
      <c r="C20" s="46">
        <v>25.568726753096602</v>
      </c>
      <c r="D20" s="58">
        <f>D18+D19</f>
        <v>25.532159730402949</v>
      </c>
      <c r="E20" s="28"/>
    </row>
    <row r="22" spans="1:6" x14ac:dyDescent="0.25">
      <c r="C22" s="5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2022-01-26T07:04:44Z</dcterms:created>
  <dcterms:modified xsi:type="dcterms:W3CDTF">2023-10-24T08:46:33Z</dcterms:modified>
</cp:coreProperties>
</file>