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20-1-08-03-0-0987\"/>
    </mc:Choice>
  </mc:AlternateContent>
  <xr:revisionPtr revIDLastSave="0" documentId="14_{1748F6E0-1E02-4010-BF0B-E18C9D5A7708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20-1-08-03-0-0987" sheetId="1" r:id="rId1"/>
    <sheet name="T6" sheetId="2" r:id="rId2"/>
  </sheets>
  <definedNames>
    <definedName name="_xlnm.Print_Titles" localSheetId="0">'20-1-20-1-08-03-0-0987'!$19:$19</definedName>
    <definedName name="_xlnm.Print_Area" localSheetId="0">'20-1-20-1-08-03-0-0987'!$A$1:$S$37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M20" i="1"/>
  <c r="R20" i="1" s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<sst xmlns="http://schemas.openxmlformats.org/spreadsheetml/2006/main" count="123" uniqueCount="114">
  <si>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</si>
  <si>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</si>
  <si>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</si>
  <si>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</si>
  <si>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</si>
  <si>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</si>
  <si>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</si>
  <si>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</si>
  <si>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</si>
  <si>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</si>
  <si>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</si>
  <si>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</si>
  <si>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</si>
  <si>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</si>
  <si>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</si>
  <si>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</si>
  <si>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</si>
  <si>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</si>
  <si>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</si>
  <si>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</si>
  <si>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</si>
  <si>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</si>
  <si>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</si>
  <si>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</si>
  <si>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</si>
  <si>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</si>
  <si>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</si>
  <si>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</si>
  <si>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Б2-02-3</t>
  </si>
  <si>
    <t xml:space="preserve">УНЦ КЛ 6-500 кВ (с алюминиевой жилой) (тыс. руб.) </t>
  </si>
  <si>
    <t>К1-06-2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</si>
  <si>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</si>
  <si>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</si>
  <si>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</si>
  <si>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</si>
  <si>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</si>
  <si>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</si>
  <si>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</si>
  <si>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Н1-03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</si>
  <si>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</si>
  <si>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</si>
  <si>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</si>
  <si>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</si>
  <si>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</si>
  <si>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</si>
  <si>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</si>
  <si>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</si>
  <si>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</si>
  <si>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</si>
  <si>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</si>
  <si>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</si>
  <si>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</si>
  <si>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</si>
  <si>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</si>
  <si>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</si>
  <si>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</si>
  <si>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</si>
  <si>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</si>
  <si>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</si>
  <si>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</si>
  <si>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</si>
  <si>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Ф1-06-2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</si>
  <si>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</si>
  <si>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</si>
  <si>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</si>
  <si>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</si>
  <si>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</si>
  <si>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</si>
  <si>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</si>
  <si>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</si>
  <si>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</si>
  <si>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</si>
  <si>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Подп, Стр-во КЛ-10 кВ от опоры №22 ВЛ-10 кВ ф. 267-03 (ВЛ-10 кВ от оп. КВЛ-10 кВ до КТП-103 (15) инв. №000004877) до БКТП-10/0,4 кВ на пр. Кирова в г. Подпорожье ЛО (20-1-20-1-08-03-0-0987)</t>
  </si>
  <si>
    <t>L_20-1-20-1-08-03-0-0987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</si>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</sst>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/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" style="2" customWidth="1"/>
    <col min="2" max="2" width="55.7109375" style="2" customWidth="1"/>
    <col min="3" max="3" width="31.7109375" style="2" customWidth="1"/>
    <col min="4" max="4" width="113.8554687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4" customWidth="1"/>
    <col min="9" max="9" width="17.28515625" style="3" customWidth="1"/>
    <col min="10" max="10" width="29.42578125" style="4" customWidth="1"/>
    <col min="11" max="11" width="29" style="4" customWidth="1"/>
    <col min="12" max="12" width="15.42578125" style="4" customWidth="1"/>
    <col min="13" max="13" width="12.42578125" style="4" customWidth="1"/>
    <col min="14" max="14" width="15.42578125" style="5" customWidth="1"/>
    <col min="15" max="15" width="12.7109375" style="5" customWidth="1"/>
    <col min="16" max="16" width="17.42578125" style="5" customWidth="1"/>
    <col min="17" max="17" width="24.85546875" style="5" customWidth="1"/>
    <col min="18" max="18" width="15.570312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63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5.75" customHeight="1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7"/>
      <c r="F20" s="27"/>
      <c r="G20" s="27"/>
      <c r="H20" s="20">
        <v>10</v>
      </c>
      <c r="I20" s="28"/>
      <c r="J20" s="29" t="s">
        <v>111</v>
      </c>
      <c r="K20" s="29"/>
      <c r="L20" s="30"/>
      <c r="M20" s="29">
        <f>0,1-0,02</f>
        <v>0.08</v>
      </c>
      <c r="N20" s="31" t="s">
        <v>27</v>
      </c>
      <c r="O20" s="31" t="s">
        <v>28</v>
      </c>
      <c r="P20" s="31">
        <v>2320</v>
      </c>
      <c r="Q20" s="31">
        <v>1</v>
      </c>
      <c r="R20" s="31">
        <f>M20*P20*Q20</f>
        <v>185.6</v>
      </c>
      <c r="S20" s="32"/>
    </row>
    <row r="21" spans="1:19" ht="15.75" customHeight="1" x14ac:dyDescent="0.25">
      <c r="A21" s="25"/>
      <c r="B21" s="25"/>
      <c r="C21" s="25"/>
      <c r="D21" s="27" t="s">
        <v>29</v>
      </c>
      <c r="E21" s="27"/>
      <c r="F21" s="27"/>
      <c r="G21" s="27"/>
      <c r="H21" s="20"/>
      <c r="I21" s="28"/>
      <c r="J21" s="29"/>
      <c r="K21" s="29"/>
      <c r="L21" s="30"/>
      <c r="M21" s="29">
        <v>0.1</v>
      </c>
      <c r="N21" s="31" t="s">
        <v>27</v>
      </c>
      <c r="O21" s="31" t="s">
        <v>30</v>
      </c>
      <c r="P21" s="31">
        <v>2214</v>
      </c>
      <c r="Q21" s="31">
        <v>1.08</v>
      </c>
      <c r="R21" s="31">
        <f>M21*P21*Q21</f>
        <v>239.11200000000002</v>
      </c>
      <c r="S21" s="32"/>
    </row>
    <row r="22" spans="1:19" ht="15.75" customHeight="1" x14ac:dyDescent="0.25">
      <c r="A22" s="25"/>
      <c r="B22" s="25"/>
      <c r="C22" s="25"/>
      <c r="D22" s="27" t="s">
        <v>31</v>
      </c>
      <c r="E22" s="27"/>
      <c r="F22" s="27"/>
      <c r="G22" s="27"/>
      <c r="H22" s="20"/>
      <c r="I22" s="28"/>
      <c r="J22" s="29"/>
      <c r="K22" s="29"/>
      <c r="L22" s="30"/>
      <c r="M22" s="29"/>
      <c r="N22" s="31" t="s">
        <v>32</v>
      </c>
      <c r="O22" s="31" t="s">
        <v>33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15.75" customHeight="1" x14ac:dyDescent="0.25">
      <c r="A23" s="25"/>
      <c r="B23" s="25"/>
      <c r="C23" s="25"/>
      <c r="D23" s="27" t="s">
        <v>34</v>
      </c>
      <c r="E23" s="27"/>
      <c r="F23" s="27"/>
      <c r="G23" s="27"/>
      <c r="H23" s="20"/>
      <c r="I23" s="28"/>
      <c r="J23" s="29"/>
      <c r="K23" s="29"/>
      <c r="L23" s="30"/>
      <c r="M23" s="29"/>
      <c r="N23" s="31" t="s">
        <v>32</v>
      </c>
      <c r="O23" s="31" t="s">
        <v>35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15.75" customHeight="1" x14ac:dyDescent="0.25">
      <c r="A24" s="25"/>
      <c r="B24" s="25"/>
      <c r="C24" s="25"/>
      <c r="D24" s="27" t="s">
        <v>36</v>
      </c>
      <c r="E24" s="27"/>
      <c r="F24" s="27"/>
      <c r="G24" s="27"/>
      <c r="H24" s="20"/>
      <c r="I24" s="28"/>
      <c r="J24" s="29"/>
      <c r="K24" s="29"/>
      <c r="L24" s="30"/>
      <c r="M24" s="29">
        <v>0.02</v>
      </c>
      <c r="N24" s="31" t="s">
        <v>37</v>
      </c>
      <c r="O24" s="31" t="s">
        <v>38</v>
      </c>
      <c r="P24" s="31">
        <v>23088</v>
      </c>
      <c r="Q24" s="31">
        <v>1.08</v>
      </c>
      <c r="R24" s="31">
        <f t="shared" si="1"/>
        <v>498.70080000000002</v>
      </c>
      <c r="S24" s="32"/>
    </row>
    <row r="25" spans="1:19" ht="15.75" customHeight="1" x14ac:dyDescent="0.25">
      <c r="A25" s="25"/>
      <c r="B25" s="25"/>
      <c r="C25" s="25"/>
      <c r="D25" s="27" t="s">
        <v>39</v>
      </c>
      <c r="E25" s="27"/>
      <c r="F25" s="27"/>
      <c r="G25" s="27"/>
      <c r="H25" s="20"/>
      <c r="I25" s="28"/>
      <c r="J25" s="29"/>
      <c r="K25" s="29"/>
      <c r="L25" s="30"/>
      <c r="M25" s="29"/>
      <c r="N25" s="31" t="s">
        <v>40</v>
      </c>
      <c r="O25" s="31" t="s">
        <v>41</v>
      </c>
      <c r="P25" s="31">
        <v>8</v>
      </c>
      <c r="Q25" s="31">
        <v>1.08</v>
      </c>
      <c r="R25" s="31">
        <f t="shared" si="1"/>
        <v>0</v>
      </c>
      <c r="S25" s="32"/>
    </row>
    <row r="26" spans="1:19" ht="15.75" customHeight="1" x14ac:dyDescent="0.25">
      <c r="A26" s="25"/>
      <c r="B26" s="25"/>
      <c r="C26" s="25"/>
      <c r="D26" s="27" t="s">
        <v>42</v>
      </c>
      <c r="E26" s="27"/>
      <c r="F26" s="27"/>
      <c r="G26" s="27"/>
      <c r="H26" s="20"/>
      <c r="I26" s="28"/>
      <c r="J26" s="29"/>
      <c r="K26" s="29"/>
      <c r="L26" s="30"/>
      <c r="M26" s="29"/>
      <c r="N26" s="31" t="s">
        <v>40</v>
      </c>
      <c r="O26" s="31" t="s">
        <v>43</v>
      </c>
      <c r="P26" s="31">
        <v>134</v>
      </c>
      <c r="Q26" s="31">
        <v>1.08</v>
      </c>
      <c r="R26" s="31">
        <f t="shared" si="1"/>
        <v>0</v>
      </c>
      <c r="S26" s="32"/>
    </row>
    <row r="27" spans="1:19" ht="15.75" customHeight="1" x14ac:dyDescent="0.25">
      <c r="A27" s="25"/>
      <c r="B27" s="25"/>
      <c r="C27" s="25"/>
      <c r="D27" s="27" t="s">
        <v>44</v>
      </c>
      <c r="E27" s="27"/>
      <c r="F27" s="27"/>
      <c r="G27" s="27"/>
      <c r="H27" s="20"/>
      <c r="I27" s="28"/>
      <c r="J27" s="29"/>
      <c r="K27" s="29"/>
      <c r="L27" s="30"/>
      <c r="M27" s="29"/>
      <c r="N27" s="31" t="s">
        <v>37</v>
      </c>
      <c r="O27" s="31" t="s">
        <v>45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7" t="s">
        <v>46</v>
      </c>
      <c r="E28" s="27"/>
      <c r="F28" s="27"/>
      <c r="G28" s="27"/>
      <c r="H28" s="20"/>
      <c r="I28" s="28"/>
      <c r="J28" s="29"/>
      <c r="K28" s="29"/>
      <c r="L28" s="30"/>
      <c r="M28" s="29"/>
      <c r="N28" s="31" t="s">
        <v>37</v>
      </c>
      <c r="O28" s="31" t="s">
        <v>47</v>
      </c>
      <c r="P28" s="31">
        <v>2192</v>
      </c>
      <c r="Q28" s="31">
        <v>1.08</v>
      </c>
      <c r="R28" s="31">
        <f t="shared" si="1"/>
        <v>0</v>
      </c>
      <c r="S28" s="32"/>
    </row>
    <row r="29" spans="1:19" ht="15.75" customHeight="1" x14ac:dyDescent="0.25">
      <c r="A29" s="25"/>
      <c r="B29" s="25"/>
      <c r="C29" s="25"/>
      <c r="D29" s="27" t="s">
        <v>48</v>
      </c>
      <c r="E29" s="27"/>
      <c r="F29" s="27"/>
      <c r="G29" s="27"/>
      <c r="H29" s="20"/>
      <c r="I29" s="28"/>
      <c r="J29" s="29"/>
      <c r="K29" s="29"/>
      <c r="L29" s="30"/>
      <c r="M29" s="29"/>
      <c r="N29" s="31" t="s">
        <v>49</v>
      </c>
      <c r="O29" s="31" t="s">
        <v>50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15.75" customHeight="1" x14ac:dyDescent="0.25">
      <c r="A30" s="25"/>
      <c r="B30" s="25"/>
      <c r="C30" s="25"/>
      <c r="D30" s="27" t="s">
        <v>51</v>
      </c>
      <c r="E30" s="27"/>
      <c r="F30" s="27"/>
      <c r="G30" s="27"/>
      <c r="H30" s="20"/>
      <c r="I30" s="28"/>
      <c r="J30" s="29"/>
      <c r="K30" s="29"/>
      <c r="L30" s="30"/>
      <c r="M30" s="29"/>
      <c r="N30" s="31" t="s">
        <v>52</v>
      </c>
      <c r="O30" s="31" t="s">
        <v>53</v>
      </c>
      <c r="P30" s="31">
        <v>261</v>
      </c>
      <c r="Q30" s="31">
        <v>1</v>
      </c>
      <c r="R30" s="31">
        <f t="shared" si="1"/>
        <v>0</v>
      </c>
      <c r="S30" s="32"/>
    </row>
    <row r="31" spans="1:19" ht="15.75" customHeight="1" x14ac:dyDescent="0.25">
      <c r="A31" s="25"/>
      <c r="B31" s="25"/>
      <c r="C31" s="25"/>
      <c r="D31" s="27" t="s">
        <v>54</v>
      </c>
      <c r="E31" s="27"/>
      <c r="F31" s="27"/>
      <c r="G31" s="27"/>
      <c r="H31" s="20"/>
      <c r="I31" s="28"/>
      <c r="J31" s="29"/>
      <c r="K31" s="29"/>
      <c r="L31" s="30"/>
      <c r="M31" s="29"/>
      <c r="N31" s="31" t="s">
        <v>55</v>
      </c>
      <c r="O31" s="31" t="s">
        <v>56</v>
      </c>
      <c r="P31" s="31">
        <v>6.9</v>
      </c>
      <c r="Q31" s="31">
        <v>1.18</v>
      </c>
      <c r="R31" s="31">
        <f t="shared" si="1"/>
        <v>0</v>
      </c>
      <c r="S31" s="32"/>
    </row>
    <row r="32" spans="1:19" ht="15.75" customHeight="1" x14ac:dyDescent="0.25">
      <c r="A32" s="25"/>
      <c r="B32" s="25"/>
      <c r="C32" s="25"/>
      <c r="D32" s="27" t="s">
        <v>57</v>
      </c>
      <c r="E32" s="27"/>
      <c r="F32" s="27"/>
      <c r="G32" s="27"/>
      <c r="H32" s="20"/>
      <c r="I32" s="28"/>
      <c r="J32" s="29"/>
      <c r="K32" s="29"/>
      <c r="L32" s="30"/>
      <c r="M32" s="29"/>
      <c r="N32" s="31" t="s">
        <v>58</v>
      </c>
      <c r="O32" s="31" t="s">
        <v>59</v>
      </c>
      <c r="P32" s="31">
        <v>6890</v>
      </c>
      <c r="Q32" s="31">
        <v>1.04</v>
      </c>
      <c r="R32" s="31">
        <f t="shared" si="1"/>
        <v>0</v>
      </c>
      <c r="S32" s="32"/>
    </row>
    <row r="33" spans="1:19" ht="15.75" customHeight="1" x14ac:dyDescent="0.25">
      <c r="A33" s="25"/>
      <c r="B33" s="25"/>
      <c r="C33" s="25"/>
      <c r="D33" s="27" t="s">
        <v>60</v>
      </c>
      <c r="E33" s="27"/>
      <c r="F33" s="27"/>
      <c r="G33" s="27"/>
      <c r="H33" s="20"/>
      <c r="I33" s="28"/>
      <c r="J33" s="29"/>
      <c r="K33" s="29"/>
      <c r="L33" s="30"/>
      <c r="M33" s="29"/>
      <c r="N33" s="31" t="s">
        <v>37</v>
      </c>
      <c r="O33" s="31" t="s">
        <v>61</v>
      </c>
      <c r="P33" s="31">
        <v>29768</v>
      </c>
      <c r="Q33" s="31">
        <v>1.18</v>
      </c>
      <c r="R33" s="31">
        <f t="shared" si="1"/>
        <v>0</v>
      </c>
      <c r="S33" s="32"/>
    </row>
    <row r="34" spans="1:19" ht="31.5" x14ac:dyDescent="0.25">
      <c r="A34" s="25"/>
      <c r="B34" s="25"/>
      <c r="C34" s="25"/>
      <c r="D34" s="28" t="s">
        <v>62</v>
      </c>
      <c r="E34" s="28"/>
      <c r="F34" s="28"/>
      <c r="G34" s="28"/>
      <c r="H34" s="33"/>
      <c r="I34" s="28"/>
      <c r="J34" s="28"/>
      <c r="K34" s="29"/>
      <c r="L34" s="29"/>
      <c r="M34" s="29"/>
      <c r="N34" s="31" t="s">
        <v>37</v>
      </c>
      <c r="O34" s="31" t="s">
        <v>63</v>
      </c>
      <c r="P34" s="31">
        <v>563</v>
      </c>
      <c r="Q34" s="31">
        <v>1</v>
      </c>
      <c r="R34" s="31">
        <f>M34*P34*Q34</f>
        <v>0</v>
      </c>
      <c r="S34" s="27"/>
    </row>
    <row r="35" spans="1:19" x14ac:dyDescent="0.25">
      <c r="A35" s="25"/>
      <c r="B35" s="25"/>
      <c r="C35" s="25"/>
      <c r="D35" s="28" t="s">
        <v>64</v>
      </c>
      <c r="E35" s="28"/>
      <c r="F35" s="28"/>
      <c r="G35" s="28"/>
      <c r="H35" s="33"/>
      <c r="I35" s="28"/>
      <c r="J35" s="28"/>
      <c r="K35" s="29"/>
      <c r="L35" s="29"/>
      <c r="M35" s="29">
        <v>0.1</v>
      </c>
      <c r="N35" s="31" t="s">
        <v>37</v>
      </c>
      <c r="O35" s="31" t="s">
        <v>65</v>
      </c>
      <c r="P35" s="31">
        <v>167</v>
      </c>
      <c r="Q35" s="31">
        <v>1</v>
      </c>
      <c r="R35" s="31">
        <f>M35*P35*Q35</f>
        <v>16.7</v>
      </c>
      <c r="S35" s="27"/>
    </row>
    <row r="36" spans="1:19" ht="16.5" thickBot="1" x14ac:dyDescent="0.3">
      <c r="A36" s="34"/>
      <c r="B36" s="34"/>
      <c r="C36" s="34"/>
      <c r="D36" s="35" t="s">
        <v>66</v>
      </c>
      <c r="E36" s="35"/>
      <c r="F36" s="35"/>
      <c r="G36" s="35"/>
      <c r="H36" s="36"/>
      <c r="I36" s="35"/>
      <c r="J36" s="35"/>
      <c r="K36" s="37"/>
      <c r="L36" s="37"/>
      <c r="M36" s="37">
        <v>1</v>
      </c>
      <c r="N36" s="38" t="s">
        <v>27</v>
      </c>
      <c r="O36" s="38" t="s">
        <v>67</v>
      </c>
      <c r="P36" s="38">
        <v>611</v>
      </c>
      <c r="Q36" s="38">
        <v>1</v>
      </c>
      <c r="R36" s="38">
        <f t="shared" si="1"/>
        <v>611</v>
      </c>
      <c r="S36" s="39"/>
    </row>
    <row r="37" spans="1:19" ht="16.5" thickTop="1" x14ac:dyDescent="0.25">
      <c r="A37" s="40"/>
      <c r="B37" s="41"/>
      <c r="C37" s="40"/>
      <c r="D37" s="42" t="s">
        <v>68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R20+R21+R22+R23+R24+R25+R26+R27+R29+R30+R31+R32+R33+R36+R35+R34+R28</f>
        <v>1551.1128000000001</v>
      </c>
      <c r="S37" s="43" t="s">
        <v>69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4.710937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94.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1551.1128000000001</v>
      </c>
      <c r="D3" s="57">
        <v>1551.1128000000001</v>
      </c>
      <c r="E3" s="1"/>
    </row>
    <row r="4" spans="1:5" ht="15.75" x14ac:dyDescent="0.25">
      <c r="A4" s="49" t="s">
        <v>80</v>
      </c>
      <c r="B4" s="50" t="s">
        <v>81</v>
      </c>
      <c r="C4" s="52">
        <v>310.22256000000004</v>
      </c>
      <c r="D4" s="58">
        <f>D3*0,2</f>
        <v>310.22256000000004</v>
      </c>
      <c r="E4" s="1"/>
    </row>
    <row r="5" spans="1:5" ht="110.25" x14ac:dyDescent="0.25">
      <c r="A5" s="49" t="s">
        <v>82</v>
      </c>
      <c r="B5" s="53" t="s">
        <v>83</v>
      </c>
      <c r="C5" s="54">
        <v>1861.33536</v>
      </c>
      <c r="D5" s="57">
        <f>D3+D4</f>
        <v>1861.33536</v>
      </c>
      <c r="E5" s="1"/>
    </row>
    <row r="6" spans="1:5" ht="78.75" x14ac:dyDescent="0.25">
      <c r="A6" s="49" t="s">
        <v>84</v>
      </c>
      <c r="B6" s="53" t="s">
        <v>85</v>
      </c>
      <c r="C6" s="52">
        <v>2264.3088310758048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2259.3728830892355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1861.33536</v>
      </c>
      <c r="D8" s="58">
        <f>D5-D7</f>
        <v>1861.33536</v>
      </c>
      <c r="E8" s="1"/>
    </row>
    <row r="9" spans="1:5" ht="110.25" x14ac:dyDescent="0.25">
      <c r="A9" s="49" t="s">
        <v>90</v>
      </c>
      <c r="B9" s="50" t="s">
        <v>91</v>
      </c>
      <c r="C9" s="55">
        <v>811.15661999999998</v>
      </c>
      <c r="D9" s="58">
        <f>СУММ(D10:D17)</f>
        <v>811.15661999999998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32.042199999999994</v>
      </c>
      <c r="D12" s="58">
        <v>32.042199999999994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779.11442</v>
      </c>
      <c r="D13" s="58">
        <v>779.11442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0</v>
      </c>
      <c r="D14" s="58">
        <v>0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2.2643088310758048</v>
      </c>
      <c r="D18" s="58">
        <f>D6/1000</f>
        <v>2.2593728830892355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2.2643088310758048</v>
      </c>
      <c r="D20" s="57">
        <f>D18+D19</f>
        <v>2.2593728830892355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20-1-20-1-08-03-0-0987</vt:lpstr>
      <vt:lpstr>T6</vt:lpstr>
      <vt:lpstr>'20-1-20-1-08-03-0-0987'!Заголовки_для_печати</vt:lpstr>
      <vt:lpstr>'20-1-20-1-08-03-0-0987'!Область_печати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2021-02-12T09:32:59Z</dcterms:created>
  <dcterms:modified xsi:type="dcterms:W3CDTF">2023-10-24T08:53:45Z</dcterms:modified>
</cp:coreProperties>
</file>