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filterPrivacy="1" codeName="ЭтаКнига" defaultThemeVersion="124226"/>
  <xr:revisionPtr revIDLastSave="0" documentId="14_{C968F28B-A1E4-45AA-8683-485449F5CC31}" xr6:coauthVersionLast="36" xr6:coauthVersionMax="36" xr10:uidLastSave="{00000000-0000-0000-0000-000000000000}"/>
  <bookViews>
    <workbookView xWindow="0" yWindow="0" windowWidth="28800" windowHeight="12300" activeTab="1" xr2:uid="{00000000-000D-0000-FFFF-FFFF00000000}"/>
  </bookViews>
  <sheets>
    <sheet name="КоррИПР" sheetId="10" r:id="rId1"/>
    <sheet name="T6" sheetId="8" r:id="rId2"/>
  </sheets>
  <externalReferences>
    <externalReference r:id="rId3"/>
  </externalReferences>
  <definedNames>
    <definedName name="___wrn2" localSheetId="0" hidden="1">{"glc1",#N/A,FALSE,"GLC";"glc2",#N/A,FALSE,"GLC";"glc3",#N/A,FALSE,"GLC";"glc4",#N/A,FALSE,"GLC";"glc5",#N/A,FALSE,"GLC"}</definedName>
    <definedName name="___wrn2" hidden="1">{"glc1",#N/A,FALSE,"GLC";"glc2",#N/A,FALSE,"GLC";"glc3",#N/A,FALSE,"GLC";"glc4",#N/A,FALSE,"GLC";"glc5",#N/A,FALSE,"GLC"}</definedName>
    <definedName name="___wrn222" localSheetId="0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localSheetId="0" hidden="1">{"glc1",#N/A,FALSE,"GLC";"glc2",#N/A,FALSE,"GLC";"glc3",#N/A,FALSE,"GLC";"glc4",#N/A,FALSE,"GLC";"glc5",#N/A,FALSE,"GLC"}</definedName>
    <definedName name="__wrn2" hidden="1">{"glc1",#N/A,FALSE,"GLC";"glc2",#N/A,FALSE,"GLC";"glc3",#N/A,FALSE,"GLC";"glc4",#N/A,FALSE,"GLC";"glc5",#N/A,FALSE,"GLC"}</definedName>
    <definedName name="__wrn222" localSheetId="0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localSheetId="0" hidden="1">{"glc1",#N/A,FALSE,"GLC";"glc2",#N/A,FALSE,"GLC";"glc3",#N/A,FALSE,"GLC";"glc4",#N/A,FALSE,"GLC";"glc5",#N/A,FALSE,"GLC"}</definedName>
    <definedName name="_wrn2" hidden="1">{"glc1",#N/A,FALSE,"GLC";"glc2",#N/A,FALSE,"GLC";"glc3",#N/A,FALSE,"GLC";"glc4",#N/A,FALSE,"GLC";"glc5",#N/A,FALSE,"GLC"}</definedName>
    <definedName name="_wrn222" localSheetId="0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localSheetId="0" hidden="1">{"glc1",#N/A,FALSE,"GLC";"glc2",#N/A,FALSE,"GLC";"glc3",#N/A,FALSE,"GLC";"glc4",#N/A,FALSE,"GLC";"glc5",#N/A,FALSE,"GLC"}</definedName>
    <definedName name="wrn" hidden="1">{"glc1",#N/A,FALSE,"GLC";"glc2",#N/A,FALSE,"GLC";"glc3",#N/A,FALSE,"GLC";"glc4",#N/A,FALSE,"GLC";"glc5",#N/A,FALSE,"GLC"}</definedName>
    <definedName name="wrn.Aging._.and._.Trend._.Analysis." localSheetId="0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localSheetId="0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localSheetId="0" hidden="1">{"assets",#N/A,FALSE,"historicBS";"liab",#N/A,FALSE,"historicBS";"is",#N/A,FALSE,"historicIS";"ratios",#N/A,FALSE,"ratios"}</definedName>
    <definedName name="wrn.basicfin." hidden="1">{"assets",#N/A,FALSE,"historicBS";"liab",#N/A,FALSE,"historicBS";"is",#N/A,FALSE,"historicIS";"ratios",#N/A,FALSE,"ratios"}</definedName>
    <definedName name="wrn.basicfin.2" localSheetId="0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localSheetId="0" hidden="1">{#N/A,#N/A,TRUE,"Engineering Dept";#N/A,#N/A,TRUE,"Sales Dept";#N/A,#N/A,TRUE,"Marketing Dept";#N/A,#N/A,TRUE,"Admin Dept"}</definedName>
    <definedName name="wrn.Departmentals." hidden="1">{#N/A,#N/A,TRUE,"Engineering Dept";#N/A,#N/A,TRUE,"Sales Dept";#N/A,#N/A,TRUE,"Marketing Dept";#N/A,#N/A,TRUE,"Admin Dept"}</definedName>
    <definedName name="wrn.Departments." localSheetId="0" hidden="1">{#N/A,#N/A,FALSE,"Engineering Dept";#N/A,#N/A,FALSE,"Sales Dept";#N/A,#N/A,FALSE,"Marketing Dept";#N/A,#N/A,FALSE,"Admin Dept";#N/A,#N/A,FALSE,"Total Operating Expenses"}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localSheetId="0" hidden="1">{#N/A,#N/A,TRUE,"Balance Sheet";#N/A,#N/A,TRUE,"Income Statement";#N/A,#N/A,TRUE,"Statement of Cash Flows";#N/A,#N/A,TRUE,"Key Indicators"}</definedName>
    <definedName name="wrn.Financials." hidden="1">{#N/A,#N/A,TRUE,"Balance Sheet";#N/A,#N/A,TRUE,"Income Statement";#N/A,#N/A,TRUE,"Statement of Cash Flows";#N/A,#N/A,TRUE,"Key Indicators"}</definedName>
    <definedName name="wrn.glc." localSheetId="0" hidden="1">{"glcbs",#N/A,FALSE,"GLCBS";"glccsbs",#N/A,FALSE,"GLCCSBS";"glcis",#N/A,FALSE,"GLCIS";"glccsis",#N/A,FALSE,"GLCCSIS";"glcrat1",#N/A,FALSE,"GLC-ratios1"}</definedName>
    <definedName name="wrn.glc." hidden="1">{"glcbs",#N/A,FALSE,"GLCBS";"glccsbs",#N/A,FALSE,"GLCCSBS";"glcis",#N/A,FALSE,"GLCIS";"glccsis",#N/A,FALSE,"GLCCSIS";"glcrat1",#N/A,FALSE,"GLC-ratios1"}</definedName>
    <definedName name="wrn.glcpromonte." localSheetId="0" hidden="1">{"glc1",#N/A,FALSE,"GLC";"glc2",#N/A,FALSE,"GLC";"glc3",#N/A,FALSE,"GLC";"glc4",#N/A,FALSE,"GLC";"glc5",#N/A,FALSE,"GLC"}</definedName>
    <definedName name="wrn.glcpromonte." hidden="1">{"glc1",#N/A,FALSE,"GLC";"glc2",#N/A,FALSE,"GLC";"glc3",#N/A,FALSE,"GLC";"glc4",#N/A,FALSE,"GLC";"glc5",#N/A,FALSE,"GLC"}</definedName>
    <definedName name="wrn.print." localSheetId="0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localSheetId="0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localSheetId="0" hidden="1">{#N/A,#N/A,FALSE,"Aging Summary";#N/A,#N/A,FALSE,"Ratio Analysis";#N/A,#N/A,FALSE,"Test 120 Day Accts";#N/A,#N/A,FALSE,"Tickmarks"}</definedName>
    <definedName name="вс" hidden="1">{#N/A,#N/A,FALSE,"Aging Summary";#N/A,#N/A,FALSE,"Ratio Analysis";#N/A,#N/A,FALSE,"Test 120 Day Accts";#N/A,#N/A,FALSE,"Tickmarks"}</definedName>
    <definedName name="_xlnm.Print_Area" localSheetId="1">'T6'!$A$1:$D$20</definedName>
    <definedName name="пс40">#REF!</definedName>
    <definedName name="ф1" localSheetId="0" hidden="1">{#N/A,#N/A,FALSE,"Aging Summary";#N/A,#N/A,FALSE,"Ratio Analysis";#N/A,#N/A,FALSE,"Test 120 Day Accts";#N/A,#N/A,FALSE,"Tickmarks"}</definedName>
    <definedName name="ф1" hidden="1">{#N/A,#N/A,FALSE,"Aging Summary";#N/A,#N/A,FALSE,"Ratio Analysis";#N/A,#N/A,FALSE,"Test 120 Day Accts";#N/A,#N/A,FALSE,"Tickmarks"}</definedName>
  </definedNames>
  <calcPr calcId="191029" calcMode="manual"/>
</workbook>
</file>

<file path=xl/calcChain.xml><?xml version="1.0" encoding="utf-8"?>
<calcChain xmlns="http://schemas.openxmlformats.org/spreadsheetml/2006/main">
  <c r="D9" i="8" l="1"/>
  <c r="D4" i="8"/>
  <c r="D5" i="8" s="1"/>
  <c r="D8" i="8" s="1"/>
  <c r="D6" i="8" l="1"/>
  <c r="D18" i="8" s="1"/>
  <c r="D20" i="8" s="1"/>
  <c r="S46" i="10"/>
  <c r="S45" i="10"/>
  <c r="S44" i="10"/>
  <c r="S43" i="10"/>
  <c r="S42" i="10"/>
  <c r="S41" i="10"/>
  <c r="S40" i="10"/>
  <c r="S39" i="10"/>
  <c r="S38" i="10"/>
  <c r="S37" i="10"/>
  <c r="S36" i="10"/>
  <c r="S35" i="10"/>
  <c r="S34" i="10"/>
  <c r="S33" i="10"/>
  <c r="S32" i="10"/>
  <c r="S31" i="10"/>
  <c r="S30" i="10"/>
  <c r="S29" i="10"/>
  <c r="S28" i="10"/>
  <c r="S27" i="10"/>
  <c r="S26" i="10"/>
  <c r="S25" i="10"/>
  <c r="S24" i="10"/>
  <c r="S23" i="10"/>
  <c r="S22" i="10"/>
  <c r="S21" i="10"/>
  <c r="S20" i="10"/>
  <c r="S19" i="10"/>
  <c r="S18" i="10"/>
  <c r="S17" i="10"/>
  <c r="S16" i="10"/>
  <c r="S47" i="10" l="1"/>
</calcChain>
</file>

<file path=xl/sharedStrings.xml><?xml version="1.0" encoding="utf-8"?>
<sst xmlns="http://schemas.openxmlformats.org/spreadsheetml/2006/main" count="507" uniqueCount="138">
  <si>
    <t>И14-01</t>
  </si>
  <si>
    <t>И14-07</t>
  </si>
  <si>
    <t>И14-10</t>
  </si>
  <si>
    <t>И15-01</t>
  </si>
  <si>
    <t>И15-02</t>
  </si>
  <si>
    <t>И15-04</t>
  </si>
  <si>
    <t>1 точка наблюдения</t>
  </si>
  <si>
    <t>И15-05</t>
  </si>
  <si>
    <t>И15-07</t>
  </si>
  <si>
    <t>1 точка доступа</t>
  </si>
  <si>
    <t>И15-08</t>
  </si>
  <si>
    <t>И15-09</t>
  </si>
  <si>
    <t>И15-10</t>
  </si>
  <si>
    <t>Б1-05</t>
  </si>
  <si>
    <t>А1-05</t>
  </si>
  <si>
    <t>И13-02</t>
  </si>
  <si>
    <t>И13-04</t>
  </si>
  <si>
    <t>И13-06</t>
  </si>
  <si>
    <t>И13-07</t>
  </si>
  <si>
    <t>Н2-02</t>
  </si>
  <si>
    <t>А3-01</t>
  </si>
  <si>
    <t>А6-01</t>
  </si>
  <si>
    <t>П1-01</t>
  </si>
  <si>
    <t>УНЦ защитных конструкций ПС (тыс.руб.)</t>
  </si>
  <si>
    <t>А1-04</t>
  </si>
  <si>
    <t>П11-01</t>
  </si>
  <si>
    <t>Приложение 4 к Приказу ______ от ___ сентября 2020 года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</si>
  <si>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</si>
  <si>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Номер группы инвести-ционных проектов</t>
  </si>
  <si>
    <t xml:space="preserve"> 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</si>
  <si>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</si>
  <si>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</si>
  <si>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</si>
  <si>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</si>
  <si>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</si>
  <si>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</si>
  <si>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</si>
  <si>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</si>
  <si>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</si>
  <si>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</si>
  <si>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</si>
  <si>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</si>
  <si>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</si>
  <si>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</si>
  <si>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</si>
  <si>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</si>
  <si>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</si>
  <si>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</si>
  <si>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</si>
  <si>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 xml:space="preserve">УНЦ подготовки и устройства территории ПС (ЗПС) </t>
  </si>
  <si>
    <t>ПС</t>
  </si>
  <si>
    <t>нд</t>
  </si>
  <si>
    <t>1 м2</t>
  </si>
  <si>
    <t xml:space="preserve">    УНЦ постоянной части ЗПС </t>
  </si>
  <si>
    <t>1 ед.</t>
  </si>
  <si>
    <t>З2-01</t>
  </si>
  <si>
    <t xml:space="preserve">  УНЦ  ячейки выключателя КРУ 6-35кВ  </t>
  </si>
  <si>
    <t>номинальный ток-800(1000)А, номин.ток отключения-20 кА</t>
  </si>
  <si>
    <t>1 ячейка</t>
  </si>
  <si>
    <t>В3-14-1</t>
  </si>
  <si>
    <t xml:space="preserve">               УНЦ  ячейки трансформатора 35-500 кВ </t>
  </si>
  <si>
    <t>мощность-4 МВА,Т 35/НН</t>
  </si>
  <si>
    <t>Т4-03-1</t>
  </si>
  <si>
    <t xml:space="preserve"> УНЦ  ячейки трансформатора 6-35 кВ </t>
  </si>
  <si>
    <t>сухой Т10/НН, мощность 250 кВА</t>
  </si>
  <si>
    <t>Т5-12-4</t>
  </si>
  <si>
    <t>УНЦ ячейки выключателя КРУ 6-35 кВ</t>
  </si>
  <si>
    <t>номинальный ток-1000А, номин.ток отключения-20 кА</t>
  </si>
  <si>
    <t>В3-01-1</t>
  </si>
  <si>
    <t>УНЦ  ИКК</t>
  </si>
  <si>
    <t>1 точка учета</t>
  </si>
  <si>
    <t xml:space="preserve">УНЦ АСУТП ПС и ТМ </t>
  </si>
  <si>
    <t xml:space="preserve">УНЦ система ВЧ связи 35-750 кВ  </t>
  </si>
  <si>
    <t xml:space="preserve">УНЦ контрольного (силового ) кабеля  </t>
  </si>
  <si>
    <t>сечение жилы 2,5 мм2</t>
  </si>
  <si>
    <t>1 км</t>
  </si>
  <si>
    <t>Н3-02-5</t>
  </si>
  <si>
    <t xml:space="preserve">УНЦ сети связи  </t>
  </si>
  <si>
    <t>1 объект</t>
  </si>
  <si>
    <t>УНЦ системы оперативного постоянного тока и собственных нужд ПС</t>
  </si>
  <si>
    <t>номинальный ток 100 А</t>
  </si>
  <si>
    <t>номинальный ток 2500 А</t>
  </si>
  <si>
    <t>номинальный ток 630 А</t>
  </si>
  <si>
    <t>УНЦ кабельных сооружений для прокладки кабельной линии</t>
  </si>
  <si>
    <t>1 м по трассе</t>
  </si>
  <si>
    <t>УНЦ комплексная система безопасности ПС</t>
  </si>
  <si>
    <t>1м2 здания</t>
  </si>
  <si>
    <t>1м периметра ПС</t>
  </si>
  <si>
    <t xml:space="preserve"> Затраты на кадастровые работы ПС (ЗПС) и работы по установлению земельных отношений </t>
  </si>
  <si>
    <t>1 га</t>
  </si>
  <si>
    <t>Затраты на проектно-изыскательские работы для ПС</t>
  </si>
  <si>
    <t>35кВ/РУНН</t>
  </si>
  <si>
    <t>Итого объем финансовых потребностей по инвестиционному проекту, тыс. рублей</t>
  </si>
  <si>
    <t xml:space="preserve"> УНЦ   выключателя 35кВ с устройством фундамента  (тыс.руб.)</t>
  </si>
  <si>
    <t>И2-01-2</t>
  </si>
  <si>
    <t>номинальный ток-2000А,номинальный ток отключения 31,5 кА</t>
  </si>
  <si>
    <t>У3-02</t>
  </si>
  <si>
    <t>Бокс, Стр-во ПС 35 кВ Тепличный Комплекс в г. Пикалево ЛО (20-1-20-1-08-03-0-1343)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</si>
  <si>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</si>
  <si>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</si>
  <si>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</si>
  <si>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</si>
  <si>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2</t>
  </si>
  <si>
    <t>НДС (20%)</t>
  </si>
  <si>
    <t>3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</si>
  <si>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</si>
  <si>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</si>
  <si>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</si>
  <si>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</si>
  <si>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</si>
  <si>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</si>
  <si>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</si>
  <si>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</si>
  <si>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</si>
  <si>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</si>
  <si>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</si>
  <si>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</si>
  <si>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</si>
  <si>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</si>
  <si>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</si>
  <si>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</si>
  <si>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</si>
  <si>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</si>
  <si>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</si>
  <si>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</si>
  <si>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</si>
  <si>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</si>
  <si>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</si>
  <si>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</si>
  <si>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</si>
  <si>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</si>
  <si>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Утвержденный план</t>
  </si>
  <si>
    <t>Приказ Первого заместителя генерального директора АО "ЛОЭСК" от 31.12.2020 № 1374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</si>
  <si>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</si>
  <si>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Итого объем финансовых потребностей, в ценах, в которых рассчитаны укрупненные нормативы цены (без НДС)</t>
  </si>
  <si>
    <t>Итого объем финансовых потребностей ОФПУНЦd, определенный в текущих ценах (с НДС)</t>
  </si>
  <si>
    <t>Объем финансирования инвестиций по инвестиционному проекту ОФПРвсего (в прогнозных ценах с НДС), в том числе: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</si>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</sst>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5" fillId="0" borderId="0"/>
    <xf numFmtId="0" fontId="3" fillId="0" borderId="0"/>
    <xf numFmtId="0" fontId="4" fillId="0" borderId="0"/>
    <xf numFmtId="0" fontId="12" fillId="0" borderId="0">
      <protection locked="0"/>
    </xf>
    <xf numFmtId="0" fontId="12" fillId="0" borderId="0"/>
    <xf numFmtId="164" fontId="4" fillId="0" borderId="0" applyFont="0" applyFill="0" applyBorder="0" applyAlignment="0" applyProtection="0"/>
    <xf numFmtId="0" fontId="2" fillId="0" borderId="0"/>
    <xf numFmtId="0" fontId="5" fillId="0" borderId="0"/>
    <xf numFmtId="0" fontId="1" fillId="0" borderId="0"/>
  </cellStyleXfs>
  <cellXfs count="56">
    <xf numFmtId="0" fontId="0" fillId="0" borderId="0" xfId="0"/>
    <xf numFmtId="49" fontId="5" fillId="0" borderId="0" xfId="1" applyNumberFormat="1" applyAlignment="1">
      <alignment horizontal="center"/>
    </xf>
    <xf numFmtId="0" fontId="5" fillId="0" borderId="0" xfId="1" applyAlignment="1">
      <alignment wrapText="1"/>
    </xf>
    <xf numFmtId="0" fontId="5" fillId="0" borderId="0" xfId="1" applyAlignment="1">
      <alignment horizontal="center" wrapText="1"/>
    </xf>
    <xf numFmtId="0" fontId="5" fillId="0" borderId="0" xfId="1" applyAlignment="1">
      <alignment horizontal="center"/>
    </xf>
    <xf numFmtId="0" fontId="5" fillId="0" borderId="0" xfId="1"/>
    <xf numFmtId="0" fontId="6" fillId="0" borderId="0" xfId="1" applyFont="1" applyAlignment="1">
      <alignment vertical="center"/>
    </xf>
    <xf numFmtId="0" fontId="6" fillId="0" borderId="0" xfId="1" applyFont="1"/>
    <xf numFmtId="0" fontId="5" fillId="0" borderId="0" xfId="1" applyAlignment="1">
      <alignment vertical="center"/>
    </xf>
    <xf numFmtId="49" fontId="5" fillId="0" borderId="0" xfId="1" applyNumberFormat="1"/>
    <xf numFmtId="0" fontId="8" fillId="0" borderId="0" xfId="0" applyFont="1"/>
    <xf numFmtId="0" fontId="9" fillId="0" borderId="0" xfId="1" applyFont="1" applyAlignment="1">
      <alignment vertical="center"/>
    </xf>
    <xf numFmtId="0" fontId="10" fillId="0" borderId="0" xfId="1" applyFont="1"/>
    <xf numFmtId="0" fontId="5" fillId="0" borderId="0" xfId="1" applyAlignment="1">
      <alignment horizontal="center" vertical="center" wrapText="1"/>
    </xf>
    <xf numFmtId="3" fontId="5" fillId="0" borderId="3" xfId="1" applyNumberFormat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5" fillId="0" borderId="3" xfId="1" quotePrefix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3" xfId="1" quotePrefix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3" xfId="1" applyFont="1" applyBorder="1" applyAlignment="1">
      <alignment horizontal="left" vertical="center" wrapText="1"/>
    </xf>
    <xf numFmtId="0" fontId="5" fillId="0" borderId="3" xfId="1" applyFont="1" applyBorder="1" applyAlignment="1">
      <alignment vertical="center" wrapText="1"/>
    </xf>
    <xf numFmtId="49" fontId="5" fillId="0" borderId="3" xfId="1" applyNumberFormat="1" applyFont="1" applyBorder="1" applyAlignment="1">
      <alignment horizontal="center" vertical="center" wrapText="1"/>
    </xf>
    <xf numFmtId="0" fontId="5" fillId="0" borderId="0" xfId="1" applyFont="1"/>
    <xf numFmtId="2" fontId="5" fillId="0" borderId="0" xfId="1" applyNumberFormat="1" applyAlignment="1">
      <alignment horizontal="center"/>
    </xf>
    <xf numFmtId="0" fontId="11" fillId="2" borderId="3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13" fillId="0" borderId="0" xfId="4" applyFont="1" applyBorder="1" applyAlignment="1" applyProtection="1">
      <alignment horizontal="centerContinuous" vertical="center" wrapText="1"/>
    </xf>
    <xf numFmtId="0" fontId="4" fillId="0" borderId="0" xfId="3"/>
    <xf numFmtId="0" fontId="9" fillId="0" borderId="6" xfId="5" applyFont="1" applyBorder="1" applyAlignment="1" applyProtection="1">
      <alignment horizontal="center" vertical="center" wrapText="1"/>
    </xf>
    <xf numFmtId="0" fontId="9" fillId="0" borderId="7" xfId="5" applyFont="1" applyBorder="1" applyAlignment="1" applyProtection="1">
      <alignment horizontal="center" vertical="center" wrapText="1"/>
    </xf>
    <xf numFmtId="0" fontId="9" fillId="0" borderId="3" xfId="5" applyFont="1" applyBorder="1" applyAlignment="1" applyProtection="1">
      <alignment horizontal="center" vertical="center" wrapText="1"/>
    </xf>
    <xf numFmtId="49" fontId="5" fillId="0" borderId="6" xfId="5" applyNumberFormat="1" applyFont="1" applyBorder="1" applyAlignment="1" applyProtection="1">
      <alignment horizontal="center" vertical="center" wrapText="1"/>
    </xf>
    <xf numFmtId="0" fontId="5" fillId="0" borderId="6" xfId="5" applyFont="1" applyBorder="1" applyAlignment="1" applyProtection="1">
      <alignment horizontal="left" vertical="center" wrapText="1"/>
    </xf>
    <xf numFmtId="4" fontId="9" fillId="0" borderId="8" xfId="5" applyNumberFormat="1" applyFont="1" applyBorder="1" applyAlignment="1" applyProtection="1">
      <alignment horizontal="center" vertical="center" wrapText="1"/>
    </xf>
    <xf numFmtId="4" fontId="5" fillId="0" borderId="7" xfId="5" applyNumberFormat="1" applyFont="1" applyBorder="1" applyAlignment="1" applyProtection="1">
      <alignment horizontal="center" vertical="center" wrapText="1"/>
    </xf>
    <xf numFmtId="0" fontId="9" fillId="0" borderId="6" xfId="5" applyFont="1" applyBorder="1" applyAlignment="1" applyProtection="1">
      <alignment horizontal="left" vertical="center" wrapText="1"/>
    </xf>
    <xf numFmtId="4" fontId="9" fillId="0" borderId="6" xfId="5" applyNumberFormat="1" applyFont="1" applyBorder="1" applyAlignment="1" applyProtection="1">
      <alignment horizontal="center" vertical="center" wrapText="1"/>
    </xf>
    <xf numFmtId="4" fontId="5" fillId="0" borderId="6" xfId="5" applyNumberFormat="1" applyFont="1" applyBorder="1" applyAlignment="1" applyProtection="1">
      <alignment horizontal="center" vertical="center" wrapText="1"/>
    </xf>
    <xf numFmtId="4" fontId="7" fillId="0" borderId="0" xfId="4" applyNumberFormat="1" applyFont="1" applyProtection="1"/>
    <xf numFmtId="0" fontId="5" fillId="0" borderId="3" xfId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/>
    </xf>
    <xf numFmtId="0" fontId="0" fillId="0" borderId="0" xfId="0" applyFill="1"/>
    <xf numFmtId="0" fontId="1" fillId="0" borderId="0" xfId="9" applyAlignment="1">
      <alignment horizontal="right"/>
    </xf>
    <xf numFmtId="4" fontId="9" fillId="0" borderId="3" xfId="5" applyNumberFormat="1" applyFont="1" applyFill="1" applyBorder="1" applyAlignment="1" applyProtection="1">
      <alignment horizontal="center" vertical="center" wrapText="1"/>
    </xf>
    <xf numFmtId="4" fontId="5" fillId="0" borderId="3" xfId="5" applyNumberFormat="1" applyFont="1" applyFill="1" applyBorder="1" applyAlignment="1" applyProtection="1">
      <alignment horizontal="center" vertical="center" wrapText="1"/>
    </xf>
    <xf numFmtId="165" fontId="14" fillId="0" borderId="9" xfId="8" applyNumberFormat="1" applyFont="1" applyFill="1" applyBorder="1" applyAlignment="1" applyProtection="1">
      <alignment horizontal="center" vertical="center"/>
      <protection locked="0"/>
    </xf>
    <xf numFmtId="0" fontId="5" fillId="0" borderId="4" xfId="1" applyBorder="1" applyAlignment="1">
      <alignment horizontal="center" vertical="center" wrapText="1"/>
    </xf>
    <xf numFmtId="0" fontId="5" fillId="0" borderId="5" xfId="1" applyBorder="1" applyAlignment="1">
      <alignment horizontal="center" vertical="center" wrapText="1"/>
    </xf>
    <xf numFmtId="0" fontId="5" fillId="0" borderId="1" xfId="1" applyBorder="1" applyAlignment="1">
      <alignment horizontal="center" vertical="center" wrapText="1"/>
    </xf>
    <xf numFmtId="0" fontId="5" fillId="0" borderId="2" xfId="1" applyBorder="1" applyAlignment="1">
      <alignment horizontal="center" vertical="center" wrapText="1"/>
    </xf>
    <xf numFmtId="0" fontId="5" fillId="0" borderId="3" xfId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</cellXfs>
  <cellStyles count="10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2 3" xfId="2" xr:uid="{00000000-0005-0000-0000-000004000000}"/>
    <cellStyle name="Обычный 2 3 2" xfId="7" xr:uid="{00000000-0005-0000-0000-000005000000}"/>
    <cellStyle name="Обычный 2 3 3" xfId="9" xr:uid="{00000000-0005-0000-0000-000006000000}"/>
    <cellStyle name="Обычный 3 2 2" xfId="8" xr:uid="{00000000-0005-0000-0000-000007000000}"/>
    <cellStyle name="Обычный 7" xfId="3" xr:uid="{00000000-0005-0000-0000-000008000000}"/>
    <cellStyle name="Финансовый 2 2" xfId="6" xr:uid="{00000000-0005-0000-0000-000009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AY52"/>
  <sheetViews>
    <sheetView zoomScale="55" zoomScaleNormal="55" workbookViewId="0"/>
  </sheetViews>
  <sheetFormatPr defaultColWidth="9.140625" defaultRowHeight="15.75" x14ac:dyDescent="0.25"/>
  <cols>
    <col min="1" max="1" width="2.85546875" style="5" customWidth="1"/>
    <col min="2" max="2" width="10.28515625" style="1" customWidth="1"/>
    <col min="3" max="3" width="8.7109375" style="1" customWidth="1"/>
    <col min="4" max="4" width="9.7109375" style="1" customWidth="1"/>
    <col min="5" max="5" width="42.7109375" style="2" customWidth="1"/>
    <col min="6" max="6" width="13.7109375" style="2" customWidth="1"/>
    <col min="7" max="7" width="12.5703125" style="2" customWidth="1"/>
    <col min="8" max="8" width="13.42578125" style="2" customWidth="1"/>
    <col min="9" max="9" width="9.85546875" style="3" customWidth="1"/>
    <col min="10" max="10" width="25" style="2" customWidth="1"/>
    <col min="11" max="11" width="14.28515625" style="3" customWidth="1"/>
    <col min="12" max="13" width="13.5703125" style="3" customWidth="1"/>
    <col min="14" max="14" width="10.7109375" style="3" customWidth="1"/>
    <col min="15" max="15" width="14.85546875" style="4" customWidth="1"/>
    <col min="16" max="16" width="16.28515625" style="4" customWidth="1"/>
    <col min="17" max="17" width="16.42578125" style="4" customWidth="1"/>
    <col min="18" max="18" width="14" style="4" customWidth="1"/>
    <col min="19" max="19" width="24.28515625" style="4" customWidth="1"/>
    <col min="20" max="20" width="27.7109375" style="5" customWidth="1"/>
    <col min="21" max="22" width="9.5703125" style="5" bestFit="1" customWidth="1"/>
    <col min="23" max="16384" width="9.140625" style="5"/>
  </cols>
  <sheetData>
    <row r="1" spans="1:51" x14ac:dyDescent="0.25">
      <c r="T1" s="44" t="s">
        <v>26</v>
      </c>
    </row>
    <row r="5" spans="1:51" ht="18.75" x14ac:dyDescent="0.25">
      <c r="B5" s="53" t="s">
        <v>27</v>
      </c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41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</row>
    <row r="6" spans="1:51" ht="18.75" x14ac:dyDescent="0.3"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42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</row>
    <row r="7" spans="1:51" x14ac:dyDescent="0.25">
      <c r="B7" s="5"/>
      <c r="C7" s="5"/>
      <c r="D7" s="5"/>
      <c r="E7" s="5"/>
      <c r="F7" s="1"/>
      <c r="G7" s="1"/>
      <c r="H7" s="1"/>
      <c r="I7" s="9"/>
      <c r="J7" s="9"/>
      <c r="K7" s="5"/>
      <c r="R7" s="9"/>
      <c r="S7" s="9"/>
    </row>
    <row r="8" spans="1:51" x14ac:dyDescent="0.25">
      <c r="B8" s="5"/>
      <c r="C8" s="5"/>
      <c r="D8" s="5"/>
      <c r="E8" s="5"/>
      <c r="F8" s="8" t="s">
        <v>137</v>
      </c>
      <c r="G8" s="8"/>
      <c r="H8" s="8"/>
      <c r="I8" s="5"/>
      <c r="J8" s="5"/>
      <c r="K8" s="5"/>
      <c r="L8" s="5"/>
      <c r="M8" s="5"/>
      <c r="N8" s="5"/>
      <c r="O8" s="5"/>
      <c r="P8" s="5"/>
      <c r="Q8" s="5"/>
      <c r="R8" s="5"/>
      <c r="S8" s="5"/>
    </row>
    <row r="9" spans="1:51" s="10" customFormat="1" x14ac:dyDescent="0.25"/>
    <row r="10" spans="1:51" s="8" customFormat="1" x14ac:dyDescent="0.25"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</row>
    <row r="11" spans="1:51" ht="18.75" x14ac:dyDescent="0.3">
      <c r="B11" s="55"/>
      <c r="C11" s="55"/>
      <c r="D11" s="55"/>
      <c r="E11" s="8"/>
      <c r="F11" s="8"/>
      <c r="G11" s="11" t="s">
        <v>97</v>
      </c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</row>
    <row r="12" spans="1:51" s="12" customFormat="1" ht="18.75" x14ac:dyDescent="0.3"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</row>
    <row r="13" spans="1:51" ht="15.75" customHeight="1" x14ac:dyDescent="0.25">
      <c r="B13" s="48" t="s">
        <v>28</v>
      </c>
      <c r="C13" s="48" t="s">
        <v>29</v>
      </c>
      <c r="D13" s="48" t="s">
        <v>30</v>
      </c>
      <c r="E13" s="48" t="s">
        <v>31</v>
      </c>
      <c r="F13" s="52" t="s">
        <v>32</v>
      </c>
      <c r="G13" s="48" t="s">
        <v>33</v>
      </c>
      <c r="H13" s="48" t="s">
        <v>34</v>
      </c>
      <c r="I13" s="50" t="s">
        <v>35</v>
      </c>
      <c r="J13" s="51"/>
      <c r="K13" s="51"/>
      <c r="L13" s="51"/>
      <c r="M13" s="52" t="s">
        <v>36</v>
      </c>
      <c r="N13" s="52"/>
      <c r="O13" s="52"/>
      <c r="P13" s="52"/>
      <c r="Q13" s="52"/>
      <c r="R13" s="52"/>
      <c r="S13" s="52"/>
      <c r="T13" s="52" t="s">
        <v>37</v>
      </c>
    </row>
    <row r="14" spans="1:51" s="15" customFormat="1" ht="141.75" x14ac:dyDescent="0.25">
      <c r="A14" s="13"/>
      <c r="B14" s="49"/>
      <c r="C14" s="49"/>
      <c r="D14" s="49"/>
      <c r="E14" s="49"/>
      <c r="F14" s="52"/>
      <c r="G14" s="49"/>
      <c r="H14" s="49"/>
      <c r="I14" s="40" t="s">
        <v>38</v>
      </c>
      <c r="J14" s="40" t="s">
        <v>39</v>
      </c>
      <c r="K14" s="40" t="s">
        <v>40</v>
      </c>
      <c r="L14" s="40" t="s">
        <v>41</v>
      </c>
      <c r="M14" s="40" t="s">
        <v>42</v>
      </c>
      <c r="N14" s="40" t="s">
        <v>43</v>
      </c>
      <c r="O14" s="40" t="s">
        <v>44</v>
      </c>
      <c r="P14" s="40" t="s">
        <v>45</v>
      </c>
      <c r="Q14" s="40" t="s">
        <v>46</v>
      </c>
      <c r="R14" s="40" t="s">
        <v>47</v>
      </c>
      <c r="S14" s="14" t="s">
        <v>48</v>
      </c>
      <c r="T14" s="52"/>
    </row>
    <row r="15" spans="1:51" s="13" customFormat="1" x14ac:dyDescent="0.25">
      <c r="B15" s="40">
        <v>1</v>
      </c>
      <c r="C15" s="40">
        <v>2</v>
      </c>
      <c r="D15" s="40">
        <v>3</v>
      </c>
      <c r="E15" s="40">
        <v>4</v>
      </c>
      <c r="F15" s="40">
        <v>5</v>
      </c>
      <c r="G15" s="40">
        <v>6</v>
      </c>
      <c r="H15" s="40">
        <v>7</v>
      </c>
      <c r="I15" s="40">
        <v>8</v>
      </c>
      <c r="J15" s="40">
        <v>9</v>
      </c>
      <c r="K15" s="40">
        <v>10</v>
      </c>
      <c r="L15" s="40">
        <v>11</v>
      </c>
      <c r="M15" s="40">
        <v>12</v>
      </c>
      <c r="N15" s="40">
        <v>13</v>
      </c>
      <c r="O15" s="40">
        <v>14</v>
      </c>
      <c r="P15" s="40">
        <v>15</v>
      </c>
      <c r="Q15" s="40">
        <v>16</v>
      </c>
      <c r="R15" s="40">
        <v>17</v>
      </c>
      <c r="S15" s="16">
        <v>18</v>
      </c>
      <c r="T15" s="40">
        <v>19</v>
      </c>
    </row>
    <row r="16" spans="1:51" s="13" customFormat="1" ht="50.25" customHeight="1" x14ac:dyDescent="0.25">
      <c r="B16" s="25"/>
      <c r="C16" s="26"/>
      <c r="D16" s="26"/>
      <c r="E16" s="26" t="s">
        <v>49</v>
      </c>
      <c r="F16" s="17" t="s">
        <v>50</v>
      </c>
      <c r="G16" s="17" t="s">
        <v>51</v>
      </c>
      <c r="H16" s="17" t="s">
        <v>51</v>
      </c>
      <c r="I16" s="17">
        <v>35</v>
      </c>
      <c r="J16" s="17" t="s">
        <v>51</v>
      </c>
      <c r="K16" s="17" t="s">
        <v>132</v>
      </c>
      <c r="L16" s="17" t="s">
        <v>51</v>
      </c>
      <c r="M16" s="17" t="s">
        <v>51</v>
      </c>
      <c r="N16" s="17">
        <v>1623.6</v>
      </c>
      <c r="O16" s="17" t="s">
        <v>52</v>
      </c>
      <c r="P16" s="17" t="s">
        <v>13</v>
      </c>
      <c r="Q16" s="17">
        <v>3.02</v>
      </c>
      <c r="R16" s="17"/>
      <c r="S16" s="18">
        <f>N16*Q16</f>
        <v>4903.2719999999999</v>
      </c>
      <c r="T16" s="17" t="s">
        <v>51</v>
      </c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</row>
    <row r="17" spans="2:41" s="13" customFormat="1" ht="36.75" customHeight="1" x14ac:dyDescent="0.25">
      <c r="B17" s="40" t="s">
        <v>51</v>
      </c>
      <c r="C17" s="17" t="s">
        <v>51</v>
      </c>
      <c r="D17" s="17" t="s">
        <v>51</v>
      </c>
      <c r="E17" s="17" t="s">
        <v>53</v>
      </c>
      <c r="F17" s="17" t="s">
        <v>50</v>
      </c>
      <c r="G17" s="17" t="s">
        <v>51</v>
      </c>
      <c r="H17" s="17" t="s">
        <v>51</v>
      </c>
      <c r="I17" s="17">
        <v>35</v>
      </c>
      <c r="J17" s="17" t="s">
        <v>51</v>
      </c>
      <c r="K17" s="17" t="s">
        <v>51</v>
      </c>
      <c r="L17" s="17" t="s">
        <v>51</v>
      </c>
      <c r="M17" s="17" t="s">
        <v>51</v>
      </c>
      <c r="N17" s="17">
        <v>1</v>
      </c>
      <c r="O17" s="17" t="s">
        <v>54</v>
      </c>
      <c r="P17" s="17" t="s">
        <v>55</v>
      </c>
      <c r="Q17" s="17">
        <v>31011</v>
      </c>
      <c r="R17" s="17">
        <v>1.18</v>
      </c>
      <c r="S17" s="18">
        <f t="shared" ref="S17:S43" si="0">N17*Q17*R17</f>
        <v>36592.979999999996</v>
      </c>
      <c r="T17" s="17" t="s">
        <v>51</v>
      </c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</row>
    <row r="18" spans="2:41" s="13" customFormat="1" ht="47.25" x14ac:dyDescent="0.25">
      <c r="B18" s="40" t="s">
        <v>51</v>
      </c>
      <c r="C18" s="17" t="s">
        <v>51</v>
      </c>
      <c r="D18" s="17" t="s">
        <v>51</v>
      </c>
      <c r="E18" s="17" t="s">
        <v>56</v>
      </c>
      <c r="F18" s="17" t="s">
        <v>50</v>
      </c>
      <c r="G18" s="17" t="s">
        <v>51</v>
      </c>
      <c r="H18" s="17" t="s">
        <v>51</v>
      </c>
      <c r="I18" s="17">
        <v>35</v>
      </c>
      <c r="J18" s="17" t="s">
        <v>57</v>
      </c>
      <c r="K18" s="17" t="s">
        <v>51</v>
      </c>
      <c r="L18" s="17" t="s">
        <v>51</v>
      </c>
      <c r="M18" s="17" t="s">
        <v>51</v>
      </c>
      <c r="N18" s="17">
        <v>6</v>
      </c>
      <c r="O18" s="17" t="s">
        <v>58</v>
      </c>
      <c r="P18" s="17" t="s">
        <v>59</v>
      </c>
      <c r="Q18" s="17">
        <v>5533</v>
      </c>
      <c r="R18" s="17">
        <v>1.01</v>
      </c>
      <c r="S18" s="18">
        <f t="shared" si="0"/>
        <v>33529.980000000003</v>
      </c>
      <c r="T18" s="17" t="s">
        <v>51</v>
      </c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</row>
    <row r="19" spans="2:41" s="13" customFormat="1" ht="63" x14ac:dyDescent="0.25">
      <c r="B19" s="40"/>
      <c r="C19" s="17"/>
      <c r="D19" s="17"/>
      <c r="E19" s="17" t="s">
        <v>93</v>
      </c>
      <c r="F19" s="17" t="s">
        <v>50</v>
      </c>
      <c r="G19" s="17" t="s">
        <v>51</v>
      </c>
      <c r="H19" s="17" t="s">
        <v>51</v>
      </c>
      <c r="I19" s="17">
        <v>35</v>
      </c>
      <c r="J19" s="17" t="s">
        <v>95</v>
      </c>
      <c r="K19" s="17"/>
      <c r="L19" s="17"/>
      <c r="M19" s="17"/>
      <c r="N19" s="17">
        <v>2</v>
      </c>
      <c r="O19" s="17" t="s">
        <v>54</v>
      </c>
      <c r="P19" s="17" t="s">
        <v>94</v>
      </c>
      <c r="Q19" s="17">
        <v>2812</v>
      </c>
      <c r="R19" s="17">
        <v>1.06</v>
      </c>
      <c r="S19" s="18">
        <f>R19*Q19*N19</f>
        <v>5961.4400000000005</v>
      </c>
      <c r="T19" s="17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</row>
    <row r="20" spans="2:41" s="13" customFormat="1" ht="31.5" x14ac:dyDescent="0.25">
      <c r="B20" s="40" t="s">
        <v>51</v>
      </c>
      <c r="C20" s="17" t="s">
        <v>51</v>
      </c>
      <c r="D20" s="17" t="s">
        <v>51</v>
      </c>
      <c r="E20" s="20" t="s">
        <v>60</v>
      </c>
      <c r="F20" s="17" t="s">
        <v>50</v>
      </c>
      <c r="G20" s="17" t="s">
        <v>51</v>
      </c>
      <c r="H20" s="17" t="s">
        <v>51</v>
      </c>
      <c r="I20" s="17">
        <v>35</v>
      </c>
      <c r="J20" s="17" t="s">
        <v>61</v>
      </c>
      <c r="K20" s="17" t="s">
        <v>51</v>
      </c>
      <c r="L20" s="17" t="s">
        <v>51</v>
      </c>
      <c r="M20" s="17" t="s">
        <v>51</v>
      </c>
      <c r="N20" s="17">
        <v>2</v>
      </c>
      <c r="O20" s="17" t="s">
        <v>58</v>
      </c>
      <c r="P20" s="17" t="s">
        <v>62</v>
      </c>
      <c r="Q20" s="17">
        <v>12906</v>
      </c>
      <c r="R20" s="17">
        <v>1.03</v>
      </c>
      <c r="S20" s="18">
        <f t="shared" si="0"/>
        <v>26586.36</v>
      </c>
      <c r="T20" s="17" t="s">
        <v>51</v>
      </c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</row>
    <row r="21" spans="2:41" s="13" customFormat="1" ht="31.5" x14ac:dyDescent="0.25">
      <c r="B21" s="40" t="s">
        <v>51</v>
      </c>
      <c r="C21" s="17" t="s">
        <v>51</v>
      </c>
      <c r="D21" s="17" t="s">
        <v>51</v>
      </c>
      <c r="E21" s="17" t="s">
        <v>63</v>
      </c>
      <c r="F21" s="17" t="s">
        <v>50</v>
      </c>
      <c r="G21" s="17" t="s">
        <v>51</v>
      </c>
      <c r="H21" s="17" t="s">
        <v>51</v>
      </c>
      <c r="I21" s="17">
        <v>10</v>
      </c>
      <c r="J21" s="17" t="s">
        <v>64</v>
      </c>
      <c r="K21" s="17" t="s">
        <v>51</v>
      </c>
      <c r="L21" s="17" t="s">
        <v>51</v>
      </c>
      <c r="M21" s="17" t="s">
        <v>51</v>
      </c>
      <c r="N21" s="17">
        <v>2</v>
      </c>
      <c r="O21" s="17" t="s">
        <v>58</v>
      </c>
      <c r="P21" s="17" t="s">
        <v>65</v>
      </c>
      <c r="Q21" s="17">
        <v>1433</v>
      </c>
      <c r="R21" s="17">
        <v>1.03</v>
      </c>
      <c r="S21" s="18">
        <f t="shared" si="0"/>
        <v>2951.98</v>
      </c>
      <c r="T21" s="17" t="s">
        <v>51</v>
      </c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</row>
    <row r="22" spans="2:41" s="13" customFormat="1" ht="47.25" x14ac:dyDescent="0.25">
      <c r="B22" s="40" t="s">
        <v>51</v>
      </c>
      <c r="C22" s="17" t="s">
        <v>51</v>
      </c>
      <c r="D22" s="17" t="s">
        <v>51</v>
      </c>
      <c r="E22" s="17" t="s">
        <v>66</v>
      </c>
      <c r="F22" s="17" t="s">
        <v>50</v>
      </c>
      <c r="G22" s="17" t="s">
        <v>51</v>
      </c>
      <c r="H22" s="17" t="s">
        <v>51</v>
      </c>
      <c r="I22" s="17">
        <v>10</v>
      </c>
      <c r="J22" s="17" t="s">
        <v>67</v>
      </c>
      <c r="K22" s="17" t="s">
        <v>51</v>
      </c>
      <c r="L22" s="17" t="s">
        <v>51</v>
      </c>
      <c r="M22" s="17" t="s">
        <v>51</v>
      </c>
      <c r="N22" s="17">
        <v>8</v>
      </c>
      <c r="O22" s="17" t="s">
        <v>58</v>
      </c>
      <c r="P22" s="17" t="s">
        <v>68</v>
      </c>
      <c r="Q22" s="17">
        <v>1188</v>
      </c>
      <c r="R22" s="17">
        <v>1.01</v>
      </c>
      <c r="S22" s="18">
        <f t="shared" si="0"/>
        <v>9599.0400000000009</v>
      </c>
      <c r="T22" s="17" t="s">
        <v>51</v>
      </c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</row>
    <row r="23" spans="2:41" s="13" customFormat="1" x14ac:dyDescent="0.25">
      <c r="B23" s="40" t="s">
        <v>51</v>
      </c>
      <c r="C23" s="17" t="s">
        <v>51</v>
      </c>
      <c r="D23" s="17" t="s">
        <v>51</v>
      </c>
      <c r="E23" s="17" t="s">
        <v>69</v>
      </c>
      <c r="F23" s="17" t="s">
        <v>50</v>
      </c>
      <c r="G23" s="17" t="s">
        <v>51</v>
      </c>
      <c r="H23" s="17" t="s">
        <v>51</v>
      </c>
      <c r="I23" s="17">
        <v>35</v>
      </c>
      <c r="J23" s="17" t="s">
        <v>51</v>
      </c>
      <c r="K23" s="17" t="s">
        <v>51</v>
      </c>
      <c r="L23" s="17" t="s">
        <v>51</v>
      </c>
      <c r="M23" s="17" t="s">
        <v>51</v>
      </c>
      <c r="N23" s="17">
        <v>2</v>
      </c>
      <c r="O23" s="17" t="s">
        <v>70</v>
      </c>
      <c r="P23" s="17" t="s">
        <v>14</v>
      </c>
      <c r="Q23" s="17">
        <v>90</v>
      </c>
      <c r="R23" s="17">
        <v>1.02</v>
      </c>
      <c r="S23" s="18">
        <f t="shared" si="0"/>
        <v>183.6</v>
      </c>
      <c r="T23" s="17" t="s">
        <v>51</v>
      </c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</row>
    <row r="24" spans="2:41" s="13" customFormat="1" x14ac:dyDescent="0.25">
      <c r="B24" s="40" t="s">
        <v>51</v>
      </c>
      <c r="C24" s="17" t="s">
        <v>51</v>
      </c>
      <c r="D24" s="17" t="s">
        <v>51</v>
      </c>
      <c r="E24" s="17" t="s">
        <v>69</v>
      </c>
      <c r="F24" s="17" t="s">
        <v>50</v>
      </c>
      <c r="G24" s="17" t="s">
        <v>51</v>
      </c>
      <c r="H24" s="17" t="s">
        <v>51</v>
      </c>
      <c r="I24" s="17">
        <v>10</v>
      </c>
      <c r="J24" s="17" t="s">
        <v>51</v>
      </c>
      <c r="K24" s="17" t="s">
        <v>51</v>
      </c>
      <c r="L24" s="17" t="s">
        <v>51</v>
      </c>
      <c r="M24" s="17" t="s">
        <v>51</v>
      </c>
      <c r="N24" s="17">
        <v>8</v>
      </c>
      <c r="O24" s="17" t="s">
        <v>70</v>
      </c>
      <c r="P24" s="17" t="s">
        <v>24</v>
      </c>
      <c r="Q24" s="17">
        <v>38</v>
      </c>
      <c r="R24" s="17">
        <v>1.02</v>
      </c>
      <c r="S24" s="18">
        <f t="shared" si="0"/>
        <v>310.08</v>
      </c>
      <c r="T24" s="17" t="s">
        <v>51</v>
      </c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</row>
    <row r="25" spans="2:41" s="13" customFormat="1" x14ac:dyDescent="0.25">
      <c r="B25" s="40" t="s">
        <v>51</v>
      </c>
      <c r="C25" s="17" t="s">
        <v>51</v>
      </c>
      <c r="D25" s="17" t="s">
        <v>51</v>
      </c>
      <c r="E25" s="17" t="s">
        <v>71</v>
      </c>
      <c r="F25" s="17" t="s">
        <v>50</v>
      </c>
      <c r="G25" s="17" t="s">
        <v>51</v>
      </c>
      <c r="H25" s="17" t="s">
        <v>51</v>
      </c>
      <c r="I25" s="17">
        <v>35</v>
      </c>
      <c r="J25" s="17" t="s">
        <v>51</v>
      </c>
      <c r="K25" s="17" t="s">
        <v>51</v>
      </c>
      <c r="L25" s="17" t="s">
        <v>51</v>
      </c>
      <c r="M25" s="17" t="s">
        <v>51</v>
      </c>
      <c r="N25" s="17">
        <v>1</v>
      </c>
      <c r="O25" s="17" t="s">
        <v>54</v>
      </c>
      <c r="P25" s="17" t="s">
        <v>20</v>
      </c>
      <c r="Q25" s="17">
        <v>7115</v>
      </c>
      <c r="R25" s="17">
        <v>1.02</v>
      </c>
      <c r="S25" s="18">
        <f t="shared" si="0"/>
        <v>7257.3</v>
      </c>
      <c r="T25" s="17" t="s">
        <v>51</v>
      </c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</row>
    <row r="26" spans="2:41" s="13" customFormat="1" x14ac:dyDescent="0.25">
      <c r="B26" s="40" t="s">
        <v>51</v>
      </c>
      <c r="C26" s="17" t="s">
        <v>51</v>
      </c>
      <c r="D26" s="17" t="s">
        <v>51</v>
      </c>
      <c r="E26" s="17" t="s">
        <v>72</v>
      </c>
      <c r="F26" s="17" t="s">
        <v>50</v>
      </c>
      <c r="G26" s="17" t="s">
        <v>51</v>
      </c>
      <c r="H26" s="17" t="s">
        <v>51</v>
      </c>
      <c r="I26" s="17">
        <v>35</v>
      </c>
      <c r="J26" s="17" t="s">
        <v>51</v>
      </c>
      <c r="K26" s="17" t="s">
        <v>51</v>
      </c>
      <c r="L26" s="17" t="s">
        <v>51</v>
      </c>
      <c r="M26" s="17" t="s">
        <v>51</v>
      </c>
      <c r="N26" s="17">
        <v>1</v>
      </c>
      <c r="O26" s="17" t="s">
        <v>54</v>
      </c>
      <c r="P26" s="17" t="s">
        <v>21</v>
      </c>
      <c r="Q26" s="17">
        <v>1908</v>
      </c>
      <c r="R26" s="17">
        <v>1.06</v>
      </c>
      <c r="S26" s="18">
        <f t="shared" si="0"/>
        <v>2022.48</v>
      </c>
      <c r="T26" s="17" t="s">
        <v>51</v>
      </c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</row>
    <row r="27" spans="2:41" s="13" customFormat="1" x14ac:dyDescent="0.25">
      <c r="B27" s="40" t="s">
        <v>51</v>
      </c>
      <c r="C27" s="17" t="s">
        <v>51</v>
      </c>
      <c r="D27" s="17" t="s">
        <v>51</v>
      </c>
      <c r="E27" s="17" t="s">
        <v>73</v>
      </c>
      <c r="F27" s="17" t="s">
        <v>50</v>
      </c>
      <c r="G27" s="17" t="s">
        <v>51</v>
      </c>
      <c r="H27" s="17" t="s">
        <v>51</v>
      </c>
      <c r="I27" s="17" t="s">
        <v>51</v>
      </c>
      <c r="J27" s="17" t="s">
        <v>74</v>
      </c>
      <c r="K27" s="17" t="s">
        <v>51</v>
      </c>
      <c r="L27" s="17" t="s">
        <v>51</v>
      </c>
      <c r="M27" s="17" t="s">
        <v>51</v>
      </c>
      <c r="N27" s="17">
        <v>4</v>
      </c>
      <c r="O27" s="17" t="s">
        <v>75</v>
      </c>
      <c r="P27" s="17" t="s">
        <v>76</v>
      </c>
      <c r="Q27" s="17">
        <v>215</v>
      </c>
      <c r="R27" s="17">
        <v>1.08</v>
      </c>
      <c r="S27" s="18">
        <f t="shared" si="0"/>
        <v>928.80000000000007</v>
      </c>
      <c r="T27" s="17" t="s">
        <v>51</v>
      </c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</row>
    <row r="28" spans="2:41" s="13" customFormat="1" x14ac:dyDescent="0.25">
      <c r="B28" s="40" t="s">
        <v>51</v>
      </c>
      <c r="C28" s="17" t="s">
        <v>51</v>
      </c>
      <c r="D28" s="17" t="s">
        <v>51</v>
      </c>
      <c r="E28" s="17" t="s">
        <v>77</v>
      </c>
      <c r="F28" s="17" t="s">
        <v>50</v>
      </c>
      <c r="G28" s="17" t="s">
        <v>51</v>
      </c>
      <c r="H28" s="17" t="s">
        <v>51</v>
      </c>
      <c r="I28" s="17">
        <v>35</v>
      </c>
      <c r="J28" s="17" t="s">
        <v>51</v>
      </c>
      <c r="K28" s="17" t="s">
        <v>51</v>
      </c>
      <c r="L28" s="17" t="s">
        <v>51</v>
      </c>
      <c r="M28" s="17" t="s">
        <v>51</v>
      </c>
      <c r="N28" s="17">
        <v>1</v>
      </c>
      <c r="O28" s="17" t="s">
        <v>78</v>
      </c>
      <c r="P28" s="17" t="s">
        <v>0</v>
      </c>
      <c r="Q28" s="17">
        <v>5179</v>
      </c>
      <c r="R28" s="17">
        <v>1.02</v>
      </c>
      <c r="S28" s="18">
        <f t="shared" si="0"/>
        <v>5282.58</v>
      </c>
      <c r="T28" s="17" t="s">
        <v>51</v>
      </c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</row>
    <row r="29" spans="2:41" s="13" customFormat="1" x14ac:dyDescent="0.25">
      <c r="B29" s="40" t="s">
        <v>51</v>
      </c>
      <c r="C29" s="17" t="s">
        <v>51</v>
      </c>
      <c r="D29" s="17" t="s">
        <v>51</v>
      </c>
      <c r="E29" s="17" t="s">
        <v>77</v>
      </c>
      <c r="F29" s="17" t="s">
        <v>50</v>
      </c>
      <c r="G29" s="17" t="s">
        <v>51</v>
      </c>
      <c r="H29" s="17" t="s">
        <v>51</v>
      </c>
      <c r="I29" s="17">
        <v>35</v>
      </c>
      <c r="J29" s="17" t="s">
        <v>51</v>
      </c>
      <c r="K29" s="17" t="s">
        <v>51</v>
      </c>
      <c r="L29" s="17" t="s">
        <v>51</v>
      </c>
      <c r="M29" s="17" t="s">
        <v>51</v>
      </c>
      <c r="N29" s="17">
        <v>1</v>
      </c>
      <c r="O29" s="17" t="s">
        <v>78</v>
      </c>
      <c r="P29" s="17" t="s">
        <v>1</v>
      </c>
      <c r="Q29" s="17">
        <v>1368</v>
      </c>
      <c r="R29" s="17">
        <v>1.02</v>
      </c>
      <c r="S29" s="18">
        <f t="shared" si="0"/>
        <v>1395.3600000000001</v>
      </c>
      <c r="T29" s="17" t="s">
        <v>51</v>
      </c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</row>
    <row r="30" spans="2:41" s="13" customFormat="1" x14ac:dyDescent="0.25">
      <c r="B30" s="40" t="s">
        <v>51</v>
      </c>
      <c r="C30" s="17" t="s">
        <v>51</v>
      </c>
      <c r="D30" s="17" t="s">
        <v>51</v>
      </c>
      <c r="E30" s="17" t="s">
        <v>77</v>
      </c>
      <c r="F30" s="17" t="s">
        <v>50</v>
      </c>
      <c r="G30" s="17" t="s">
        <v>51</v>
      </c>
      <c r="H30" s="17" t="s">
        <v>51</v>
      </c>
      <c r="I30" s="17">
        <v>35</v>
      </c>
      <c r="J30" s="17" t="s">
        <v>51</v>
      </c>
      <c r="K30" s="17" t="s">
        <v>51</v>
      </c>
      <c r="L30" s="17" t="s">
        <v>51</v>
      </c>
      <c r="M30" s="17" t="s">
        <v>51</v>
      </c>
      <c r="N30" s="17">
        <v>1</v>
      </c>
      <c r="O30" s="17" t="s">
        <v>78</v>
      </c>
      <c r="P30" s="17" t="s">
        <v>2</v>
      </c>
      <c r="Q30" s="17">
        <v>744</v>
      </c>
      <c r="R30" s="17">
        <v>1.02</v>
      </c>
      <c r="S30" s="18">
        <f t="shared" si="0"/>
        <v>758.88</v>
      </c>
      <c r="T30" s="17" t="s">
        <v>51</v>
      </c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</row>
    <row r="31" spans="2:41" s="13" customFormat="1" ht="50.25" customHeight="1" x14ac:dyDescent="0.25">
      <c r="B31" s="40" t="s">
        <v>51</v>
      </c>
      <c r="C31" s="17" t="s">
        <v>51</v>
      </c>
      <c r="D31" s="17" t="s">
        <v>51</v>
      </c>
      <c r="E31" s="17" t="s">
        <v>79</v>
      </c>
      <c r="F31" s="17" t="s">
        <v>50</v>
      </c>
      <c r="G31" s="17" t="s">
        <v>51</v>
      </c>
      <c r="H31" s="17" t="s">
        <v>51</v>
      </c>
      <c r="I31" s="17">
        <v>35</v>
      </c>
      <c r="J31" s="17" t="s">
        <v>80</v>
      </c>
      <c r="K31" s="17" t="s">
        <v>51</v>
      </c>
      <c r="L31" s="17" t="s">
        <v>51</v>
      </c>
      <c r="M31" s="17" t="s">
        <v>51</v>
      </c>
      <c r="N31" s="17">
        <v>2</v>
      </c>
      <c r="O31" s="17" t="s">
        <v>54</v>
      </c>
      <c r="P31" s="17" t="s">
        <v>15</v>
      </c>
      <c r="Q31" s="17">
        <v>1671</v>
      </c>
      <c r="R31" s="17">
        <v>1.02</v>
      </c>
      <c r="S31" s="18">
        <f t="shared" si="0"/>
        <v>3408.84</v>
      </c>
      <c r="T31" s="17" t="s">
        <v>51</v>
      </c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</row>
    <row r="32" spans="2:41" s="13" customFormat="1" ht="47.25" x14ac:dyDescent="0.25">
      <c r="B32" s="40" t="s">
        <v>51</v>
      </c>
      <c r="C32" s="17" t="s">
        <v>51</v>
      </c>
      <c r="D32" s="17" t="s">
        <v>51</v>
      </c>
      <c r="E32" s="17" t="s">
        <v>79</v>
      </c>
      <c r="F32" s="17" t="s">
        <v>50</v>
      </c>
      <c r="G32" s="17" t="s">
        <v>51</v>
      </c>
      <c r="H32" s="17" t="s">
        <v>51</v>
      </c>
      <c r="I32" s="17">
        <v>35</v>
      </c>
      <c r="J32" s="17" t="s">
        <v>80</v>
      </c>
      <c r="K32" s="17" t="s">
        <v>51</v>
      </c>
      <c r="L32" s="17" t="s">
        <v>51</v>
      </c>
      <c r="M32" s="17" t="s">
        <v>51</v>
      </c>
      <c r="N32" s="17">
        <v>2</v>
      </c>
      <c r="O32" s="17" t="s">
        <v>54</v>
      </c>
      <c r="P32" s="17" t="s">
        <v>16</v>
      </c>
      <c r="Q32" s="17">
        <v>1388</v>
      </c>
      <c r="R32" s="17">
        <v>1.02</v>
      </c>
      <c r="S32" s="18">
        <f t="shared" si="0"/>
        <v>2831.52</v>
      </c>
      <c r="T32" s="17" t="s">
        <v>51</v>
      </c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</row>
    <row r="33" spans="2:41" s="13" customFormat="1" ht="47.25" x14ac:dyDescent="0.25">
      <c r="B33" s="40" t="s">
        <v>51</v>
      </c>
      <c r="C33" s="17" t="s">
        <v>51</v>
      </c>
      <c r="D33" s="17" t="s">
        <v>51</v>
      </c>
      <c r="E33" s="17" t="s">
        <v>79</v>
      </c>
      <c r="F33" s="17" t="s">
        <v>50</v>
      </c>
      <c r="G33" s="17" t="s">
        <v>51</v>
      </c>
      <c r="H33" s="17" t="s">
        <v>51</v>
      </c>
      <c r="I33" s="17">
        <v>35</v>
      </c>
      <c r="J33" s="17" t="s">
        <v>81</v>
      </c>
      <c r="K33" s="17" t="s">
        <v>51</v>
      </c>
      <c r="L33" s="17" t="s">
        <v>51</v>
      </c>
      <c r="M33" s="17" t="s">
        <v>51</v>
      </c>
      <c r="N33" s="17">
        <v>2</v>
      </c>
      <c r="O33" s="17" t="s">
        <v>54</v>
      </c>
      <c r="P33" s="17" t="s">
        <v>17</v>
      </c>
      <c r="Q33" s="17">
        <v>2124</v>
      </c>
      <c r="R33" s="17">
        <v>1.02</v>
      </c>
      <c r="S33" s="18">
        <f t="shared" si="0"/>
        <v>4332.96</v>
      </c>
      <c r="T33" s="17" t="s">
        <v>51</v>
      </c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</row>
    <row r="34" spans="2:41" s="13" customFormat="1" ht="47.25" x14ac:dyDescent="0.25">
      <c r="B34" s="40" t="s">
        <v>51</v>
      </c>
      <c r="C34" s="17" t="s">
        <v>51</v>
      </c>
      <c r="D34" s="17" t="s">
        <v>51</v>
      </c>
      <c r="E34" s="17" t="s">
        <v>79</v>
      </c>
      <c r="F34" s="17" t="s">
        <v>50</v>
      </c>
      <c r="G34" s="17" t="s">
        <v>51</v>
      </c>
      <c r="H34" s="17" t="s">
        <v>51</v>
      </c>
      <c r="I34" s="17">
        <v>35</v>
      </c>
      <c r="J34" s="17" t="s">
        <v>82</v>
      </c>
      <c r="K34" s="17" t="s">
        <v>51</v>
      </c>
      <c r="L34" s="17" t="s">
        <v>51</v>
      </c>
      <c r="M34" s="17" t="s">
        <v>51</v>
      </c>
      <c r="N34" s="17">
        <v>2</v>
      </c>
      <c r="O34" s="17" t="s">
        <v>54</v>
      </c>
      <c r="P34" s="17" t="s">
        <v>18</v>
      </c>
      <c r="Q34" s="17">
        <v>1416</v>
      </c>
      <c r="R34" s="17">
        <v>1.02</v>
      </c>
      <c r="S34" s="18">
        <f t="shared" si="0"/>
        <v>2888.64</v>
      </c>
      <c r="T34" s="17" t="s">
        <v>51</v>
      </c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</row>
    <row r="35" spans="2:41" s="13" customFormat="1" ht="31.5" x14ac:dyDescent="0.25">
      <c r="B35" s="40" t="s">
        <v>51</v>
      </c>
      <c r="C35" s="17" t="s">
        <v>51</v>
      </c>
      <c r="D35" s="17" t="s">
        <v>51</v>
      </c>
      <c r="E35" s="17" t="s">
        <v>83</v>
      </c>
      <c r="F35" s="17" t="s">
        <v>50</v>
      </c>
      <c r="G35" s="17" t="s">
        <v>51</v>
      </c>
      <c r="H35" s="17" t="s">
        <v>51</v>
      </c>
      <c r="I35" s="17" t="s">
        <v>51</v>
      </c>
      <c r="J35" s="17" t="s">
        <v>51</v>
      </c>
      <c r="K35" s="17" t="s">
        <v>51</v>
      </c>
      <c r="L35" s="17" t="s">
        <v>51</v>
      </c>
      <c r="M35" s="17" t="s">
        <v>51</v>
      </c>
      <c r="N35" s="17">
        <v>50</v>
      </c>
      <c r="O35" s="17" t="s">
        <v>84</v>
      </c>
      <c r="P35" s="17" t="s">
        <v>19</v>
      </c>
      <c r="Q35" s="17">
        <v>8</v>
      </c>
      <c r="R35" s="17">
        <v>1.08</v>
      </c>
      <c r="S35" s="18">
        <f t="shared" si="0"/>
        <v>432</v>
      </c>
      <c r="T35" s="17" t="s">
        <v>51</v>
      </c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</row>
    <row r="36" spans="2:41" s="13" customFormat="1" ht="31.5" x14ac:dyDescent="0.25">
      <c r="B36" s="40" t="s">
        <v>51</v>
      </c>
      <c r="C36" s="17" t="s">
        <v>51</v>
      </c>
      <c r="D36" s="17" t="s">
        <v>51</v>
      </c>
      <c r="E36" s="17" t="s">
        <v>85</v>
      </c>
      <c r="F36" s="17" t="s">
        <v>50</v>
      </c>
      <c r="G36" s="17" t="s">
        <v>51</v>
      </c>
      <c r="H36" s="17" t="s">
        <v>51</v>
      </c>
      <c r="I36" s="17">
        <v>35</v>
      </c>
      <c r="J36" s="17" t="s">
        <v>51</v>
      </c>
      <c r="K36" s="17" t="s">
        <v>51</v>
      </c>
      <c r="L36" s="17" t="s">
        <v>51</v>
      </c>
      <c r="M36" s="17" t="s">
        <v>51</v>
      </c>
      <c r="N36" s="17">
        <v>1</v>
      </c>
      <c r="O36" s="17" t="s">
        <v>54</v>
      </c>
      <c r="P36" s="17" t="s">
        <v>3</v>
      </c>
      <c r="Q36" s="17">
        <v>2289</v>
      </c>
      <c r="R36" s="17">
        <v>1.02</v>
      </c>
      <c r="S36" s="18">
        <f t="shared" si="0"/>
        <v>2334.7800000000002</v>
      </c>
      <c r="T36" s="17" t="s">
        <v>51</v>
      </c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</row>
    <row r="37" spans="2:41" s="13" customFormat="1" ht="31.5" x14ac:dyDescent="0.25">
      <c r="B37" s="40" t="s">
        <v>51</v>
      </c>
      <c r="C37" s="17" t="s">
        <v>51</v>
      </c>
      <c r="D37" s="17" t="s">
        <v>51</v>
      </c>
      <c r="E37" s="17" t="s">
        <v>85</v>
      </c>
      <c r="F37" s="17" t="s">
        <v>50</v>
      </c>
      <c r="G37" s="17" t="s">
        <v>51</v>
      </c>
      <c r="H37" s="17" t="s">
        <v>51</v>
      </c>
      <c r="I37" s="17">
        <v>35</v>
      </c>
      <c r="J37" s="17" t="s">
        <v>51</v>
      </c>
      <c r="K37" s="17" t="s">
        <v>51</v>
      </c>
      <c r="L37" s="17" t="s">
        <v>51</v>
      </c>
      <c r="M37" s="17" t="s">
        <v>51</v>
      </c>
      <c r="N37" s="17">
        <v>1</v>
      </c>
      <c r="O37" s="17" t="s">
        <v>54</v>
      </c>
      <c r="P37" s="17" t="s">
        <v>4</v>
      </c>
      <c r="Q37" s="17">
        <v>542</v>
      </c>
      <c r="R37" s="17">
        <v>1.02</v>
      </c>
      <c r="S37" s="18">
        <f t="shared" si="0"/>
        <v>552.84</v>
      </c>
      <c r="T37" s="17" t="s">
        <v>51</v>
      </c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</row>
    <row r="38" spans="2:41" s="13" customFormat="1" ht="31.5" x14ac:dyDescent="0.25">
      <c r="B38" s="40" t="s">
        <v>51</v>
      </c>
      <c r="C38" s="17" t="s">
        <v>51</v>
      </c>
      <c r="D38" s="17" t="s">
        <v>51</v>
      </c>
      <c r="E38" s="17" t="s">
        <v>85</v>
      </c>
      <c r="F38" s="17" t="s">
        <v>50</v>
      </c>
      <c r="G38" s="17" t="s">
        <v>51</v>
      </c>
      <c r="H38" s="17" t="s">
        <v>51</v>
      </c>
      <c r="I38" s="17">
        <v>35</v>
      </c>
      <c r="J38" s="17" t="s">
        <v>51</v>
      </c>
      <c r="K38" s="17" t="s">
        <v>51</v>
      </c>
      <c r="L38" s="17" t="s">
        <v>51</v>
      </c>
      <c r="M38" s="17" t="s">
        <v>51</v>
      </c>
      <c r="N38" s="17">
        <v>2</v>
      </c>
      <c r="O38" s="17" t="s">
        <v>6</v>
      </c>
      <c r="P38" s="17" t="s">
        <v>5</v>
      </c>
      <c r="Q38" s="17">
        <v>641</v>
      </c>
      <c r="R38" s="17">
        <v>1.02</v>
      </c>
      <c r="S38" s="18">
        <f t="shared" si="0"/>
        <v>1307.6400000000001</v>
      </c>
      <c r="T38" s="17" t="s">
        <v>51</v>
      </c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</row>
    <row r="39" spans="2:41" s="13" customFormat="1" ht="31.5" x14ac:dyDescent="0.25">
      <c r="B39" s="40" t="s">
        <v>51</v>
      </c>
      <c r="C39" s="17" t="s">
        <v>51</v>
      </c>
      <c r="D39" s="17" t="s">
        <v>51</v>
      </c>
      <c r="E39" s="17" t="s">
        <v>85</v>
      </c>
      <c r="F39" s="17" t="s">
        <v>50</v>
      </c>
      <c r="G39" s="17" t="s">
        <v>51</v>
      </c>
      <c r="H39" s="17" t="s">
        <v>51</v>
      </c>
      <c r="I39" s="17">
        <v>35</v>
      </c>
      <c r="J39" s="17" t="s">
        <v>51</v>
      </c>
      <c r="K39" s="17" t="s">
        <v>51</v>
      </c>
      <c r="L39" s="17" t="s">
        <v>51</v>
      </c>
      <c r="M39" s="17" t="s">
        <v>51</v>
      </c>
      <c r="N39" s="17">
        <v>10</v>
      </c>
      <c r="O39" s="17" t="s">
        <v>6</v>
      </c>
      <c r="P39" s="17" t="s">
        <v>7</v>
      </c>
      <c r="Q39" s="17">
        <v>137</v>
      </c>
      <c r="R39" s="17">
        <v>1.02</v>
      </c>
      <c r="S39" s="18">
        <f t="shared" si="0"/>
        <v>1397.4</v>
      </c>
      <c r="T39" s="17" t="s">
        <v>51</v>
      </c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</row>
    <row r="40" spans="2:41" s="13" customFormat="1" ht="31.5" x14ac:dyDescent="0.25">
      <c r="B40" s="40" t="s">
        <v>51</v>
      </c>
      <c r="C40" s="17" t="s">
        <v>51</v>
      </c>
      <c r="D40" s="17" t="s">
        <v>51</v>
      </c>
      <c r="E40" s="17" t="s">
        <v>85</v>
      </c>
      <c r="F40" s="17" t="s">
        <v>50</v>
      </c>
      <c r="G40" s="17" t="s">
        <v>51</v>
      </c>
      <c r="H40" s="17" t="s">
        <v>51</v>
      </c>
      <c r="I40" s="17">
        <v>35</v>
      </c>
      <c r="J40" s="17" t="s">
        <v>51</v>
      </c>
      <c r="K40" s="17" t="s">
        <v>51</v>
      </c>
      <c r="L40" s="17" t="s">
        <v>51</v>
      </c>
      <c r="M40" s="17" t="s">
        <v>51</v>
      </c>
      <c r="N40" s="17">
        <v>2</v>
      </c>
      <c r="O40" s="17" t="s">
        <v>9</v>
      </c>
      <c r="P40" s="17" t="s">
        <v>8</v>
      </c>
      <c r="Q40" s="17">
        <v>116</v>
      </c>
      <c r="R40" s="17">
        <v>1.02</v>
      </c>
      <c r="S40" s="18">
        <f t="shared" si="0"/>
        <v>236.64000000000001</v>
      </c>
      <c r="T40" s="17" t="s">
        <v>51</v>
      </c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</row>
    <row r="41" spans="2:41" s="13" customFormat="1" ht="31.5" x14ac:dyDescent="0.25">
      <c r="B41" s="40" t="s">
        <v>51</v>
      </c>
      <c r="C41" s="17" t="s">
        <v>51</v>
      </c>
      <c r="D41" s="17" t="s">
        <v>51</v>
      </c>
      <c r="E41" s="17" t="s">
        <v>85</v>
      </c>
      <c r="F41" s="17" t="s">
        <v>50</v>
      </c>
      <c r="G41" s="17" t="s">
        <v>51</v>
      </c>
      <c r="H41" s="17" t="s">
        <v>51</v>
      </c>
      <c r="I41" s="17">
        <v>35</v>
      </c>
      <c r="J41" s="17" t="s">
        <v>51</v>
      </c>
      <c r="K41" s="17" t="s">
        <v>51</v>
      </c>
      <c r="L41" s="17" t="s">
        <v>51</v>
      </c>
      <c r="M41" s="17" t="s">
        <v>51</v>
      </c>
      <c r="N41" s="17">
        <v>115</v>
      </c>
      <c r="O41" s="17" t="s">
        <v>86</v>
      </c>
      <c r="P41" s="17" t="s">
        <v>10</v>
      </c>
      <c r="Q41" s="17">
        <v>1.3</v>
      </c>
      <c r="R41" s="17">
        <v>1.02</v>
      </c>
      <c r="S41" s="18">
        <f t="shared" si="0"/>
        <v>152.49</v>
      </c>
      <c r="T41" s="17" t="s">
        <v>51</v>
      </c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</row>
    <row r="42" spans="2:41" s="13" customFormat="1" ht="31.5" x14ac:dyDescent="0.25">
      <c r="B42" s="40" t="s">
        <v>51</v>
      </c>
      <c r="C42" s="17" t="s">
        <v>51</v>
      </c>
      <c r="D42" s="17" t="s">
        <v>51</v>
      </c>
      <c r="E42" s="17" t="s">
        <v>85</v>
      </c>
      <c r="F42" s="17" t="s">
        <v>50</v>
      </c>
      <c r="G42" s="17" t="s">
        <v>51</v>
      </c>
      <c r="H42" s="17" t="s">
        <v>51</v>
      </c>
      <c r="I42" s="17">
        <v>35</v>
      </c>
      <c r="J42" s="17" t="s">
        <v>51</v>
      </c>
      <c r="K42" s="17" t="s">
        <v>51</v>
      </c>
      <c r="L42" s="17" t="s">
        <v>51</v>
      </c>
      <c r="M42" s="17" t="s">
        <v>51</v>
      </c>
      <c r="N42" s="17">
        <v>174</v>
      </c>
      <c r="O42" s="17" t="s">
        <v>87</v>
      </c>
      <c r="P42" s="17" t="s">
        <v>11</v>
      </c>
      <c r="Q42" s="17">
        <v>5.5</v>
      </c>
      <c r="R42" s="17">
        <v>1.02</v>
      </c>
      <c r="S42" s="18">
        <f t="shared" si="0"/>
        <v>976.14</v>
      </c>
      <c r="T42" s="17" t="s">
        <v>51</v>
      </c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</row>
    <row r="43" spans="2:41" s="13" customFormat="1" ht="31.5" x14ac:dyDescent="0.25">
      <c r="B43" s="40" t="s">
        <v>51</v>
      </c>
      <c r="C43" s="17" t="s">
        <v>51</v>
      </c>
      <c r="D43" s="17" t="s">
        <v>51</v>
      </c>
      <c r="E43" s="17" t="s">
        <v>85</v>
      </c>
      <c r="F43" s="17" t="s">
        <v>50</v>
      </c>
      <c r="G43" s="17" t="s">
        <v>51</v>
      </c>
      <c r="H43" s="17" t="s">
        <v>51</v>
      </c>
      <c r="I43" s="17">
        <v>35</v>
      </c>
      <c r="J43" s="17" t="s">
        <v>51</v>
      </c>
      <c r="K43" s="17" t="s">
        <v>51</v>
      </c>
      <c r="L43" s="17" t="s">
        <v>51</v>
      </c>
      <c r="M43" s="17" t="s">
        <v>51</v>
      </c>
      <c r="N43" s="17">
        <v>174</v>
      </c>
      <c r="O43" s="17" t="s">
        <v>54</v>
      </c>
      <c r="P43" s="17" t="s">
        <v>12</v>
      </c>
      <c r="Q43" s="17">
        <v>3.5</v>
      </c>
      <c r="R43" s="17">
        <v>1.02</v>
      </c>
      <c r="S43" s="18">
        <f t="shared" si="0"/>
        <v>621.18000000000006</v>
      </c>
      <c r="T43" s="17" t="s">
        <v>51</v>
      </c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</row>
    <row r="44" spans="2:41" s="13" customFormat="1" ht="47.25" x14ac:dyDescent="0.25">
      <c r="B44" s="40" t="s">
        <v>51</v>
      </c>
      <c r="C44" s="17" t="s">
        <v>51</v>
      </c>
      <c r="D44" s="17" t="s">
        <v>51</v>
      </c>
      <c r="E44" s="17" t="s">
        <v>88</v>
      </c>
      <c r="F44" s="17" t="s">
        <v>50</v>
      </c>
      <c r="G44" s="17" t="s">
        <v>51</v>
      </c>
      <c r="H44" s="17" t="s">
        <v>51</v>
      </c>
      <c r="I44" s="17">
        <v>35</v>
      </c>
      <c r="J44" s="17" t="s">
        <v>51</v>
      </c>
      <c r="K44" s="17" t="s">
        <v>51</v>
      </c>
      <c r="L44" s="17" t="s">
        <v>51</v>
      </c>
      <c r="M44" s="17" t="s">
        <v>51</v>
      </c>
      <c r="N44" s="17">
        <v>0.16239999999999999</v>
      </c>
      <c r="O44" s="17" t="s">
        <v>89</v>
      </c>
      <c r="P44" s="17" t="s">
        <v>25</v>
      </c>
      <c r="Q44" s="17">
        <v>2014</v>
      </c>
      <c r="R44" s="17"/>
      <c r="S44" s="18">
        <f>N44*Q44</f>
        <v>327.0736</v>
      </c>
      <c r="T44" s="17" t="s">
        <v>51</v>
      </c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</row>
    <row r="45" spans="2:41" s="13" customFormat="1" ht="31.5" x14ac:dyDescent="0.25">
      <c r="B45" s="40" t="s">
        <v>51</v>
      </c>
      <c r="C45" s="17" t="s">
        <v>51</v>
      </c>
      <c r="D45" s="17" t="s">
        <v>51</v>
      </c>
      <c r="E45" s="17" t="s">
        <v>23</v>
      </c>
      <c r="F45" s="17" t="s">
        <v>50</v>
      </c>
      <c r="G45" s="17" t="s">
        <v>51</v>
      </c>
      <c r="H45" s="17" t="s">
        <v>51</v>
      </c>
      <c r="I45" s="17">
        <v>35</v>
      </c>
      <c r="J45" s="17" t="s">
        <v>51</v>
      </c>
      <c r="K45" s="17" t="s">
        <v>51</v>
      </c>
      <c r="L45" s="17" t="s">
        <v>51</v>
      </c>
      <c r="M45" s="17" t="s">
        <v>51</v>
      </c>
      <c r="N45" s="17">
        <v>1</v>
      </c>
      <c r="O45" s="17" t="s">
        <v>54</v>
      </c>
      <c r="P45" s="17" t="s">
        <v>96</v>
      </c>
      <c r="Q45" s="17">
        <v>177</v>
      </c>
      <c r="R45" s="17">
        <v>1.04</v>
      </c>
      <c r="S45" s="18">
        <f>R45*Q45*N45</f>
        <v>184.08</v>
      </c>
      <c r="T45" s="17" t="s">
        <v>51</v>
      </c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</row>
    <row r="46" spans="2:41" s="13" customFormat="1" ht="31.5" x14ac:dyDescent="0.25">
      <c r="B46" s="40" t="s">
        <v>51</v>
      </c>
      <c r="C46" s="17" t="s">
        <v>51</v>
      </c>
      <c r="D46" s="17" t="s">
        <v>51</v>
      </c>
      <c r="E46" s="17" t="s">
        <v>90</v>
      </c>
      <c r="F46" s="17" t="s">
        <v>50</v>
      </c>
      <c r="G46" s="17" t="s">
        <v>51</v>
      </c>
      <c r="H46" s="17" t="s">
        <v>51</v>
      </c>
      <c r="I46" s="17">
        <v>35</v>
      </c>
      <c r="J46" s="17" t="s">
        <v>91</v>
      </c>
      <c r="K46" s="17" t="s">
        <v>51</v>
      </c>
      <c r="L46" s="17" t="s">
        <v>51</v>
      </c>
      <c r="M46" s="17" t="s">
        <v>51</v>
      </c>
      <c r="N46" s="17">
        <v>1</v>
      </c>
      <c r="O46" s="17" t="s">
        <v>54</v>
      </c>
      <c r="P46" s="17" t="s">
        <v>22</v>
      </c>
      <c r="Q46" s="17">
        <v>7235</v>
      </c>
      <c r="R46" s="17"/>
      <c r="S46" s="18">
        <f>N46*Q46</f>
        <v>7235</v>
      </c>
      <c r="T46" s="17" t="s">
        <v>51</v>
      </c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</row>
    <row r="47" spans="2:41" ht="47.25" x14ac:dyDescent="0.25">
      <c r="B47" s="40" t="s">
        <v>51</v>
      </c>
      <c r="C47" s="17" t="s">
        <v>51</v>
      </c>
      <c r="D47" s="17" t="s">
        <v>51</v>
      </c>
      <c r="E47" s="21" t="s">
        <v>92</v>
      </c>
      <c r="F47" s="17" t="s">
        <v>51</v>
      </c>
      <c r="G47" s="17" t="s">
        <v>51</v>
      </c>
      <c r="H47" s="17" t="s">
        <v>51</v>
      </c>
      <c r="I47" s="17" t="s">
        <v>51</v>
      </c>
      <c r="J47" s="17" t="s">
        <v>51</v>
      </c>
      <c r="K47" s="17" t="s">
        <v>51</v>
      </c>
      <c r="L47" s="17" t="s">
        <v>51</v>
      </c>
      <c r="M47" s="17" t="s">
        <v>51</v>
      </c>
      <c r="N47" s="17" t="s">
        <v>51</v>
      </c>
      <c r="O47" s="17" t="s">
        <v>51</v>
      </c>
      <c r="P47" s="17" t="s">
        <v>51</v>
      </c>
      <c r="Q47" s="17" t="s">
        <v>51</v>
      </c>
      <c r="R47" s="17" t="s">
        <v>51</v>
      </c>
      <c r="S47" s="22">
        <f>SUM(S16:S46)</f>
        <v>167483.35559999998</v>
      </c>
      <c r="T47" s="17" t="s">
        <v>51</v>
      </c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</row>
    <row r="48" spans="2:41" x14ac:dyDescent="0.25">
      <c r="E48" s="5"/>
      <c r="F48" s="5"/>
      <c r="G48" s="5"/>
      <c r="H48" s="5"/>
    </row>
    <row r="49" spans="5:19" x14ac:dyDescent="0.25">
      <c r="S49" s="24"/>
    </row>
    <row r="51" spans="5:19" x14ac:dyDescent="0.25">
      <c r="K51" s="2"/>
    </row>
    <row r="52" spans="5:19" x14ac:dyDescent="0.25">
      <c r="E52" s="5"/>
      <c r="F52" s="5"/>
      <c r="G52" s="5"/>
      <c r="H52" s="5"/>
    </row>
  </sheetData>
  <mergeCells count="13">
    <mergeCell ref="H13:H14"/>
    <mergeCell ref="I13:L13"/>
    <mergeCell ref="M13:S13"/>
    <mergeCell ref="T13:T14"/>
    <mergeCell ref="B5:S5"/>
    <mergeCell ref="B6:S6"/>
    <mergeCell ref="B11:D11"/>
    <mergeCell ref="B13:B14"/>
    <mergeCell ref="C13:C14"/>
    <mergeCell ref="D13:D14"/>
    <mergeCell ref="E13:E14"/>
    <mergeCell ref="F13:F14"/>
    <mergeCell ref="G13:G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E22"/>
  <sheetViews>
    <sheetView tabSelected="1" zoomScale="70" zoomScaleNormal="70" zoomScaleSheetLayoutView="70" workbookViewId="0">
      <selection activeCell="E10" sqref="E10:E17"/>
    </sheetView>
  </sheetViews>
  <sheetFormatPr defaultColWidth="9.140625" defaultRowHeight="15" x14ac:dyDescent="0.25"/>
  <cols>
    <col min="1" max="1" width="7" style="28" customWidth="1"/>
    <col min="2" max="2" width="44" style="28" customWidth="1"/>
    <col min="3" max="4" width="23.42578125" style="28" customWidth="1"/>
    <col min="5" max="5" width="25.42578125" style="28" customWidth="1"/>
    <col min="6" max="6" width="19.28515625" style="28" customWidth="1"/>
    <col min="7" max="16384" width="9.140625" style="28"/>
  </cols>
  <sheetData>
    <row r="1" spans="1:5" ht="28.5" customHeight="1" x14ac:dyDescent="0.25">
      <c r="A1" s="27" t="s">
        <v>133</v>
      </c>
      <c r="B1" s="27"/>
      <c r="C1" s="27"/>
      <c r="D1" s="27"/>
      <c r="E1"/>
    </row>
    <row r="2" spans="1:5" ht="63" x14ac:dyDescent="0.25">
      <c r="A2" s="29" t="s">
        <v>98</v>
      </c>
      <c r="B2" s="30" t="s">
        <v>99</v>
      </c>
      <c r="C2" s="31" t="s">
        <v>131</v>
      </c>
      <c r="D2" s="31" t="s">
        <v>100</v>
      </c>
      <c r="E2"/>
    </row>
    <row r="3" spans="1:5" ht="47.25" x14ac:dyDescent="0.25">
      <c r="A3" s="32" t="s">
        <v>101</v>
      </c>
      <c r="B3" s="33" t="s">
        <v>134</v>
      </c>
      <c r="C3" s="34">
        <v>167483.35560000001</v>
      </c>
      <c r="D3" s="45">
        <v>167483.35560000001</v>
      </c>
      <c r="E3" s="43"/>
    </row>
    <row r="4" spans="1:5" ht="28.5" customHeight="1" x14ac:dyDescent="0.25">
      <c r="A4" s="32" t="s">
        <v>102</v>
      </c>
      <c r="B4" s="33" t="s">
        <v>103</v>
      </c>
      <c r="C4" s="35">
        <v>33496.671120000006</v>
      </c>
      <c r="D4" s="46">
        <f>D3*0.2</f>
        <v>33496.671120000006</v>
      </c>
      <c r="E4" s="43"/>
    </row>
    <row r="5" spans="1:5" ht="47.25" x14ac:dyDescent="0.25">
      <c r="A5" s="32" t="s">
        <v>104</v>
      </c>
      <c r="B5" s="36" t="s">
        <v>135</v>
      </c>
      <c r="C5" s="37">
        <v>200980.02671999999</v>
      </c>
      <c r="D5" s="45">
        <f>D3+D4</f>
        <v>200980.02672000002</v>
      </c>
      <c r="E5" s="43"/>
    </row>
    <row r="6" spans="1:5" ht="47.25" x14ac:dyDescent="0.25">
      <c r="A6" s="32" t="s">
        <v>105</v>
      </c>
      <c r="B6" s="36" t="s">
        <v>106</v>
      </c>
      <c r="C6" s="35">
        <v>253295.95844324672</v>
      </c>
      <c r="D6" s="46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261835.25574777109</v>
      </c>
      <c r="E6" s="43"/>
    </row>
    <row r="7" spans="1:5" ht="47.25" x14ac:dyDescent="0.25">
      <c r="A7" s="32" t="s">
        <v>107</v>
      </c>
      <c r="B7" s="33" t="s">
        <v>108</v>
      </c>
      <c r="C7" s="38">
        <v>0</v>
      </c>
      <c r="D7" s="46">
        <v>0</v>
      </c>
      <c r="E7" s="43"/>
    </row>
    <row r="8" spans="1:5" ht="31.5" x14ac:dyDescent="0.25">
      <c r="A8" s="32" t="s">
        <v>109</v>
      </c>
      <c r="B8" s="33" t="s">
        <v>110</v>
      </c>
      <c r="C8" s="38">
        <v>200980.02671999999</v>
      </c>
      <c r="D8" s="46">
        <f>D5-D7</f>
        <v>200980.02672000002</v>
      </c>
      <c r="E8" s="43"/>
    </row>
    <row r="9" spans="1:5" ht="47.25" x14ac:dyDescent="0.25">
      <c r="A9" s="32" t="s">
        <v>111</v>
      </c>
      <c r="B9" s="33" t="s">
        <v>136</v>
      </c>
      <c r="C9" s="38">
        <v>199197.31999999998</v>
      </c>
      <c r="D9" s="46">
        <f>SUM(D10:D17)</f>
        <v>237656.92028000002</v>
      </c>
      <c r="E9" s="43"/>
    </row>
    <row r="10" spans="1:5" ht="15.75" customHeight="1" x14ac:dyDescent="0.25">
      <c r="A10" s="32" t="s">
        <v>112</v>
      </c>
      <c r="B10" s="33" t="s">
        <v>113</v>
      </c>
      <c r="C10" s="38">
        <v>0</v>
      </c>
      <c r="D10" s="46">
        <v>0</v>
      </c>
      <c r="E10" s="47">
        <v>105.2557</v>
      </c>
    </row>
    <row r="11" spans="1:5" ht="15.75" x14ac:dyDescent="0.25">
      <c r="A11" s="32" t="s">
        <v>114</v>
      </c>
      <c r="B11" s="33" t="s">
        <v>115</v>
      </c>
      <c r="C11" s="38">
        <v>0</v>
      </c>
      <c r="D11" s="46">
        <v>0</v>
      </c>
      <c r="E11" s="47">
        <v>106.826398641827</v>
      </c>
    </row>
    <row r="12" spans="1:5" ht="15.75" x14ac:dyDescent="0.25">
      <c r="A12" s="32" t="s">
        <v>116</v>
      </c>
      <c r="B12" s="33" t="s">
        <v>117</v>
      </c>
      <c r="C12" s="38">
        <v>0</v>
      </c>
      <c r="D12" s="46">
        <v>0</v>
      </c>
      <c r="E12" s="47">
        <v>105.561885224957</v>
      </c>
    </row>
    <row r="13" spans="1:5" ht="15.75" x14ac:dyDescent="0.25">
      <c r="A13" s="32" t="s">
        <v>118</v>
      </c>
      <c r="B13" s="33" t="s">
        <v>119</v>
      </c>
      <c r="C13" s="38">
        <v>70544.363129999983</v>
      </c>
      <c r="D13" s="46">
        <v>70544.363129999983</v>
      </c>
      <c r="E13" s="47">
        <v>104.9354</v>
      </c>
    </row>
    <row r="14" spans="1:5" ht="15.75" x14ac:dyDescent="0.25">
      <c r="A14" s="32" t="s">
        <v>120</v>
      </c>
      <c r="B14" s="33" t="s">
        <v>121</v>
      </c>
      <c r="C14" s="38">
        <v>128652.95686999999</v>
      </c>
      <c r="D14" s="46">
        <v>157467.83800000005</v>
      </c>
      <c r="E14" s="47">
        <v>113.87439215858601</v>
      </c>
    </row>
    <row r="15" spans="1:5" ht="15.75" x14ac:dyDescent="0.25">
      <c r="A15" s="32" t="s">
        <v>122</v>
      </c>
      <c r="B15" s="33" t="s">
        <v>123</v>
      </c>
      <c r="C15" s="38">
        <v>0</v>
      </c>
      <c r="D15" s="46">
        <v>9644.7191499999899</v>
      </c>
      <c r="E15" s="47">
        <v>105.89170681013999</v>
      </c>
    </row>
    <row r="16" spans="1:5" ht="15.75" x14ac:dyDescent="0.25">
      <c r="A16" s="32" t="s">
        <v>124</v>
      </c>
      <c r="B16" s="33" t="s">
        <v>125</v>
      </c>
      <c r="C16" s="38">
        <v>0</v>
      </c>
      <c r="D16" s="46">
        <v>0</v>
      </c>
      <c r="E16" s="47">
        <v>105.30227480021099</v>
      </c>
    </row>
    <row r="17" spans="1:5" ht="15.75" x14ac:dyDescent="0.25">
      <c r="A17" s="32" t="s">
        <v>126</v>
      </c>
      <c r="B17" s="33" t="s">
        <v>127</v>
      </c>
      <c r="C17" s="38">
        <v>0</v>
      </c>
      <c r="D17" s="46">
        <v>0</v>
      </c>
      <c r="E17" s="47">
        <v>104.794259089128</v>
      </c>
    </row>
    <row r="18" spans="1:5" ht="47.25" x14ac:dyDescent="0.25">
      <c r="A18" s="32">
        <v>8</v>
      </c>
      <c r="B18" s="33" t="s">
        <v>128</v>
      </c>
      <c r="C18" s="38">
        <v>253.29595844324672</v>
      </c>
      <c r="D18" s="46">
        <f>D6/1000</f>
        <v>261.8352557477711</v>
      </c>
      <c r="E18" s="43"/>
    </row>
    <row r="19" spans="1:5" ht="63" customHeight="1" x14ac:dyDescent="0.25">
      <c r="A19" s="32">
        <v>9</v>
      </c>
      <c r="B19" s="33" t="s">
        <v>129</v>
      </c>
      <c r="C19" s="38">
        <v>0</v>
      </c>
      <c r="D19" s="46">
        <v>0</v>
      </c>
      <c r="E19" s="43"/>
    </row>
    <row r="20" spans="1:5" ht="31.5" x14ac:dyDescent="0.25">
      <c r="A20" s="32">
        <v>10</v>
      </c>
      <c r="B20" s="36" t="s">
        <v>130</v>
      </c>
      <c r="C20" s="37">
        <v>253.29595844324672</v>
      </c>
      <c r="D20" s="45">
        <f>D18+D19</f>
        <v>261.8352557477711</v>
      </c>
      <c r="E20" s="43"/>
    </row>
    <row r="22" spans="1:5" x14ac:dyDescent="0.25">
      <c r="C22" s="39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КоррИПР</vt:lpstr>
      <vt:lpstr>T6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2023-10-24T08:53:55Z</dcterms:modified>
</cp:coreProperties>
</file>