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1-1-10-0-01-07-0-0330\"/>
    </mc:Choice>
  </mc:AlternateContent>
  <xr:revisionPtr revIDLastSave="0" documentId="14_{709E1A9F-7D50-4540-9852-44E2D03E1996}" xr6:coauthVersionLast="36" xr6:coauthVersionMax="36" xr10:uidLastSave="{00000000-0000-0000-0000-000000000000}"/>
  <bookViews>
    <workbookView xWindow="0" yWindow="0" windowWidth="21540" windowHeight="9135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1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1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1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1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1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1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1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1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1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1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1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1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1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КоррИПР!$A$9:$J$48</definedName>
    <definedName name="пс40">#REF!</definedName>
    <definedName name="ф1" localSheetId="1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7" i="1"/>
  <c r="J46" i="1"/>
  <c r="J45" i="1"/>
  <c r="J43" i="1"/>
  <c r="J42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1" i="1"/>
  <c r="J20" i="1"/>
  <c r="J18" i="1"/>
  <c r="J17" i="1"/>
  <c r="J48" i="1" l="1"/>
</calcChain>
</file>

<file path=xl/sharedStrings.xml><?xml version="1.0" encoding="utf-8"?>
<sst xmlns="http://schemas.openxmlformats.org/spreadsheetml/2006/main" count="245" uniqueCount="159">
  <si>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</si>
  <si>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</si>
  <si>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</si>
  <si>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</si>
  <si>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</si>
  <si>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</si>
  <si>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</si>
  <si>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</si>
  <si>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</si>
  <si>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</si>
  <si>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</si>
  <si>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</si>
  <si>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</si>
  <si>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</si>
  <si>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</si>
  <si>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</si>
  <si>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</si>
  <si>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</si>
  <si>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</si>
  <si>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</si>
  <si>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</si>
  <si>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</si>
  <si>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</si>
  <si>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</si>
  <si>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</si>
  <si>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</si>
  <si>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К-3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</si>
  <si>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</si>
  <si>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</si>
  <si>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</si>
  <si>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</si>
  <si>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</si>
  <si>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</si>
  <si>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</si>
  <si>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</si>
  <si>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</si>
  <si>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</si>
  <si>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</si>
  <si>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</si>
  <si>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</si>
  <si>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</si>
  <si>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</si>
  <si>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</si>
  <si>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</si>
  <si>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</si>
  <si>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</si>
  <si>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</si>
  <si>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</si>
  <si>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</si>
  <si>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</si>
  <si>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</si>
  <si>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</si>
  <si>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</si>
  <si>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</si>
  <si>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</si>
  <si>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</si>
  <si>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</si>
  <si>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</si>
  <si>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</si>
  <si>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</si>
  <si>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</si>
  <si>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</si>
  <si>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</si>
  <si>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</si>
  <si>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</si>
  <si>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</si>
  <si>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</si>
  <si>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</si>
  <si>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</si>
  <si>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КК</t>
  </si>
  <si>
    <t>4.2</t>
  </si>
  <si>
    <t>И12-08</t>
  </si>
  <si>
    <t>ВРУ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</si>
  <si>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</si>
  <si>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</si>
  <si>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</si>
  <si>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</si>
  <si>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</si>
  <si>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</si>
  <si>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</si>
  <si>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</si>
  <si>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</si>
  <si>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</si>
  <si>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</si>
  <si>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</si>
  <si>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</si>
  <si>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</si>
  <si>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</si>
  <si>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</si>
  <si>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</si>
  <si>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</si>
  <si>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</si>
  <si>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</si>
  <si>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</si>
  <si>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</si>
  <si>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</si>
  <si>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</si>
  <si>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</si>
  <si>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</si>
  <si>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</si>
  <si>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</si>
  <si>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</si>
  <si>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</si>
  <si>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6-20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</si>
  <si>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</si>
  <si>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</si>
  <si>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</si>
  <si>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</si>
  <si>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</si>
  <si>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</si>
  <si>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</si>
  <si>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</si>
  <si>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</si>
  <si>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</si>
  <si>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</si>
  <si>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</si>
  <si>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</si>
  <si>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</si>
  <si>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К1-06-2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</si>
  <si>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</si>
  <si>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</si>
  <si>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</si>
  <si>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</si>
  <si>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</si>
  <si>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</si>
  <si>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</si>
  <si>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</si>
  <si>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</si>
  <si>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</si>
  <si>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</si>
  <si>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</si>
  <si>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</si>
  <si>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</si>
  <si>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</si>
  <si>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</si>
  <si>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</si>
  <si>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</si>
  <si>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</si>
  <si>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</si>
  <si>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</si>
  <si>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</si>
  <si>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</si>
  <si>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</si>
  <si>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</si>
  <si>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</si>
  <si>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</si>
  <si>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</si>
  <si>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</si>
  <si>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</si>
  <si>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</si>
  <si>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</si>
  <si>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</si>
  <si>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</si>
  <si>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</si>
  <si>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</si>
  <si>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</si>
  <si>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Киров, РК КЛ 10 кВ на участке от РТП-566 до ТП-584 ф.03 в г. Отрадное Кировского района ЛО (инв.№ 000001000) (21-1-10-0-01-07-0-0330)</t>
  </si>
  <si>
    <t>Идентификатор инвестиционного проекта: L_21-1-10-0-01-07-0-0330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</si>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</sst>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2" fillId="0" borderId="0"/>
    <xf numFmtId="0" fontId="2" fillId="0" borderId="0"/>
  </cellStyleXfs>
  <cellXfs count="76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2" xfId="4" applyFont="1" applyFill="1" applyBorder="1" applyAlignment="1">
      <alignment wrapText="1"/>
    </xf>
    <xf numFmtId="0" fontId="2" fillId="0" borderId="2" xfId="4" applyFont="1" applyFill="1" applyBorder="1" applyAlignment="1">
      <alignment horizontal="center"/>
    </xf>
    <xf numFmtId="0" fontId="7" fillId="0" borderId="2" xfId="4" applyFont="1" applyFill="1" applyBorder="1" applyAlignment="1">
      <alignment wrapText="1"/>
    </xf>
    <xf numFmtId="0" fontId="2" fillId="0" borderId="2" xfId="4" applyFont="1" applyFill="1" applyBorder="1" applyAlignment="1">
      <alignment horizontal="center" wrapText="1"/>
    </xf>
    <xf numFmtId="0" fontId="0" fillId="0" borderId="2" xfId="0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2" applyFont="1" applyFill="1" applyAlignment="1">
      <alignment vertical="top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2" applyFont="1" applyFill="1" applyAlignment="1">
      <alignment vertical="center"/>
    </xf>
    <xf numFmtId="0" fontId="7" fillId="0" borderId="2" xfId="3" applyFont="1" applyFill="1" applyBorder="1" applyAlignment="1">
      <alignment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11" fillId="0" borderId="0" xfId="5" applyFont="1" applyFill="1" applyBorder="1" applyAlignment="1" applyProtection="1">
      <alignment horizontal="centerContinuous" vertical="center" wrapText="1"/>
    </xf>
    <xf numFmtId="0" fontId="5" fillId="0" borderId="0" xfId="2" applyFill="1"/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10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49" fontId="2" fillId="0" borderId="9" xfId="6" applyNumberFormat="1" applyFont="1" applyFill="1" applyBorder="1" applyAlignment="1" applyProtection="1">
      <alignment horizontal="center" vertical="center" wrapText="1"/>
    </xf>
    <xf numFmtId="0" fontId="2" fillId="0" borderId="9" xfId="6" applyFont="1" applyFill="1" applyBorder="1" applyAlignment="1" applyProtection="1">
      <alignment horizontal="left" vertical="center" wrapText="1"/>
    </xf>
    <xf numFmtId="4" fontId="7" fillId="0" borderId="11" xfId="6" applyNumberFormat="1" applyFont="1" applyFill="1" applyBorder="1" applyAlignment="1" applyProtection="1">
      <alignment horizontal="center" vertical="center" wrapText="1"/>
    </xf>
    <xf numFmtId="4" fontId="2" fillId="0" borderId="10" xfId="6" applyNumberFormat="1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left" vertical="center" wrapText="1"/>
    </xf>
    <xf numFmtId="4" fontId="7" fillId="0" borderId="9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6" fillId="0" borderId="0" xfId="5" applyNumberFormat="1" applyFont="1" applyFill="1" applyProtection="1"/>
    <xf numFmtId="4" fontId="7" fillId="0" borderId="2" xfId="6" applyNumberFormat="1" applyFont="1" applyFill="1" applyBorder="1" applyAlignment="1" applyProtection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center" vertical="center" wrapText="1"/>
    </xf>
    <xf numFmtId="166" fontId="13" fillId="0" borderId="5" xfId="9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0">
    <cellStyle name="Normal" xfId="6" xr:uid="{00000000-0005-0000-0000-000000000000}"/>
    <cellStyle name="Обычный" xfId="0" builtinId="0"/>
    <cellStyle name="Обычный 14" xfId="4" xr:uid="{00000000-0005-0000-0000-000002000000}"/>
    <cellStyle name="Обычный 2" xfId="8" xr:uid="{00000000-0005-0000-0000-000003000000}"/>
    <cellStyle name="Обычный 2 2" xfId="5" xr:uid="{00000000-0005-0000-0000-000004000000}"/>
    <cellStyle name="Обычный 3" xfId="1" xr:uid="{00000000-0005-0000-0000-000005000000}"/>
    <cellStyle name="Обычный 3 2 2" xfId="9" xr:uid="{00000000-0005-0000-0000-000006000000}"/>
    <cellStyle name="Обычный 6 2" xfId="3" xr:uid="{00000000-0005-0000-0000-000007000000}"/>
    <cellStyle name="Обычный 7" xfId="2" xr:uid="{00000000-0005-0000-0000-000008000000}"/>
    <cellStyle name="Финансовый 2 2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0"/>
  <sheetViews>
    <sheetView zoomScale="55" zoomScaleNormal="55" workbookViewId="0"/>
  </sheetViews>
  <sheetFormatPr defaultColWidth="9" defaultRowHeight="15.75" x14ac:dyDescent="0.25"/>
  <cols>
    <col min="1" max="1" width="7.625" style="1" customWidth="1"/>
    <col min="2" max="2" width="27.5" style="2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1" width="27.375" style="4" hidden="1" customWidth="1"/>
    <col min="12" max="16384" width="9" style="4"/>
  </cols>
  <sheetData>
    <row r="1" spans="1:10" ht="18.75" x14ac:dyDescent="0.25">
      <c r="J1" s="34" t="s">
        <v>0</v>
      </c>
    </row>
    <row r="2" spans="1:10" ht="18.75" x14ac:dyDescent="0.3">
      <c r="J2" s="35" t="s">
        <v>1</v>
      </c>
    </row>
    <row r="3" spans="1:10" ht="18.75" x14ac:dyDescent="0.3">
      <c r="J3" s="35" t="s">
        <v>2</v>
      </c>
    </row>
    <row r="4" spans="1:10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</row>
    <row r="6" spans="1:10" x14ac:dyDescent="0.25">
      <c r="A6" s="5" t="s">
        <v>158</v>
      </c>
      <c r="B6" s="41"/>
    </row>
    <row r="7" spans="1:10" s="40" customFormat="1" x14ac:dyDescent="0.25">
      <c r="A7" s="5" t="s">
        <v>156</v>
      </c>
      <c r="B7" s="36"/>
    </row>
    <row r="8" spans="1:10" s="40" customFormat="1" x14ac:dyDescent="0.25">
      <c r="A8" s="5" t="s">
        <v>157</v>
      </c>
      <c r="B8" s="5"/>
    </row>
    <row r="9" spans="1:10" x14ac:dyDescent="0.25">
      <c r="A9" s="6"/>
      <c r="B9" s="6"/>
    </row>
    <row r="10" spans="1:10" ht="15.75" customHeight="1" x14ac:dyDescent="0.25">
      <c r="A10" s="70" t="s">
        <v>4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 ht="15.75" customHeight="1" x14ac:dyDescent="0.25">
      <c r="A11" s="71" t="s">
        <v>5</v>
      </c>
      <c r="B11" s="67" t="s">
        <v>6</v>
      </c>
      <c r="C11" s="72" t="s">
        <v>7</v>
      </c>
      <c r="D11" s="72"/>
      <c r="E11" s="72"/>
      <c r="F11" s="72"/>
      <c r="G11" s="72"/>
      <c r="H11" s="72"/>
      <c r="I11" s="72"/>
      <c r="J11" s="72"/>
    </row>
    <row r="12" spans="1:10" ht="33" customHeight="1" x14ac:dyDescent="0.25">
      <c r="A12" s="71"/>
      <c r="B12" s="67"/>
      <c r="C12" s="73" t="s">
        <v>155</v>
      </c>
      <c r="D12" s="74"/>
      <c r="E12" s="74"/>
      <c r="F12" s="74"/>
      <c r="G12" s="74"/>
      <c r="H12" s="74"/>
      <c r="I12" s="74"/>
      <c r="J12" s="75"/>
    </row>
    <row r="13" spans="1:10" ht="33.75" customHeight="1" x14ac:dyDescent="0.25">
      <c r="A13" s="71"/>
      <c r="B13" s="67"/>
      <c r="C13" s="67" t="s">
        <v>8</v>
      </c>
      <c r="D13" s="67"/>
      <c r="E13" s="67"/>
      <c r="F13" s="67"/>
      <c r="G13" s="67" t="s">
        <v>9</v>
      </c>
      <c r="H13" s="67"/>
      <c r="I13" s="67"/>
      <c r="J13" s="67"/>
    </row>
    <row r="14" spans="1:10" s="8" customFormat="1" ht="110.25" x14ac:dyDescent="0.25">
      <c r="A14" s="71"/>
      <c r="B14" s="67"/>
      <c r="C14" s="39" t="s">
        <v>10</v>
      </c>
      <c r="D14" s="39" t="s">
        <v>11</v>
      </c>
      <c r="E14" s="39" t="s">
        <v>12</v>
      </c>
      <c r="F14" s="39" t="s">
        <v>13</v>
      </c>
      <c r="G14" s="39" t="s">
        <v>14</v>
      </c>
      <c r="H14" s="39" t="s">
        <v>17</v>
      </c>
      <c r="I14" s="39" t="s">
        <v>15</v>
      </c>
      <c r="J14" s="7" t="s">
        <v>16</v>
      </c>
    </row>
    <row r="15" spans="1:10" s="10" customFormat="1" x14ac:dyDescent="0.25">
      <c r="A15" s="9">
        <v>1</v>
      </c>
      <c r="B15" s="39">
        <v>2</v>
      </c>
      <c r="C15" s="39">
        <v>10</v>
      </c>
      <c r="D15" s="7">
        <v>11</v>
      </c>
      <c r="E15" s="39">
        <v>12</v>
      </c>
      <c r="F15" s="7">
        <v>13</v>
      </c>
      <c r="G15" s="39">
        <v>14</v>
      </c>
      <c r="H15" s="7">
        <v>15</v>
      </c>
      <c r="I15" s="7"/>
      <c r="J15" s="39">
        <v>16</v>
      </c>
    </row>
    <row r="16" spans="1:10" s="10" customFormat="1" ht="31.5" x14ac:dyDescent="0.25">
      <c r="A16" s="11">
        <v>1</v>
      </c>
      <c r="B16" s="12" t="s">
        <v>18</v>
      </c>
      <c r="C16" s="39" t="s">
        <v>19</v>
      </c>
      <c r="D16" s="39" t="s">
        <v>19</v>
      </c>
      <c r="E16" s="39" t="s">
        <v>19</v>
      </c>
      <c r="F16" s="39" t="s">
        <v>19</v>
      </c>
      <c r="G16" s="39" t="s">
        <v>19</v>
      </c>
      <c r="H16" s="39" t="s">
        <v>19</v>
      </c>
      <c r="I16" s="39" t="s">
        <v>19</v>
      </c>
      <c r="J16" s="39" t="s">
        <v>19</v>
      </c>
    </row>
    <row r="17" spans="1:11" s="10" customFormat="1" ht="31.5" x14ac:dyDescent="0.25">
      <c r="A17" s="13" t="s">
        <v>20</v>
      </c>
      <c r="B17" s="18" t="s">
        <v>21</v>
      </c>
      <c r="C17" s="39">
        <v>10</v>
      </c>
      <c r="D17" s="14">
        <v>150</v>
      </c>
      <c r="E17" s="39">
        <v>0.73</v>
      </c>
      <c r="F17" s="14" t="s">
        <v>23</v>
      </c>
      <c r="G17" s="21" t="s">
        <v>118</v>
      </c>
      <c r="H17" s="21">
        <v>2214</v>
      </c>
      <c r="I17" s="39">
        <v>1.08</v>
      </c>
      <c r="J17" s="16">
        <f>E17*H17*I17</f>
        <v>1745.5176000000001</v>
      </c>
    </row>
    <row r="18" spans="1:11" s="17" customFormat="1" ht="31.5" hidden="1" x14ac:dyDescent="0.25">
      <c r="A18" s="13" t="s">
        <v>24</v>
      </c>
      <c r="B18" s="18" t="s">
        <v>25</v>
      </c>
      <c r="C18" s="39">
        <v>0.4</v>
      </c>
      <c r="D18" s="14" t="s">
        <v>22</v>
      </c>
      <c r="E18" s="39"/>
      <c r="F18" s="14" t="s">
        <v>23</v>
      </c>
      <c r="G18" s="15" t="s">
        <v>26</v>
      </c>
      <c r="H18" s="39"/>
      <c r="I18" s="39">
        <v>1.08</v>
      </c>
      <c r="J18" s="16">
        <f>E18*H18*I18</f>
        <v>0</v>
      </c>
    </row>
    <row r="19" spans="1:11" s="10" customFormat="1" x14ac:dyDescent="0.25">
      <c r="A19" s="11">
        <v>2</v>
      </c>
      <c r="B19" s="42" t="s">
        <v>27</v>
      </c>
      <c r="C19" s="39" t="s">
        <v>19</v>
      </c>
      <c r="D19" s="39" t="s">
        <v>19</v>
      </c>
      <c r="E19" s="39" t="s">
        <v>19</v>
      </c>
      <c r="F19" s="39" t="s">
        <v>19</v>
      </c>
      <c r="G19" s="39" t="s">
        <v>19</v>
      </c>
      <c r="H19" s="39" t="s">
        <v>19</v>
      </c>
      <c r="I19" s="39" t="s">
        <v>19</v>
      </c>
      <c r="J19" s="39" t="s">
        <v>19</v>
      </c>
    </row>
    <row r="20" spans="1:11" s="10" customFormat="1" ht="47.25" x14ac:dyDescent="0.25">
      <c r="A20" s="13" t="s">
        <v>28</v>
      </c>
      <c r="B20" s="18" t="s">
        <v>29</v>
      </c>
      <c r="C20" s="39">
        <v>10</v>
      </c>
      <c r="D20" s="14" t="s">
        <v>30</v>
      </c>
      <c r="E20" s="39">
        <v>0.42</v>
      </c>
      <c r="F20" s="14" t="s">
        <v>23</v>
      </c>
      <c r="G20" s="15" t="s">
        <v>31</v>
      </c>
      <c r="H20" s="39">
        <v>2320</v>
      </c>
      <c r="I20" s="39">
        <v>1</v>
      </c>
      <c r="J20" s="16">
        <f t="shared" ref="J20:J29" si="0">E20*H20*I20</f>
        <v>974.4</v>
      </c>
    </row>
    <row r="21" spans="1:11" s="10" customFormat="1" ht="47.25" hidden="1" x14ac:dyDescent="0.25">
      <c r="A21" s="13" t="s">
        <v>32</v>
      </c>
      <c r="B21" s="18" t="s">
        <v>29</v>
      </c>
      <c r="C21" s="39">
        <v>10</v>
      </c>
      <c r="D21" s="14" t="s">
        <v>33</v>
      </c>
      <c r="E21" s="39"/>
      <c r="F21" s="14" t="s">
        <v>23</v>
      </c>
      <c r="G21" s="15" t="s">
        <v>34</v>
      </c>
      <c r="H21" s="39">
        <v>2703</v>
      </c>
      <c r="I21" s="39">
        <v>1</v>
      </c>
      <c r="J21" s="16">
        <f t="shared" si="0"/>
        <v>0</v>
      </c>
    </row>
    <row r="22" spans="1:11" s="10" customFormat="1" ht="47.25" hidden="1" x14ac:dyDescent="0.25">
      <c r="A22" s="13" t="s">
        <v>35</v>
      </c>
      <c r="B22" s="18" t="s">
        <v>29</v>
      </c>
      <c r="C22" s="39">
        <v>0.4</v>
      </c>
      <c r="D22" s="14" t="s">
        <v>30</v>
      </c>
      <c r="E22" s="39"/>
      <c r="F22" s="14" t="s">
        <v>23</v>
      </c>
      <c r="G22" s="15" t="s">
        <v>36</v>
      </c>
      <c r="H22" s="39">
        <v>1388</v>
      </c>
      <c r="I22" s="39">
        <v>1</v>
      </c>
      <c r="J22" s="16">
        <f t="shared" si="0"/>
        <v>0</v>
      </c>
    </row>
    <row r="23" spans="1:11" s="10" customFormat="1" ht="47.25" hidden="1" x14ac:dyDescent="0.25">
      <c r="A23" s="13" t="s">
        <v>37</v>
      </c>
      <c r="B23" s="18" t="s">
        <v>29</v>
      </c>
      <c r="C23" s="39">
        <v>0.4</v>
      </c>
      <c r="D23" s="14" t="s">
        <v>33</v>
      </c>
      <c r="E23" s="39"/>
      <c r="F23" s="14" t="s">
        <v>23</v>
      </c>
      <c r="G23" s="15" t="s">
        <v>38</v>
      </c>
      <c r="H23" s="39">
        <v>1771</v>
      </c>
      <c r="I23" s="39">
        <v>1</v>
      </c>
      <c r="J23" s="16">
        <f t="shared" si="0"/>
        <v>0</v>
      </c>
    </row>
    <row r="24" spans="1:11" s="10" customFormat="1" x14ac:dyDescent="0.25">
      <c r="A24" s="19">
        <v>3</v>
      </c>
      <c r="B24" s="12" t="s">
        <v>39</v>
      </c>
      <c r="C24" s="39" t="s">
        <v>19</v>
      </c>
      <c r="D24" s="39" t="s">
        <v>19</v>
      </c>
      <c r="E24" s="39" t="s">
        <v>19</v>
      </c>
      <c r="F24" s="39" t="s">
        <v>19</v>
      </c>
      <c r="G24" s="39" t="s">
        <v>19</v>
      </c>
      <c r="H24" s="39" t="s">
        <v>19</v>
      </c>
      <c r="I24" s="39" t="s">
        <v>19</v>
      </c>
      <c r="J24" s="39" t="s">
        <v>19</v>
      </c>
    </row>
    <row r="25" spans="1:11" s="10" customFormat="1" ht="47.25" hidden="1" x14ac:dyDescent="0.25">
      <c r="A25" s="13" t="s">
        <v>40</v>
      </c>
      <c r="B25" s="20" t="s">
        <v>41</v>
      </c>
      <c r="C25" s="39"/>
      <c r="D25" s="14"/>
      <c r="E25" s="39"/>
      <c r="F25" s="21" t="s">
        <v>42</v>
      </c>
      <c r="G25" s="21" t="s">
        <v>43</v>
      </c>
      <c r="H25" s="21">
        <v>1.3</v>
      </c>
      <c r="I25" s="39">
        <v>1</v>
      </c>
      <c r="J25" s="16">
        <f t="shared" si="0"/>
        <v>0</v>
      </c>
    </row>
    <row r="26" spans="1:11" s="10" customFormat="1" ht="63" x14ac:dyDescent="0.25">
      <c r="A26" s="13" t="s">
        <v>44</v>
      </c>
      <c r="B26" s="20" t="s">
        <v>45</v>
      </c>
      <c r="C26" s="39"/>
      <c r="D26" s="14"/>
      <c r="E26" s="39">
        <v>1000</v>
      </c>
      <c r="F26" s="21" t="s">
        <v>42</v>
      </c>
      <c r="G26" s="21" t="s">
        <v>46</v>
      </c>
      <c r="H26" s="21">
        <v>2.3199999999999998</v>
      </c>
      <c r="I26" s="39">
        <v>1</v>
      </c>
      <c r="J26" s="16">
        <f t="shared" si="0"/>
        <v>2320</v>
      </c>
    </row>
    <row r="27" spans="1:11" s="10" customFormat="1" ht="63" hidden="1" x14ac:dyDescent="0.25">
      <c r="A27" s="13" t="s">
        <v>47</v>
      </c>
      <c r="B27" s="20" t="s">
        <v>48</v>
      </c>
      <c r="C27" s="39"/>
      <c r="D27" s="14"/>
      <c r="E27" s="39"/>
      <c r="F27" s="21" t="s">
        <v>49</v>
      </c>
      <c r="G27" s="21" t="s">
        <v>50</v>
      </c>
      <c r="H27" s="21">
        <v>30</v>
      </c>
      <c r="I27" s="21">
        <v>1</v>
      </c>
      <c r="J27" s="16">
        <f t="shared" si="0"/>
        <v>0</v>
      </c>
      <c r="K27" s="14" t="s">
        <v>51</v>
      </c>
    </row>
    <row r="28" spans="1:11" s="10" customFormat="1" ht="94.5" hidden="1" x14ac:dyDescent="0.25">
      <c r="A28" s="13" t="s">
        <v>52</v>
      </c>
      <c r="B28" s="20" t="s">
        <v>53</v>
      </c>
      <c r="C28" s="39"/>
      <c r="D28" s="14"/>
      <c r="E28" s="39"/>
      <c r="F28" s="21" t="s">
        <v>49</v>
      </c>
      <c r="G28" s="21" t="s">
        <v>54</v>
      </c>
      <c r="H28" s="21">
        <v>261</v>
      </c>
      <c r="I28" s="21">
        <v>1</v>
      </c>
      <c r="J28" s="16">
        <f t="shared" si="0"/>
        <v>0</v>
      </c>
      <c r="K28" s="14" t="s">
        <v>55</v>
      </c>
    </row>
    <row r="29" spans="1:11" s="10" customFormat="1" ht="47.25" hidden="1" x14ac:dyDescent="0.25">
      <c r="A29" s="13" t="s">
        <v>56</v>
      </c>
      <c r="B29" s="20" t="s">
        <v>57</v>
      </c>
      <c r="C29" s="39"/>
      <c r="D29" s="14"/>
      <c r="E29" s="39"/>
      <c r="F29" s="21" t="s">
        <v>58</v>
      </c>
      <c r="G29" s="21" t="s">
        <v>59</v>
      </c>
      <c r="H29" s="21">
        <v>6.9</v>
      </c>
      <c r="I29" s="21">
        <v>1.18</v>
      </c>
      <c r="J29" s="16">
        <f t="shared" si="0"/>
        <v>0</v>
      </c>
    </row>
    <row r="30" spans="1:11" s="10" customFormat="1" ht="31.5" hidden="1" x14ac:dyDescent="0.25">
      <c r="A30" s="13" t="s">
        <v>60</v>
      </c>
      <c r="B30" s="20" t="s">
        <v>61</v>
      </c>
      <c r="C30" s="39"/>
      <c r="D30" s="14"/>
      <c r="E30" s="39"/>
      <c r="F30" s="21" t="s">
        <v>62</v>
      </c>
      <c r="G30" s="21" t="s">
        <v>63</v>
      </c>
      <c r="H30" s="21">
        <v>6890</v>
      </c>
      <c r="I30" s="21">
        <v>1.04</v>
      </c>
      <c r="J30" s="16">
        <f>E30*H30*I30</f>
        <v>0</v>
      </c>
    </row>
    <row r="31" spans="1:11" s="10" customFormat="1" hidden="1" x14ac:dyDescent="0.25">
      <c r="A31" s="19">
        <v>4</v>
      </c>
      <c r="B31" s="22" t="s">
        <v>64</v>
      </c>
      <c r="C31" s="39" t="s">
        <v>19</v>
      </c>
      <c r="D31" s="39" t="s">
        <v>19</v>
      </c>
      <c r="E31" s="39" t="s">
        <v>19</v>
      </c>
      <c r="F31" s="39" t="s">
        <v>19</v>
      </c>
      <c r="G31" s="39" t="s">
        <v>19</v>
      </c>
      <c r="H31" s="39" t="s">
        <v>19</v>
      </c>
      <c r="I31" s="39" t="s">
        <v>19</v>
      </c>
      <c r="J31" s="39" t="s">
        <v>19</v>
      </c>
    </row>
    <row r="32" spans="1:11" s="10" customFormat="1" ht="31.5" hidden="1" x14ac:dyDescent="0.25">
      <c r="A32" s="13" t="s">
        <v>65</v>
      </c>
      <c r="B32" s="20" t="s">
        <v>66</v>
      </c>
      <c r="C32" s="39"/>
      <c r="D32" s="14"/>
      <c r="E32" s="39"/>
      <c r="F32" s="21" t="s">
        <v>67</v>
      </c>
      <c r="G32" s="21" t="s">
        <v>68</v>
      </c>
      <c r="H32" s="21">
        <v>162</v>
      </c>
      <c r="I32" s="21">
        <v>1.02</v>
      </c>
      <c r="J32" s="16">
        <f t="shared" ref="J32:J33" si="1">E32*H32*I32</f>
        <v>0</v>
      </c>
      <c r="K32" s="14" t="s">
        <v>69</v>
      </c>
    </row>
    <row r="33" spans="1:11" s="10" customFormat="1" ht="31.5" hidden="1" x14ac:dyDescent="0.25">
      <c r="A33" s="13" t="s">
        <v>70</v>
      </c>
      <c r="B33" s="20" t="s">
        <v>66</v>
      </c>
      <c r="C33" s="39"/>
      <c r="D33" s="14"/>
      <c r="E33" s="39"/>
      <c r="F33" s="21" t="s">
        <v>67</v>
      </c>
      <c r="G33" s="21" t="s">
        <v>71</v>
      </c>
      <c r="H33" s="21">
        <v>56</v>
      </c>
      <c r="I33" s="21">
        <v>1.02</v>
      </c>
      <c r="J33" s="16">
        <f t="shared" si="1"/>
        <v>0</v>
      </c>
      <c r="K33" s="14" t="s">
        <v>72</v>
      </c>
    </row>
    <row r="34" spans="1:11" s="10" customFormat="1" x14ac:dyDescent="0.25">
      <c r="A34" s="19">
        <v>5</v>
      </c>
      <c r="B34" s="43" t="s">
        <v>73</v>
      </c>
      <c r="C34" s="39" t="s">
        <v>19</v>
      </c>
      <c r="D34" s="39" t="s">
        <v>19</v>
      </c>
      <c r="E34" s="39" t="s">
        <v>19</v>
      </c>
      <c r="F34" s="39" t="s">
        <v>19</v>
      </c>
      <c r="G34" s="39" t="s">
        <v>19</v>
      </c>
      <c r="H34" s="39" t="s">
        <v>19</v>
      </c>
      <c r="I34" s="39" t="s">
        <v>19</v>
      </c>
      <c r="J34" s="39" t="s">
        <v>19</v>
      </c>
    </row>
    <row r="35" spans="1:11" s="10" customFormat="1" ht="47.25" hidden="1" x14ac:dyDescent="0.25">
      <c r="A35" s="13" t="s">
        <v>74</v>
      </c>
      <c r="B35" s="18" t="s">
        <v>75</v>
      </c>
      <c r="C35" s="39"/>
      <c r="D35" s="14" t="s">
        <v>76</v>
      </c>
      <c r="E35" s="39"/>
      <c r="F35" s="21" t="s">
        <v>77</v>
      </c>
      <c r="G35" s="21" t="s">
        <v>78</v>
      </c>
      <c r="H35" s="21">
        <v>15329</v>
      </c>
      <c r="I35" s="21">
        <v>1.08</v>
      </c>
      <c r="J35" s="16">
        <f>E35*H35*I35</f>
        <v>0</v>
      </c>
    </row>
    <row r="36" spans="1:11" s="10" customFormat="1" ht="47.25" hidden="1" x14ac:dyDescent="0.25">
      <c r="A36" s="13" t="s">
        <v>79</v>
      </c>
      <c r="B36" s="18" t="s">
        <v>75</v>
      </c>
      <c r="C36" s="39"/>
      <c r="D36" s="14" t="s">
        <v>80</v>
      </c>
      <c r="E36" s="39"/>
      <c r="F36" s="21" t="s">
        <v>77</v>
      </c>
      <c r="G36" s="21" t="s">
        <v>81</v>
      </c>
      <c r="H36" s="21">
        <v>18517</v>
      </c>
      <c r="I36" s="21">
        <v>1.08</v>
      </c>
      <c r="J36" s="16">
        <f t="shared" ref="J36:J43" si="2">E36*H36*I36</f>
        <v>0</v>
      </c>
    </row>
    <row r="37" spans="1:11" s="10" customFormat="1" ht="47.25" x14ac:dyDescent="0.25">
      <c r="A37" s="13" t="s">
        <v>82</v>
      </c>
      <c r="B37" s="18" t="s">
        <v>75</v>
      </c>
      <c r="C37" s="39"/>
      <c r="D37" s="14" t="s">
        <v>83</v>
      </c>
      <c r="E37" s="39">
        <v>0.31</v>
      </c>
      <c r="F37" s="21" t="s">
        <v>77</v>
      </c>
      <c r="G37" s="21" t="s">
        <v>84</v>
      </c>
      <c r="H37" s="21">
        <v>23088</v>
      </c>
      <c r="I37" s="21">
        <v>1.08</v>
      </c>
      <c r="J37" s="16">
        <f t="shared" si="2"/>
        <v>7729.8624</v>
      </c>
    </row>
    <row r="38" spans="1:11" s="10" customFormat="1" ht="47.25" hidden="1" x14ac:dyDescent="0.25">
      <c r="A38" s="13" t="s">
        <v>85</v>
      </c>
      <c r="B38" s="18" t="s">
        <v>75</v>
      </c>
      <c r="C38" s="39"/>
      <c r="D38" s="14" t="s">
        <v>86</v>
      </c>
      <c r="E38" s="39"/>
      <c r="F38" s="21" t="s">
        <v>77</v>
      </c>
      <c r="G38" s="21" t="s">
        <v>87</v>
      </c>
      <c r="H38" s="21">
        <v>23636</v>
      </c>
      <c r="I38" s="21">
        <v>1.08</v>
      </c>
      <c r="J38" s="16">
        <f t="shared" si="2"/>
        <v>0</v>
      </c>
    </row>
    <row r="39" spans="1:11" s="10" customFormat="1" ht="47.25" hidden="1" x14ac:dyDescent="0.25">
      <c r="A39" s="13" t="s">
        <v>88</v>
      </c>
      <c r="B39" s="18" t="s">
        <v>75</v>
      </c>
      <c r="C39" s="39"/>
      <c r="D39" s="14" t="s">
        <v>89</v>
      </c>
      <c r="E39" s="39"/>
      <c r="F39" s="21" t="s">
        <v>77</v>
      </c>
      <c r="G39" s="21" t="s">
        <v>90</v>
      </c>
      <c r="H39" s="21">
        <v>41090</v>
      </c>
      <c r="I39" s="21">
        <v>1.08</v>
      </c>
      <c r="J39" s="16">
        <f t="shared" si="2"/>
        <v>0</v>
      </c>
    </row>
    <row r="40" spans="1:11" s="10" customFormat="1" ht="47.25" hidden="1" x14ac:dyDescent="0.25">
      <c r="A40" s="13" t="s">
        <v>91</v>
      </c>
      <c r="B40" s="18" t="s">
        <v>75</v>
      </c>
      <c r="C40" s="39"/>
      <c r="D40" s="14" t="s">
        <v>92</v>
      </c>
      <c r="E40" s="39"/>
      <c r="F40" s="21" t="s">
        <v>77</v>
      </c>
      <c r="G40" s="21" t="s">
        <v>93</v>
      </c>
      <c r="H40" s="21">
        <v>53502</v>
      </c>
      <c r="I40" s="21">
        <v>1.08</v>
      </c>
      <c r="J40" s="16">
        <f t="shared" si="2"/>
        <v>0</v>
      </c>
    </row>
    <row r="41" spans="1:11" s="10" customFormat="1" ht="47.25" hidden="1" x14ac:dyDescent="0.25">
      <c r="A41" s="13" t="s">
        <v>94</v>
      </c>
      <c r="B41" s="18" t="s">
        <v>75</v>
      </c>
      <c r="C41" s="39"/>
      <c r="D41" s="14" t="s">
        <v>95</v>
      </c>
      <c r="E41" s="39"/>
      <c r="F41" s="21" t="s">
        <v>77</v>
      </c>
      <c r="G41" s="21" t="s">
        <v>96</v>
      </c>
      <c r="H41" s="21">
        <v>87659</v>
      </c>
      <c r="I41" s="21">
        <v>1.08</v>
      </c>
      <c r="J41" s="16">
        <f t="shared" si="2"/>
        <v>0</v>
      </c>
    </row>
    <row r="42" spans="1:11" s="10" customFormat="1" ht="63" hidden="1" x14ac:dyDescent="0.25">
      <c r="A42" s="16" t="s">
        <v>97</v>
      </c>
      <c r="B42" s="18" t="s">
        <v>98</v>
      </c>
      <c r="C42" s="39"/>
      <c r="D42" s="14"/>
      <c r="E42" s="39"/>
      <c r="F42" s="23" t="s">
        <v>99</v>
      </c>
      <c r="G42" s="21" t="s">
        <v>100</v>
      </c>
      <c r="H42" s="21">
        <v>8</v>
      </c>
      <c r="I42" s="21">
        <v>1.08</v>
      </c>
      <c r="J42" s="16">
        <f t="shared" si="2"/>
        <v>0</v>
      </c>
    </row>
    <row r="43" spans="1:11" s="10" customFormat="1" ht="63" hidden="1" x14ac:dyDescent="0.25">
      <c r="A43" s="16" t="s">
        <v>101</v>
      </c>
      <c r="B43" s="24" t="s">
        <v>102</v>
      </c>
      <c r="C43" s="38" t="s">
        <v>103</v>
      </c>
      <c r="D43" s="14"/>
      <c r="E43" s="38"/>
      <c r="F43" s="21" t="s">
        <v>104</v>
      </c>
      <c r="G43" s="21" t="s">
        <v>105</v>
      </c>
      <c r="H43" s="21">
        <v>1410</v>
      </c>
      <c r="I43" s="21">
        <v>1.08</v>
      </c>
      <c r="J43" s="16">
        <f t="shared" si="2"/>
        <v>0</v>
      </c>
    </row>
    <row r="44" spans="1:11" s="10" customFormat="1" x14ac:dyDescent="0.25">
      <c r="A44" s="19">
        <v>6</v>
      </c>
      <c r="B44" s="12" t="s">
        <v>106</v>
      </c>
      <c r="C44" s="39" t="s">
        <v>19</v>
      </c>
      <c r="D44" s="39" t="s">
        <v>19</v>
      </c>
      <c r="E44" s="39" t="s">
        <v>19</v>
      </c>
      <c r="F44" s="39" t="s">
        <v>19</v>
      </c>
      <c r="G44" s="39" t="s">
        <v>19</v>
      </c>
      <c r="H44" s="39" t="s">
        <v>19</v>
      </c>
      <c r="I44" s="39" t="s">
        <v>19</v>
      </c>
      <c r="J44" s="39" t="s">
        <v>19</v>
      </c>
    </row>
    <row r="45" spans="1:11" s="10" customFormat="1" ht="63" hidden="1" x14ac:dyDescent="0.25">
      <c r="A45" s="13" t="s">
        <v>107</v>
      </c>
      <c r="B45" s="18" t="s">
        <v>108</v>
      </c>
      <c r="C45" s="39">
        <v>35</v>
      </c>
      <c r="D45" s="14"/>
      <c r="E45" s="39"/>
      <c r="F45" s="21" t="s">
        <v>77</v>
      </c>
      <c r="G45" s="21" t="s">
        <v>109</v>
      </c>
      <c r="H45" s="21">
        <v>563</v>
      </c>
      <c r="I45" s="21">
        <v>1</v>
      </c>
      <c r="J45" s="16">
        <f>E45*H45*I45</f>
        <v>0</v>
      </c>
    </row>
    <row r="46" spans="1:11" s="10" customFormat="1" ht="47.25" x14ac:dyDescent="0.25">
      <c r="A46" s="13" t="s">
        <v>110</v>
      </c>
      <c r="B46" s="18" t="s">
        <v>111</v>
      </c>
      <c r="C46" s="39">
        <v>35</v>
      </c>
      <c r="D46" s="14"/>
      <c r="E46" s="39">
        <v>1</v>
      </c>
      <c r="F46" s="21" t="s">
        <v>77</v>
      </c>
      <c r="G46" s="21" t="s">
        <v>112</v>
      </c>
      <c r="H46" s="21">
        <v>167</v>
      </c>
      <c r="I46" s="21">
        <v>1</v>
      </c>
      <c r="J46" s="16">
        <f t="shared" ref="J46:J47" si="3">E46*H46*I46</f>
        <v>167</v>
      </c>
    </row>
    <row r="47" spans="1:11" s="10" customFormat="1" ht="32.25" thickBot="1" x14ac:dyDescent="0.3">
      <c r="A47" s="25" t="s">
        <v>113</v>
      </c>
      <c r="B47" s="26" t="s">
        <v>114</v>
      </c>
      <c r="C47" s="27" t="s">
        <v>116</v>
      </c>
      <c r="D47" s="28"/>
      <c r="E47" s="27">
        <v>1</v>
      </c>
      <c r="F47" s="28" t="s">
        <v>23</v>
      </c>
      <c r="G47" s="29" t="s">
        <v>115</v>
      </c>
      <c r="H47" s="29">
        <v>611</v>
      </c>
      <c r="I47" s="29">
        <v>1</v>
      </c>
      <c r="J47" s="30">
        <f t="shared" si="3"/>
        <v>611</v>
      </c>
    </row>
    <row r="48" spans="1:11" ht="50.25" customHeight="1" thickTop="1" x14ac:dyDescent="0.25">
      <c r="A48" s="31"/>
      <c r="B48" s="44" t="s">
        <v>117</v>
      </c>
      <c r="C48" s="39" t="s">
        <v>19</v>
      </c>
      <c r="D48" s="39" t="s">
        <v>19</v>
      </c>
      <c r="E48" s="39" t="s">
        <v>19</v>
      </c>
      <c r="F48" s="39" t="s">
        <v>19</v>
      </c>
      <c r="G48" s="39" t="s">
        <v>19</v>
      </c>
      <c r="H48" s="39" t="s">
        <v>19</v>
      </c>
      <c r="I48" s="39" t="s">
        <v>19</v>
      </c>
      <c r="J48" s="32">
        <f>J17+J18+J20+J21+J22+J23+J25+J26+J27+J28+J29+J30+J32+J33+J35+J36+J37+J38+J39+J40+J41+J45+J46+J47</f>
        <v>13547.78</v>
      </c>
    </row>
    <row r="49" spans="1:10" s="33" customFormat="1" ht="18.75" customHeight="1" x14ac:dyDescent="0.25">
      <c r="A49" s="68"/>
      <c r="B49" s="68"/>
    </row>
    <row r="50" spans="1:10" s="33" customFormat="1" ht="41.25" customHeight="1" x14ac:dyDescent="0.25">
      <c r="A50" s="68"/>
      <c r="B50" s="68"/>
    </row>
    <row r="51" spans="1:10" s="33" customFormat="1" ht="38.25" customHeight="1" x14ac:dyDescent="0.25">
      <c r="A51" s="68"/>
      <c r="B51" s="68"/>
    </row>
    <row r="52" spans="1:10" s="33" customFormat="1" ht="18.75" customHeight="1" x14ac:dyDescent="0.25">
      <c r="A52" s="69"/>
      <c r="B52" s="69"/>
    </row>
    <row r="53" spans="1:10" s="33" customFormat="1" ht="217.5" customHeight="1" x14ac:dyDescent="0.25">
      <c r="A53" s="63"/>
      <c r="B53" s="64"/>
    </row>
    <row r="54" spans="1:10" ht="53.25" customHeight="1" x14ac:dyDescent="0.25">
      <c r="A54" s="63"/>
      <c r="B54" s="65"/>
    </row>
    <row r="55" spans="1:10" x14ac:dyDescent="0.25">
      <c r="A55" s="66"/>
      <c r="B55" s="66"/>
    </row>
    <row r="56" spans="1:10" s="3" customFormat="1" x14ac:dyDescent="0.25">
      <c r="A56" s="1"/>
      <c r="B56" s="4"/>
      <c r="C56" s="4"/>
      <c r="D56" s="4"/>
      <c r="E56" s="4"/>
      <c r="F56" s="4"/>
      <c r="G56" s="4"/>
      <c r="H56" s="4"/>
      <c r="I56" s="4"/>
      <c r="J56" s="4"/>
    </row>
    <row r="60" spans="1:10" s="3" customFormat="1" x14ac:dyDescent="0.25">
      <c r="A60" s="1"/>
      <c r="B60" s="4"/>
      <c r="C60" s="4"/>
      <c r="D60" s="4"/>
      <c r="E60" s="4"/>
      <c r="F60" s="4"/>
      <c r="G60" s="4"/>
      <c r="H60" s="4"/>
      <c r="I60" s="4"/>
      <c r="J60" s="4"/>
    </row>
  </sheetData>
  <mergeCells count="15">
    <mergeCell ref="A4:J5"/>
    <mergeCell ref="A53:B53"/>
    <mergeCell ref="A54:B54"/>
    <mergeCell ref="A55:B55"/>
    <mergeCell ref="C13:F13"/>
    <mergeCell ref="G13:J13"/>
    <mergeCell ref="A49:B49"/>
    <mergeCell ref="A50:B50"/>
    <mergeCell ref="A51:B51"/>
    <mergeCell ref="A52:B52"/>
    <mergeCell ref="A10:J10"/>
    <mergeCell ref="A11:A14"/>
    <mergeCell ref="B11:B14"/>
    <mergeCell ref="C11:J11"/>
    <mergeCell ref="C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F22"/>
  <sheetViews>
    <sheetView tabSelected="1"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7" style="46" customWidth="1"/>
    <col min="2" max="2" width="43.875" style="46" customWidth="1"/>
    <col min="3" max="4" width="23.25" style="46" customWidth="1"/>
    <col min="5" max="5" width="22.25" style="46" hidden="1" customWidth="1"/>
    <col min="6" max="6" width="16.875" style="46" hidden="1" customWidth="1"/>
    <col min="7" max="16384" width="9" style="46"/>
  </cols>
  <sheetData>
    <row r="1" spans="1:6" ht="28.5" x14ac:dyDescent="0.25">
      <c r="A1" s="45" t="s">
        <v>119</v>
      </c>
      <c r="B1" s="45"/>
      <c r="C1" s="45"/>
      <c r="D1" s="45"/>
      <c r="E1" s="37"/>
    </row>
    <row r="2" spans="1:6" ht="47.25" x14ac:dyDescent="0.25">
      <c r="A2" s="47" t="s">
        <v>5</v>
      </c>
      <c r="B2" s="48" t="s">
        <v>120</v>
      </c>
      <c r="C2" s="49" t="s">
        <v>154</v>
      </c>
      <c r="D2" s="49" t="s">
        <v>7</v>
      </c>
      <c r="E2" s="37"/>
      <c r="F2" s="46" t="s">
        <v>7</v>
      </c>
    </row>
    <row r="3" spans="1:6" ht="47.25" x14ac:dyDescent="0.25">
      <c r="A3" s="50" t="s">
        <v>121</v>
      </c>
      <c r="B3" s="51" t="s">
        <v>122</v>
      </c>
      <c r="C3" s="52">
        <v>13547.78</v>
      </c>
      <c r="D3" s="59">
        <v>13547.78</v>
      </c>
      <c r="E3" s="37"/>
    </row>
    <row r="4" spans="1:6" ht="28.5" customHeight="1" x14ac:dyDescent="0.25">
      <c r="A4" s="50" t="s">
        <v>123</v>
      </c>
      <c r="B4" s="51" t="s">
        <v>124</v>
      </c>
      <c r="C4" s="53">
        <v>2709.5560000000005</v>
      </c>
      <c r="D4" s="60">
        <f>D3*0.2</f>
        <v>2709.5560000000005</v>
      </c>
      <c r="E4" s="37"/>
    </row>
    <row r="5" spans="1:6" ht="47.25" x14ac:dyDescent="0.25">
      <c r="A5" s="50" t="s">
        <v>125</v>
      </c>
      <c r="B5" s="54" t="s">
        <v>126</v>
      </c>
      <c r="C5" s="55">
        <v>16257.335999999999</v>
      </c>
      <c r="D5" s="59">
        <f>D3+D4</f>
        <v>16257.336000000001</v>
      </c>
      <c r="E5" s="37"/>
    </row>
    <row r="6" spans="1:6" ht="31.5" x14ac:dyDescent="0.25">
      <c r="A6" s="50" t="s">
        <v>127</v>
      </c>
      <c r="B6" s="54" t="s">
        <v>128</v>
      </c>
      <c r="C6" s="53">
        <v>21899.811467094725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23713.972004139938</v>
      </c>
      <c r="E6" s="37"/>
    </row>
    <row r="7" spans="1:6" ht="47.25" x14ac:dyDescent="0.25">
      <c r="A7" s="50" t="s">
        <v>129</v>
      </c>
      <c r="B7" s="51" t="s">
        <v>130</v>
      </c>
      <c r="C7" s="56">
        <v>0</v>
      </c>
      <c r="D7" s="60">
        <v>0</v>
      </c>
      <c r="E7" s="37"/>
    </row>
    <row r="8" spans="1:6" ht="31.5" x14ac:dyDescent="0.25">
      <c r="A8" s="50" t="s">
        <v>131</v>
      </c>
      <c r="B8" s="51" t="s">
        <v>132</v>
      </c>
      <c r="C8" s="56">
        <v>16257.335999999999</v>
      </c>
      <c r="D8" s="60">
        <f>D5-D7</f>
        <v>16257.336000000001</v>
      </c>
      <c r="E8" s="37"/>
    </row>
    <row r="9" spans="1:6" ht="47.25" x14ac:dyDescent="0.25">
      <c r="A9" s="50" t="s">
        <v>133</v>
      </c>
      <c r="B9" s="51" t="s">
        <v>134</v>
      </c>
      <c r="C9" s="56">
        <v>11951.055590056169</v>
      </c>
      <c r="D9" s="60">
        <f>SUM(D10:D17)</f>
        <v>11951.055590056169</v>
      </c>
      <c r="E9" s="37"/>
    </row>
    <row r="10" spans="1:6" ht="15.75" x14ac:dyDescent="0.25">
      <c r="A10" s="50" t="s">
        <v>135</v>
      </c>
      <c r="B10" s="51" t="s">
        <v>136</v>
      </c>
      <c r="C10" s="56">
        <v>0</v>
      </c>
      <c r="D10" s="60">
        <v>0</v>
      </c>
      <c r="E10" s="61">
        <v>105.2557</v>
      </c>
    </row>
    <row r="11" spans="1:6" ht="15.75" x14ac:dyDescent="0.25">
      <c r="A11" s="50" t="s">
        <v>137</v>
      </c>
      <c r="B11" s="51" t="s">
        <v>138</v>
      </c>
      <c r="C11" s="56">
        <v>0</v>
      </c>
      <c r="D11" s="60">
        <v>0</v>
      </c>
      <c r="E11" s="61">
        <v>106.826398641827</v>
      </c>
    </row>
    <row r="12" spans="1:6" ht="15.75" x14ac:dyDescent="0.25">
      <c r="A12" s="50" t="s">
        <v>139</v>
      </c>
      <c r="B12" s="51" t="s">
        <v>140</v>
      </c>
      <c r="C12" s="56">
        <v>0</v>
      </c>
      <c r="D12" s="60">
        <v>0</v>
      </c>
      <c r="E12" s="61">
        <v>105.561885224957</v>
      </c>
    </row>
    <row r="13" spans="1:6" ht="15.75" x14ac:dyDescent="0.25">
      <c r="A13" s="50" t="s">
        <v>141</v>
      </c>
      <c r="B13" s="51" t="s">
        <v>142</v>
      </c>
      <c r="C13" s="56">
        <v>0</v>
      </c>
      <c r="D13" s="60">
        <v>0</v>
      </c>
      <c r="E13" s="61">
        <v>104.9354</v>
      </c>
    </row>
    <row r="14" spans="1:6" ht="15.75" x14ac:dyDescent="0.25">
      <c r="A14" s="50" t="s">
        <v>143</v>
      </c>
      <c r="B14" s="51" t="s">
        <v>144</v>
      </c>
      <c r="C14" s="56">
        <v>0</v>
      </c>
      <c r="D14" s="60">
        <v>135.77485000000001</v>
      </c>
      <c r="E14" s="61">
        <v>113.87439215858601</v>
      </c>
      <c r="F14" s="57">
        <v>1.0369999999999999</v>
      </c>
    </row>
    <row r="15" spans="1:6" ht="15.75" x14ac:dyDescent="0.25">
      <c r="A15" s="50" t="s">
        <v>145</v>
      </c>
      <c r="B15" s="51" t="s">
        <v>146</v>
      </c>
      <c r="C15" s="56">
        <v>11951.055590056169</v>
      </c>
      <c r="D15" s="60">
        <v>11815.280740056169</v>
      </c>
      <c r="E15" s="61">
        <v>105.89170681013999</v>
      </c>
      <c r="F15" s="57">
        <v>1.076406</v>
      </c>
    </row>
    <row r="16" spans="1:6" ht="15.75" x14ac:dyDescent="0.25">
      <c r="A16" s="50" t="s">
        <v>147</v>
      </c>
      <c r="B16" s="51" t="s">
        <v>148</v>
      </c>
      <c r="C16" s="56">
        <v>0</v>
      </c>
      <c r="D16" s="60">
        <v>0</v>
      </c>
      <c r="E16" s="61">
        <v>105.30227480021099</v>
      </c>
      <c r="F16" s="57">
        <v>1.117309428</v>
      </c>
    </row>
    <row r="17" spans="1:6" ht="15.75" x14ac:dyDescent="0.25">
      <c r="A17" s="50" t="s">
        <v>149</v>
      </c>
      <c r="B17" s="51" t="s">
        <v>150</v>
      </c>
      <c r="C17" s="56">
        <v>0</v>
      </c>
      <c r="D17" s="60">
        <v>0</v>
      </c>
      <c r="E17" s="61">
        <v>104.794259089128</v>
      </c>
      <c r="F17" s="57">
        <v>1.159767186264</v>
      </c>
    </row>
    <row r="18" spans="1:6" ht="31.5" x14ac:dyDescent="0.25">
      <c r="A18" s="50">
        <v>8</v>
      </c>
      <c r="B18" s="51" t="s">
        <v>151</v>
      </c>
      <c r="C18" s="56">
        <v>21.899811467094725</v>
      </c>
      <c r="D18" s="60">
        <f>D6/1000</f>
        <v>23.713972004139936</v>
      </c>
      <c r="E18" s="37"/>
    </row>
    <row r="19" spans="1:6" ht="63" x14ac:dyDescent="0.25">
      <c r="A19" s="50">
        <v>9</v>
      </c>
      <c r="B19" s="51" t="s">
        <v>152</v>
      </c>
      <c r="C19" s="56">
        <v>0</v>
      </c>
      <c r="D19" s="60">
        <v>0</v>
      </c>
      <c r="E19" s="37"/>
    </row>
    <row r="20" spans="1:6" ht="31.5" x14ac:dyDescent="0.25">
      <c r="A20" s="50">
        <v>10</v>
      </c>
      <c r="B20" s="54" t="s">
        <v>153</v>
      </c>
      <c r="C20" s="55">
        <v>21.899811467094725</v>
      </c>
      <c r="D20" s="59">
        <f>D18+D19</f>
        <v>23.713972004139936</v>
      </c>
      <c r="E20" s="37"/>
    </row>
    <row r="22" spans="1:6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2021-12-09T07:29:22Z</dcterms:created>
  <dcterms:modified xsi:type="dcterms:W3CDTF">2023-10-24T08:55:05Z</dcterms:modified>
</cp:coreProperties>
</file>