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1-00-2-0396\"/>
    </mc:Choice>
  </mc:AlternateContent>
  <xr:revisionPtr revIDLastSave="0" documentId="14_{A7E50293-743B-40BE-966F-2012A470631F}" xr6:coauthVersionLast="36" xr6:coauthVersionMax="36" xr10:uidLastSave="{00000000-0000-0000-0000-000000000000}"/>
  <bookViews>
    <workbookView xWindow="0" yWindow="0" windowWidth="28800" windowHeight="122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КоррИПР!$A$10:$J$39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8" i="1"/>
  <c r="J37" i="1"/>
  <c r="J36" i="1"/>
  <c r="J35" i="1"/>
  <c r="J33" i="1"/>
  <c r="J31" i="1"/>
  <c r="J29" i="1"/>
  <c r="J28" i="1"/>
  <c r="J27" i="1"/>
  <c r="J26" i="1"/>
  <c r="J25" i="1"/>
  <c r="J24" i="1"/>
  <c r="J23" i="1"/>
  <c r="J22" i="1"/>
  <c r="J21" i="1"/>
  <c r="J20" i="1"/>
  <c r="J19" i="1"/>
  <c r="J17" i="1"/>
  <c r="J39" i="1" l="1"/>
</calcChain>
</file>

<file path=xl/sharedStrings.xml><?xml version="1.0" encoding="utf-8"?>
<sst xmlns="http://schemas.openxmlformats.org/spreadsheetml/2006/main" count="215" uniqueCount="127">
  <si>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</si>
  <si>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</si>
  <si>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</si>
  <si>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</si>
  <si>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КТП, 2КТП 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</si>
  <si>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</si>
  <si>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</si>
  <si>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</si>
  <si>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</si>
  <si>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</si>
  <si>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</si>
  <si>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</si>
  <si>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</si>
  <si>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</si>
  <si>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</si>
  <si>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</si>
  <si>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</si>
  <si>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</si>
  <si>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</si>
  <si>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</si>
  <si>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</si>
  <si>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</si>
  <si>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</si>
  <si>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1 ед.</t>
  </si>
  <si>
    <t>Э4-01</t>
  </si>
  <si>
    <t>Тип - блочный (2БКТП), киосковый (КТП, 2КТП)</t>
  </si>
  <si>
    <t>Трансформатор</t>
  </si>
  <si>
    <t>2.1</t>
  </si>
  <si>
    <t xml:space="preserve">Ячейка трансформатора </t>
  </si>
  <si>
    <t>6-35</t>
  </si>
  <si>
    <t>мощность 63 кВА</t>
  </si>
  <si>
    <t>1 ячейка</t>
  </si>
  <si>
    <t>Т5-8-1</t>
  </si>
  <si>
    <t>2.2</t>
  </si>
  <si>
    <t>мощность 100 кВА</t>
  </si>
  <si>
    <t>Т5-10-1</t>
  </si>
  <si>
    <t>2.3</t>
  </si>
  <si>
    <t>мощность 160 кВА</t>
  </si>
  <si>
    <t>Т5-11-1</t>
  </si>
  <si>
    <t>2.4</t>
  </si>
  <si>
    <t>мощность 250 кВА</t>
  </si>
  <si>
    <t>Т5-12-1</t>
  </si>
  <si>
    <t>2.5</t>
  </si>
  <si>
    <t>мощность 300 кВА</t>
  </si>
  <si>
    <t>Т5-13-1</t>
  </si>
  <si>
    <t>2.6</t>
  </si>
  <si>
    <t>мощность 400 кВА</t>
  </si>
  <si>
    <t>Т5-14-1</t>
  </si>
  <si>
    <t>2.7</t>
  </si>
  <si>
    <t>мощность 500 кВА</t>
  </si>
  <si>
    <t>Т5-15-1</t>
  </si>
  <si>
    <t>2.8</t>
  </si>
  <si>
    <t>мощность 600 кВА</t>
  </si>
  <si>
    <t>Т5-16-1</t>
  </si>
  <si>
    <t>2.9</t>
  </si>
  <si>
    <t>мощность 630 кВА</t>
  </si>
  <si>
    <t>Т5-17-1</t>
  </si>
  <si>
    <t>2.10</t>
  </si>
  <si>
    <t>мощность 1000 кВА</t>
  </si>
  <si>
    <t>Т5-19-1</t>
  </si>
  <si>
    <t>2.11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</si>
  <si>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</si>
  <si>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</si>
  <si>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</si>
  <si>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</si>
  <si>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</si>
  <si>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Ограждение</t>
  </si>
  <si>
    <t>4.1</t>
  </si>
  <si>
    <t>Защитные ограждения ПС</t>
  </si>
  <si>
    <t>м периметра</t>
  </si>
  <si>
    <t>У4-03</t>
  </si>
  <si>
    <t>Проектирование</t>
  </si>
  <si>
    <t>5.1</t>
  </si>
  <si>
    <t xml:space="preserve">Проектно-изыскательские работы </t>
  </si>
  <si>
    <t>Затраты по УНЦ
от 0,2 до 0,59 млн. руб</t>
  </si>
  <si>
    <t>1 объект</t>
  </si>
  <si>
    <t>П6-04</t>
  </si>
  <si>
    <t>5.2</t>
  </si>
  <si>
    <t>Затраты по УНЦ
от 0,6 до 1,09 млн. руб</t>
  </si>
  <si>
    <t>П6-05</t>
  </si>
  <si>
    <t>5.3</t>
  </si>
  <si>
    <t>Затраты по УНЦ
от 1,1 до 5,9 млн. руб</t>
  </si>
  <si>
    <t>П6-06</t>
  </si>
  <si>
    <t>5.4</t>
  </si>
  <si>
    <t>Затраты по УНЦ
от 6 до 10,9 млн. руб</t>
  </si>
  <si>
    <t>П6-07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</si>
  <si>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</si>
  <si>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</si>
  <si>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</si>
  <si>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</si>
  <si>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</si>
  <si>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</si>
  <si>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</si>
  <si>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</si>
  <si>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</si>
  <si>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</si>
  <si>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</si>
  <si>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</si>
  <si>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</si>
  <si>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</si>
  <si>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</si>
  <si>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</si>
  <si>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</si>
  <si>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</si>
  <si>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</si>
  <si>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</si>
  <si>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</si>
  <si>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</si>
  <si>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</si>
  <si>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</si>
  <si>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</si>
  <si>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</si>
  <si>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</si>
  <si>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</si>
  <si>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</si>
  <si>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</si>
  <si>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</si>
  <si>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</si>
  <si>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</si>
  <si>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</si>
  <si>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</si>
  <si>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</si>
  <si>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</si>
  <si>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</si>
  <si>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Выб, Стр-во новой КТП-10/0,4 кВ взамен ТП-51 (инв.№ 050003343, 050003345) в гп. Лесогорский Выборгский район ЛО (20-1-05-1-01-00-2-0396)</t>
  </si>
  <si>
    <t>Идентификатор инвестиционного проекта: K_20-1-05-1-01-00-2-0396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</si>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</sst>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5" fillId="0" borderId="0"/>
    <xf numFmtId="0" fontId="11" fillId="0" borderId="0"/>
    <xf numFmtId="0" fontId="1" fillId="0" borderId="0"/>
    <xf numFmtId="0" fontId="12" fillId="0" borderId="0"/>
    <xf numFmtId="164" fontId="5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0" fontId="13" fillId="0" borderId="2">
      <alignment horizontal="left" vertical="top"/>
    </xf>
    <xf numFmtId="0" fontId="14" fillId="0" borderId="0"/>
    <xf numFmtId="0" fontId="2" fillId="0" borderId="0"/>
  </cellStyleXfs>
  <cellXfs count="68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4" applyFont="1" applyFill="1" applyBorder="1" applyAlignment="1">
      <alignment horizont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wrapText="1"/>
    </xf>
    <xf numFmtId="0" fontId="7" fillId="0" borderId="2" xfId="4" applyFont="1" applyFill="1" applyBorder="1" applyAlignment="1">
      <alignment wrapText="1"/>
    </xf>
    <xf numFmtId="0" fontId="8" fillId="0" borderId="2" xfId="4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4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7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left" vertical="center" wrapText="1"/>
    </xf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4" fontId="7" fillId="0" borderId="2" xfId="6" applyNumberFormat="1" applyFont="1" applyFill="1" applyBorder="1" applyAlignment="1" applyProtection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center" vertical="center" wrapText="1"/>
    </xf>
    <xf numFmtId="166" fontId="8" fillId="0" borderId="5" xfId="1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8">
    <cellStyle name="Normal" xfId="6" xr:uid="{00000000-0005-0000-0000-000000000000}"/>
    <cellStyle name="S9" xfId="15" xr:uid="{00000000-0005-0000-0000-000001000000}"/>
    <cellStyle name="Обычный" xfId="0" builtinId="0"/>
    <cellStyle name="Обычный 10 2 3 2 2 2" xfId="10" xr:uid="{00000000-0005-0000-0000-000003000000}"/>
    <cellStyle name="Обычный 14" xfId="4" xr:uid="{00000000-0005-0000-0000-000004000000}"/>
    <cellStyle name="Обычный 2" xfId="8" xr:uid="{00000000-0005-0000-0000-000005000000}"/>
    <cellStyle name="Обычный 2 2" xfId="5" xr:uid="{00000000-0005-0000-0000-000006000000}"/>
    <cellStyle name="Обычный 2 2 2" xfId="11" xr:uid="{00000000-0005-0000-0000-000007000000}"/>
    <cellStyle name="Обычный 2 2 3" xfId="9" xr:uid="{00000000-0005-0000-0000-000008000000}"/>
    <cellStyle name="Обычный 2 3" xfId="14" xr:uid="{00000000-0005-0000-0000-000009000000}"/>
    <cellStyle name="Обычный 3" xfId="1" xr:uid="{00000000-0005-0000-0000-00000A000000}"/>
    <cellStyle name="Обычный 3 2 2" xfId="17" xr:uid="{00000000-0005-0000-0000-00000B000000}"/>
    <cellStyle name="Обычный 4" xfId="16" xr:uid="{00000000-0005-0000-0000-00000C000000}"/>
    <cellStyle name="Обычный 6 2" xfId="3" xr:uid="{00000000-0005-0000-0000-00000D000000}"/>
    <cellStyle name="Обычный 7" xfId="2" xr:uid="{00000000-0005-0000-0000-00000E000000}"/>
    <cellStyle name="Финансовый 2" xfId="12" xr:uid="{00000000-0005-0000-0000-00000F000000}"/>
    <cellStyle name="Финансовый 2 2" xfId="7" xr:uid="{00000000-0005-0000-0000-000010000000}"/>
    <cellStyle name="Финансовый 2 2 2" xfId="13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J45"/>
  <sheetViews>
    <sheetView zoomScale="70" zoomScaleNormal="70" workbookViewId="0"/>
  </sheetViews>
  <sheetFormatPr defaultColWidth="9" defaultRowHeight="15.75" x14ac:dyDescent="0.25"/>
  <cols>
    <col min="1" max="1" width="11" style="1" customWidth="1"/>
    <col min="2" max="2" width="26.375" style="2" customWidth="1"/>
    <col min="3" max="3" width="14" style="4" customWidth="1"/>
    <col min="4" max="4" width="23.75" style="4" customWidth="1"/>
    <col min="5" max="5" width="13.5" style="4" customWidth="1"/>
    <col min="6" max="6" width="12.62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0" ht="18.75" x14ac:dyDescent="0.25">
      <c r="J1" s="37" t="s">
        <v>0</v>
      </c>
    </row>
    <row r="2" spans="1:10" ht="18.75" x14ac:dyDescent="0.3">
      <c r="J2" s="38" t="s">
        <v>1</v>
      </c>
    </row>
    <row r="3" spans="1:10" ht="18.75" x14ac:dyDescent="0.3">
      <c r="J3" s="38" t="s">
        <v>2</v>
      </c>
    </row>
    <row r="4" spans="1:10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</row>
    <row r="5" spans="1:10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</row>
    <row r="6" spans="1:10" x14ac:dyDescent="0.25">
      <c r="A6" s="5" t="s">
        <v>126</v>
      </c>
      <c r="B6" s="40"/>
    </row>
    <row r="7" spans="1:10" s="36" customFormat="1" x14ac:dyDescent="0.25">
      <c r="A7" s="5" t="s">
        <v>124</v>
      </c>
      <c r="B7" s="39"/>
    </row>
    <row r="8" spans="1:10" s="36" customFormat="1" x14ac:dyDescent="0.25">
      <c r="A8" s="5" t="s">
        <v>125</v>
      </c>
      <c r="B8" s="5"/>
    </row>
    <row r="9" spans="1:10" x14ac:dyDescent="0.25">
      <c r="A9" s="6"/>
      <c r="B9" s="6"/>
    </row>
    <row r="10" spans="1:10" ht="15.75" customHeight="1" x14ac:dyDescent="0.25">
      <c r="A10" s="62" t="s">
        <v>4</v>
      </c>
      <c r="B10" s="62"/>
      <c r="C10" s="62"/>
      <c r="D10" s="62"/>
      <c r="E10" s="62"/>
      <c r="F10" s="62"/>
      <c r="G10" s="62"/>
      <c r="H10" s="62"/>
      <c r="I10" s="62"/>
      <c r="J10" s="62"/>
    </row>
    <row r="11" spans="1:10" ht="15.75" customHeight="1" x14ac:dyDescent="0.25">
      <c r="A11" s="63" t="s">
        <v>5</v>
      </c>
      <c r="B11" s="61" t="s">
        <v>6</v>
      </c>
      <c r="C11" s="64" t="s">
        <v>7</v>
      </c>
      <c r="D11" s="64"/>
      <c r="E11" s="64"/>
      <c r="F11" s="64"/>
      <c r="G11" s="64"/>
      <c r="H11" s="64"/>
      <c r="I11" s="64"/>
      <c r="J11" s="64"/>
    </row>
    <row r="12" spans="1:10" ht="45" customHeight="1" x14ac:dyDescent="0.25">
      <c r="A12" s="63"/>
      <c r="B12" s="61"/>
      <c r="C12" s="65" t="s">
        <v>123</v>
      </c>
      <c r="D12" s="66"/>
      <c r="E12" s="66"/>
      <c r="F12" s="66"/>
      <c r="G12" s="66"/>
      <c r="H12" s="66"/>
      <c r="I12" s="66"/>
      <c r="J12" s="67"/>
    </row>
    <row r="13" spans="1:10" ht="33.75" customHeight="1" x14ac:dyDescent="0.25">
      <c r="A13" s="63"/>
      <c r="B13" s="61"/>
      <c r="C13" s="61" t="s">
        <v>8</v>
      </c>
      <c r="D13" s="61"/>
      <c r="E13" s="61"/>
      <c r="F13" s="61"/>
      <c r="G13" s="61" t="s">
        <v>9</v>
      </c>
      <c r="H13" s="61"/>
      <c r="I13" s="61"/>
      <c r="J13" s="61"/>
    </row>
    <row r="14" spans="1:10" s="8" customFormat="1" ht="110.25" x14ac:dyDescent="0.25">
      <c r="A14" s="63"/>
      <c r="B14" s="61"/>
      <c r="C14" s="33" t="s">
        <v>10</v>
      </c>
      <c r="D14" s="33" t="s">
        <v>11</v>
      </c>
      <c r="E14" s="33" t="s">
        <v>12</v>
      </c>
      <c r="F14" s="33" t="s">
        <v>13</v>
      </c>
      <c r="G14" s="33" t="s">
        <v>14</v>
      </c>
      <c r="H14" s="33" t="s">
        <v>17</v>
      </c>
      <c r="I14" s="33" t="s">
        <v>15</v>
      </c>
      <c r="J14" s="7" t="s">
        <v>16</v>
      </c>
    </row>
    <row r="15" spans="1:10" s="10" customFormat="1" x14ac:dyDescent="0.25">
      <c r="A15" s="9">
        <v>1</v>
      </c>
      <c r="B15" s="33">
        <v>2</v>
      </c>
      <c r="C15" s="33">
        <v>10</v>
      </c>
      <c r="D15" s="7">
        <v>11</v>
      </c>
      <c r="E15" s="33">
        <v>12</v>
      </c>
      <c r="F15" s="7">
        <v>13</v>
      </c>
      <c r="G15" s="33">
        <v>14</v>
      </c>
      <c r="H15" s="7">
        <v>15</v>
      </c>
      <c r="I15" s="7"/>
      <c r="J15" s="33">
        <v>16</v>
      </c>
    </row>
    <row r="16" spans="1:10" s="5" customFormat="1" ht="47.25" x14ac:dyDescent="0.25">
      <c r="A16" s="11">
        <v>1</v>
      </c>
      <c r="B16" s="12" t="s">
        <v>18</v>
      </c>
      <c r="C16" s="33" t="s">
        <v>19</v>
      </c>
      <c r="D16" s="33" t="s">
        <v>19</v>
      </c>
      <c r="E16" s="33" t="s">
        <v>19</v>
      </c>
      <c r="F16" s="33" t="s">
        <v>19</v>
      </c>
      <c r="G16" s="33" t="s">
        <v>19</v>
      </c>
      <c r="H16" s="33" t="s">
        <v>19</v>
      </c>
      <c r="I16" s="33" t="s">
        <v>19</v>
      </c>
      <c r="J16" s="33" t="s">
        <v>19</v>
      </c>
    </row>
    <row r="17" spans="1:10" s="5" customFormat="1" ht="63" x14ac:dyDescent="0.25">
      <c r="A17" s="34" t="s">
        <v>20</v>
      </c>
      <c r="B17" s="13" t="s">
        <v>21</v>
      </c>
      <c r="C17" s="34" t="s">
        <v>22</v>
      </c>
      <c r="D17" s="33" t="s">
        <v>25</v>
      </c>
      <c r="E17" s="33">
        <v>1</v>
      </c>
      <c r="F17" s="14" t="s">
        <v>23</v>
      </c>
      <c r="G17" s="14" t="s">
        <v>24</v>
      </c>
      <c r="H17" s="14">
        <v>1615</v>
      </c>
      <c r="I17" s="14">
        <v>1.03</v>
      </c>
      <c r="J17" s="7">
        <f>E17*H17*I17</f>
        <v>1663.45</v>
      </c>
    </row>
    <row r="18" spans="1:10" s="5" customFormat="1" x14ac:dyDescent="0.25">
      <c r="A18" s="15">
        <v>2</v>
      </c>
      <c r="B18" s="12" t="s">
        <v>26</v>
      </c>
      <c r="C18" s="33" t="s">
        <v>19</v>
      </c>
      <c r="D18" s="33" t="s">
        <v>19</v>
      </c>
      <c r="E18" s="33" t="s">
        <v>19</v>
      </c>
      <c r="F18" s="33" t="s">
        <v>19</v>
      </c>
      <c r="G18" s="33" t="s">
        <v>19</v>
      </c>
      <c r="H18" s="33" t="s">
        <v>19</v>
      </c>
      <c r="I18" s="33" t="s">
        <v>19</v>
      </c>
      <c r="J18" s="33" t="s">
        <v>19</v>
      </c>
    </row>
    <row r="19" spans="1:10" s="5" customFormat="1" hidden="1" x14ac:dyDescent="0.25">
      <c r="A19" s="34" t="s">
        <v>27</v>
      </c>
      <c r="B19" s="16" t="s">
        <v>28</v>
      </c>
      <c r="C19" s="34" t="s">
        <v>29</v>
      </c>
      <c r="D19" s="33" t="s">
        <v>30</v>
      </c>
      <c r="E19" s="33"/>
      <c r="F19" s="14" t="s">
        <v>31</v>
      </c>
      <c r="G19" s="14" t="s">
        <v>32</v>
      </c>
      <c r="H19" s="14">
        <v>151</v>
      </c>
      <c r="I19" s="14">
        <v>1.03</v>
      </c>
      <c r="J19" s="7">
        <f t="shared" ref="J19:J29" si="0">E19*H19*I19</f>
        <v>0</v>
      </c>
    </row>
    <row r="20" spans="1:10" s="5" customFormat="1" hidden="1" x14ac:dyDescent="0.25">
      <c r="A20" s="34" t="s">
        <v>33</v>
      </c>
      <c r="B20" s="16" t="s">
        <v>28</v>
      </c>
      <c r="C20" s="34" t="s">
        <v>29</v>
      </c>
      <c r="D20" s="33" t="s">
        <v>34</v>
      </c>
      <c r="E20" s="33"/>
      <c r="F20" s="14" t="s">
        <v>31</v>
      </c>
      <c r="G20" s="14" t="s">
        <v>35</v>
      </c>
      <c r="H20" s="14">
        <v>189</v>
      </c>
      <c r="I20" s="14">
        <v>1.03</v>
      </c>
      <c r="J20" s="7">
        <f t="shared" si="0"/>
        <v>0</v>
      </c>
    </row>
    <row r="21" spans="1:10" s="5" customFormat="1" x14ac:dyDescent="0.25">
      <c r="A21" s="34" t="s">
        <v>36</v>
      </c>
      <c r="B21" s="16" t="s">
        <v>28</v>
      </c>
      <c r="C21" s="34" t="s">
        <v>29</v>
      </c>
      <c r="D21" s="33" t="s">
        <v>37</v>
      </c>
      <c r="E21" s="33">
        <v>1</v>
      </c>
      <c r="F21" s="14" t="s">
        <v>31</v>
      </c>
      <c r="G21" s="14" t="s">
        <v>38</v>
      </c>
      <c r="H21" s="14">
        <v>239</v>
      </c>
      <c r="I21" s="14">
        <v>1.03</v>
      </c>
      <c r="J21" s="7">
        <f t="shared" si="0"/>
        <v>246.17000000000002</v>
      </c>
    </row>
    <row r="22" spans="1:10" s="5" customFormat="1" hidden="1" x14ac:dyDescent="0.25">
      <c r="A22" s="34" t="s">
        <v>39</v>
      </c>
      <c r="B22" s="16" t="s">
        <v>28</v>
      </c>
      <c r="C22" s="34" t="s">
        <v>29</v>
      </c>
      <c r="D22" s="33" t="s">
        <v>40</v>
      </c>
      <c r="E22" s="33"/>
      <c r="F22" s="14" t="s">
        <v>31</v>
      </c>
      <c r="G22" s="14" t="s">
        <v>41</v>
      </c>
      <c r="H22" s="14">
        <v>309</v>
      </c>
      <c r="I22" s="14">
        <v>1.03</v>
      </c>
      <c r="J22" s="7">
        <f t="shared" si="0"/>
        <v>0</v>
      </c>
    </row>
    <row r="23" spans="1:10" s="5" customFormat="1" hidden="1" x14ac:dyDescent="0.25">
      <c r="A23" s="34" t="s">
        <v>42</v>
      </c>
      <c r="B23" s="16" t="s">
        <v>28</v>
      </c>
      <c r="C23" s="34" t="s">
        <v>29</v>
      </c>
      <c r="D23" s="33" t="s">
        <v>43</v>
      </c>
      <c r="E23" s="33"/>
      <c r="F23" s="14" t="s">
        <v>31</v>
      </c>
      <c r="G23" s="14" t="s">
        <v>44</v>
      </c>
      <c r="H23" s="14">
        <v>395</v>
      </c>
      <c r="I23" s="14">
        <v>1.03</v>
      </c>
      <c r="J23" s="7">
        <f t="shared" si="0"/>
        <v>0</v>
      </c>
    </row>
    <row r="24" spans="1:10" s="5" customFormat="1" hidden="1" x14ac:dyDescent="0.25">
      <c r="A24" s="34" t="s">
        <v>45</v>
      </c>
      <c r="B24" s="16" t="s">
        <v>28</v>
      </c>
      <c r="C24" s="34" t="s">
        <v>29</v>
      </c>
      <c r="D24" s="33" t="s">
        <v>46</v>
      </c>
      <c r="E24" s="33"/>
      <c r="F24" s="14" t="s">
        <v>31</v>
      </c>
      <c r="G24" s="14" t="s">
        <v>47</v>
      </c>
      <c r="H24" s="14">
        <v>395</v>
      </c>
      <c r="I24" s="14">
        <v>1.03</v>
      </c>
      <c r="J24" s="7">
        <f t="shared" si="0"/>
        <v>0</v>
      </c>
    </row>
    <row r="25" spans="1:10" s="5" customFormat="1" hidden="1" x14ac:dyDescent="0.25">
      <c r="A25" s="34" t="s">
        <v>48</v>
      </c>
      <c r="B25" s="16" t="s">
        <v>28</v>
      </c>
      <c r="C25" s="34" t="s">
        <v>29</v>
      </c>
      <c r="D25" s="33" t="s">
        <v>49</v>
      </c>
      <c r="E25" s="33"/>
      <c r="F25" s="14" t="s">
        <v>31</v>
      </c>
      <c r="G25" s="14" t="s">
        <v>50</v>
      </c>
      <c r="H25" s="14">
        <v>532</v>
      </c>
      <c r="I25" s="14">
        <v>1.03</v>
      </c>
      <c r="J25" s="7">
        <f t="shared" si="0"/>
        <v>0</v>
      </c>
    </row>
    <row r="26" spans="1:10" s="5" customFormat="1" hidden="1" x14ac:dyDescent="0.25">
      <c r="A26" s="34" t="s">
        <v>51</v>
      </c>
      <c r="B26" s="16" t="s">
        <v>28</v>
      </c>
      <c r="C26" s="34" t="s">
        <v>29</v>
      </c>
      <c r="D26" s="33" t="s">
        <v>52</v>
      </c>
      <c r="E26" s="33"/>
      <c r="F26" s="14" t="s">
        <v>31</v>
      </c>
      <c r="G26" s="14" t="s">
        <v>53</v>
      </c>
      <c r="H26" s="14">
        <v>532</v>
      </c>
      <c r="I26" s="14">
        <v>1.03</v>
      </c>
      <c r="J26" s="7">
        <f t="shared" si="0"/>
        <v>0</v>
      </c>
    </row>
    <row r="27" spans="1:10" s="5" customFormat="1" hidden="1" x14ac:dyDescent="0.25">
      <c r="A27" s="34" t="s">
        <v>54</v>
      </c>
      <c r="B27" s="16" t="s">
        <v>28</v>
      </c>
      <c r="C27" s="34" t="s">
        <v>29</v>
      </c>
      <c r="D27" s="33" t="s">
        <v>55</v>
      </c>
      <c r="E27" s="33"/>
      <c r="F27" s="14" t="s">
        <v>31</v>
      </c>
      <c r="G27" s="14" t="s">
        <v>56</v>
      </c>
      <c r="H27" s="14">
        <v>532</v>
      </c>
      <c r="I27" s="14">
        <v>1.03</v>
      </c>
      <c r="J27" s="7">
        <f t="shared" si="0"/>
        <v>0</v>
      </c>
    </row>
    <row r="28" spans="1:10" s="5" customFormat="1" hidden="1" x14ac:dyDescent="0.25">
      <c r="A28" s="34" t="s">
        <v>57</v>
      </c>
      <c r="B28" s="16" t="s">
        <v>28</v>
      </c>
      <c r="C28" s="34" t="s">
        <v>29</v>
      </c>
      <c r="D28" s="33" t="s">
        <v>58</v>
      </c>
      <c r="E28" s="33"/>
      <c r="F28" s="14" t="s">
        <v>31</v>
      </c>
      <c r="G28" s="14" t="s">
        <v>59</v>
      </c>
      <c r="H28" s="14">
        <v>886</v>
      </c>
      <c r="I28" s="14">
        <v>1.03</v>
      </c>
      <c r="J28" s="7">
        <f t="shared" si="0"/>
        <v>0</v>
      </c>
    </row>
    <row r="29" spans="1:10" s="5" customFormat="1" hidden="1" x14ac:dyDescent="0.25">
      <c r="A29" s="34" t="s">
        <v>60</v>
      </c>
      <c r="B29" s="16" t="s">
        <v>28</v>
      </c>
      <c r="C29" s="34" t="s">
        <v>29</v>
      </c>
      <c r="D29" s="33" t="s">
        <v>61</v>
      </c>
      <c r="E29" s="33"/>
      <c r="F29" s="14" t="s">
        <v>31</v>
      </c>
      <c r="G29" s="14" t="s">
        <v>53</v>
      </c>
      <c r="H29" s="14">
        <v>1220</v>
      </c>
      <c r="I29" s="14">
        <v>1.03</v>
      </c>
      <c r="J29" s="7">
        <f t="shared" si="0"/>
        <v>0</v>
      </c>
    </row>
    <row r="30" spans="1:10" s="5" customFormat="1" x14ac:dyDescent="0.25">
      <c r="A30" s="15">
        <v>3</v>
      </c>
      <c r="B30" s="17" t="s">
        <v>62</v>
      </c>
      <c r="C30" s="33" t="s">
        <v>19</v>
      </c>
      <c r="D30" s="33" t="s">
        <v>19</v>
      </c>
      <c r="E30" s="33" t="s">
        <v>19</v>
      </c>
      <c r="F30" s="33" t="s">
        <v>19</v>
      </c>
      <c r="G30" s="33" t="s">
        <v>19</v>
      </c>
      <c r="H30" s="33" t="s">
        <v>19</v>
      </c>
      <c r="I30" s="33" t="s">
        <v>19</v>
      </c>
      <c r="J30" s="33" t="s">
        <v>19</v>
      </c>
    </row>
    <row r="31" spans="1:10" s="5" customFormat="1" ht="31.5" x14ac:dyDescent="0.25">
      <c r="A31" s="34" t="s">
        <v>63</v>
      </c>
      <c r="B31" s="18" t="s">
        <v>64</v>
      </c>
      <c r="C31" s="34" t="s">
        <v>22</v>
      </c>
      <c r="D31" s="33"/>
      <c r="E31" s="33">
        <v>2</v>
      </c>
      <c r="F31" s="14" t="s">
        <v>31</v>
      </c>
      <c r="G31" s="14" t="s">
        <v>65</v>
      </c>
      <c r="H31" s="14">
        <v>928</v>
      </c>
      <c r="I31" s="14">
        <v>1.01</v>
      </c>
      <c r="J31" s="7">
        <f t="shared" ref="J31" si="1">E31*H31*I31</f>
        <v>1874.56</v>
      </c>
    </row>
    <row r="32" spans="1:10" x14ac:dyDescent="0.25">
      <c r="A32" s="19">
        <v>4</v>
      </c>
      <c r="B32" s="12" t="s">
        <v>66</v>
      </c>
      <c r="C32" s="20" t="s">
        <v>19</v>
      </c>
      <c r="D32" s="20" t="s">
        <v>19</v>
      </c>
      <c r="E32" s="20" t="s">
        <v>19</v>
      </c>
      <c r="F32" s="20" t="s">
        <v>19</v>
      </c>
      <c r="G32" s="20" t="s">
        <v>19</v>
      </c>
      <c r="H32" s="20" t="s">
        <v>19</v>
      </c>
      <c r="I32" s="20" t="s">
        <v>19</v>
      </c>
      <c r="J32" s="20" t="s">
        <v>19</v>
      </c>
    </row>
    <row r="33" spans="1:10" x14ac:dyDescent="0.25">
      <c r="A33" s="21" t="s">
        <v>67</v>
      </c>
      <c r="B33" s="13" t="s">
        <v>68</v>
      </c>
      <c r="C33" s="20"/>
      <c r="D33" s="20"/>
      <c r="E33" s="20">
        <v>25</v>
      </c>
      <c r="F33" s="22" t="s">
        <v>69</v>
      </c>
      <c r="G33" s="14" t="s">
        <v>70</v>
      </c>
      <c r="H33" s="14">
        <v>4.8</v>
      </c>
      <c r="I33" s="14">
        <v>1.04</v>
      </c>
      <c r="J33" s="20">
        <f>E33*H33*I33</f>
        <v>124.80000000000001</v>
      </c>
    </row>
    <row r="34" spans="1:10" ht="15.75" customHeight="1" x14ac:dyDescent="0.25">
      <c r="A34" s="19">
        <v>5</v>
      </c>
      <c r="B34" s="12" t="s">
        <v>71</v>
      </c>
      <c r="C34" s="33" t="s">
        <v>19</v>
      </c>
      <c r="D34" s="33" t="s">
        <v>19</v>
      </c>
      <c r="E34" s="33" t="s">
        <v>19</v>
      </c>
      <c r="F34" s="33" t="s">
        <v>19</v>
      </c>
      <c r="G34" s="33" t="s">
        <v>19</v>
      </c>
      <c r="H34" s="33" t="s">
        <v>19</v>
      </c>
      <c r="I34" s="33" t="s">
        <v>19</v>
      </c>
      <c r="J34" s="33" t="s">
        <v>19</v>
      </c>
    </row>
    <row r="35" spans="1:10" ht="31.5" hidden="1" x14ac:dyDescent="0.25">
      <c r="A35" s="21" t="s">
        <v>72</v>
      </c>
      <c r="B35" s="13" t="s">
        <v>73</v>
      </c>
      <c r="C35" s="20"/>
      <c r="D35" s="20" t="s">
        <v>74</v>
      </c>
      <c r="E35" s="20"/>
      <c r="F35" s="14" t="s">
        <v>75</v>
      </c>
      <c r="G35" s="14" t="s">
        <v>76</v>
      </c>
      <c r="H35" s="14">
        <v>40</v>
      </c>
      <c r="I35" s="35">
        <v>1</v>
      </c>
      <c r="J35" s="23">
        <f t="shared" ref="J35:J38" si="2">E35*H35*I35</f>
        <v>0</v>
      </c>
    </row>
    <row r="36" spans="1:10" ht="31.5" hidden="1" x14ac:dyDescent="0.25">
      <c r="A36" s="21" t="s">
        <v>77</v>
      </c>
      <c r="B36" s="13" t="s">
        <v>73</v>
      </c>
      <c r="C36" s="20"/>
      <c r="D36" s="20" t="s">
        <v>78</v>
      </c>
      <c r="E36" s="20"/>
      <c r="F36" s="14" t="s">
        <v>75</v>
      </c>
      <c r="G36" s="14" t="s">
        <v>79</v>
      </c>
      <c r="H36" s="14">
        <v>70</v>
      </c>
      <c r="I36" s="35">
        <v>1</v>
      </c>
      <c r="J36" s="23">
        <f t="shared" si="2"/>
        <v>0</v>
      </c>
    </row>
    <row r="37" spans="1:10" ht="31.5" x14ac:dyDescent="0.25">
      <c r="A37" s="21" t="s">
        <v>80</v>
      </c>
      <c r="B37" s="13" t="s">
        <v>73</v>
      </c>
      <c r="C37" s="20"/>
      <c r="D37" s="20" t="s">
        <v>81</v>
      </c>
      <c r="E37" s="20">
        <v>1</v>
      </c>
      <c r="F37" s="14" t="s">
        <v>75</v>
      </c>
      <c r="G37" s="14" t="s">
        <v>82</v>
      </c>
      <c r="H37" s="14">
        <v>300</v>
      </c>
      <c r="I37" s="35">
        <v>1</v>
      </c>
      <c r="J37" s="23">
        <f t="shared" si="2"/>
        <v>300</v>
      </c>
    </row>
    <row r="38" spans="1:10" ht="32.25" hidden="1" thickBot="1" x14ac:dyDescent="0.3">
      <c r="A38" s="24" t="s">
        <v>83</v>
      </c>
      <c r="B38" s="25" t="s">
        <v>73</v>
      </c>
      <c r="C38" s="26"/>
      <c r="D38" s="26" t="s">
        <v>84</v>
      </c>
      <c r="E38" s="26"/>
      <c r="F38" s="27" t="s">
        <v>75</v>
      </c>
      <c r="G38" s="27" t="s">
        <v>85</v>
      </c>
      <c r="H38" s="27">
        <v>500</v>
      </c>
      <c r="I38" s="28">
        <v>1</v>
      </c>
      <c r="J38" s="29">
        <f t="shared" si="2"/>
        <v>0</v>
      </c>
    </row>
    <row r="39" spans="1:10" s="5" customFormat="1" ht="47.25" x14ac:dyDescent="0.25">
      <c r="A39" s="30"/>
      <c r="B39" s="41" t="s">
        <v>86</v>
      </c>
      <c r="C39" s="42" t="s">
        <v>19</v>
      </c>
      <c r="D39" s="42" t="s">
        <v>19</v>
      </c>
      <c r="E39" s="42" t="s">
        <v>19</v>
      </c>
      <c r="F39" s="42" t="s">
        <v>19</v>
      </c>
      <c r="G39" s="42" t="s">
        <v>19</v>
      </c>
      <c r="H39" s="42" t="s">
        <v>19</v>
      </c>
      <c r="I39" s="42" t="s">
        <v>19</v>
      </c>
      <c r="J39" s="31">
        <f>J17+J19+J21+J22+J23+J24+J25+J26+J27+J28+J29+J31+J33+J35+J36+J37+J38+J20</f>
        <v>4208.9800000000005</v>
      </c>
    </row>
    <row r="40" spans="1:10" x14ac:dyDescent="0.25">
      <c r="A40" s="3"/>
      <c r="B40" s="3"/>
    </row>
    <row r="41" spans="1:10" x14ac:dyDescent="0.25">
      <c r="B41" s="32"/>
    </row>
    <row r="45" spans="1:10" x14ac:dyDescent="0.25">
      <c r="B45" s="32"/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4" customWidth="1"/>
    <col min="2" max="2" width="43.875" style="44" customWidth="1"/>
    <col min="3" max="4" width="23.25" style="44" customWidth="1"/>
    <col min="5" max="5" width="22.25" style="44" hidden="1" customWidth="1"/>
    <col min="6" max="6" width="16.875" style="44" hidden="1" customWidth="1"/>
    <col min="7" max="16384" width="9" style="44"/>
  </cols>
  <sheetData>
    <row r="1" spans="1:6" ht="28.5" x14ac:dyDescent="0.25">
      <c r="A1" s="43" t="s">
        <v>87</v>
      </c>
      <c r="B1" s="43"/>
      <c r="C1" s="43"/>
      <c r="D1" s="43"/>
      <c r="E1" s="32"/>
    </row>
    <row r="2" spans="1:6" ht="47.25" x14ac:dyDescent="0.25">
      <c r="A2" s="45" t="s">
        <v>5</v>
      </c>
      <c r="B2" s="46" t="s">
        <v>88</v>
      </c>
      <c r="C2" s="47" t="s">
        <v>122</v>
      </c>
      <c r="D2" s="47" t="s">
        <v>7</v>
      </c>
      <c r="E2" s="32"/>
      <c r="F2" s="44" t="s">
        <v>7</v>
      </c>
    </row>
    <row r="3" spans="1:6" ht="47.25" x14ac:dyDescent="0.25">
      <c r="A3" s="48" t="s">
        <v>89</v>
      </c>
      <c r="B3" s="49" t="s">
        <v>90</v>
      </c>
      <c r="C3" s="50">
        <v>4208.9800000000005</v>
      </c>
      <c r="D3" s="57">
        <v>4208.9800000000005</v>
      </c>
      <c r="E3" s="32"/>
    </row>
    <row r="4" spans="1:6" ht="28.5" customHeight="1" x14ac:dyDescent="0.25">
      <c r="A4" s="48" t="s">
        <v>91</v>
      </c>
      <c r="B4" s="49" t="s">
        <v>92</v>
      </c>
      <c r="C4" s="51">
        <v>841.79600000000016</v>
      </c>
      <c r="D4" s="58">
        <f>D3*0.2</f>
        <v>841.79600000000016</v>
      </c>
      <c r="E4" s="32"/>
    </row>
    <row r="5" spans="1:6" ht="47.25" x14ac:dyDescent="0.25">
      <c r="A5" s="48" t="s">
        <v>93</v>
      </c>
      <c r="B5" s="52" t="s">
        <v>94</v>
      </c>
      <c r="C5" s="53">
        <v>5050.7760000000007</v>
      </c>
      <c r="D5" s="57">
        <f>D3+D4</f>
        <v>5050.7760000000007</v>
      </c>
      <c r="E5" s="32"/>
    </row>
    <row r="6" spans="1:6" ht="31.5" x14ac:dyDescent="0.25">
      <c r="A6" s="48" t="s">
        <v>95</v>
      </c>
      <c r="B6" s="52" t="s">
        <v>96</v>
      </c>
      <c r="C6" s="51">
        <v>6179.1192244224731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6188.7990476342402</v>
      </c>
      <c r="E6" s="32"/>
    </row>
    <row r="7" spans="1:6" ht="47.25" x14ac:dyDescent="0.25">
      <c r="A7" s="48" t="s">
        <v>97</v>
      </c>
      <c r="B7" s="49" t="s">
        <v>98</v>
      </c>
      <c r="C7" s="54">
        <v>0</v>
      </c>
      <c r="D7" s="58">
        <v>0</v>
      </c>
      <c r="E7" s="32"/>
    </row>
    <row r="8" spans="1:6" ht="31.5" x14ac:dyDescent="0.25">
      <c r="A8" s="48" t="s">
        <v>99</v>
      </c>
      <c r="B8" s="49" t="s">
        <v>100</v>
      </c>
      <c r="C8" s="54">
        <v>5050.7760000000007</v>
      </c>
      <c r="D8" s="58">
        <f>D5-D7</f>
        <v>5050.7760000000007</v>
      </c>
      <c r="E8" s="32"/>
    </row>
    <row r="9" spans="1:6" ht="47.25" x14ac:dyDescent="0.25">
      <c r="A9" s="48" t="s">
        <v>101</v>
      </c>
      <c r="B9" s="49" t="s">
        <v>102</v>
      </c>
      <c r="C9" s="54">
        <v>3773.5976599999995</v>
      </c>
      <c r="D9" s="58">
        <f>SUM(D10:D17)</f>
        <v>3773.5976599999995</v>
      </c>
      <c r="E9" s="32"/>
    </row>
    <row r="10" spans="1:6" ht="15.75" x14ac:dyDescent="0.25">
      <c r="A10" s="48" t="s">
        <v>103</v>
      </c>
      <c r="B10" s="49" t="s">
        <v>104</v>
      </c>
      <c r="C10" s="54">
        <v>0</v>
      </c>
      <c r="D10" s="58">
        <v>0</v>
      </c>
      <c r="E10" s="59">
        <v>105.2557</v>
      </c>
    </row>
    <row r="11" spans="1:6" ht="15.75" x14ac:dyDescent="0.25">
      <c r="A11" s="48" t="s">
        <v>105</v>
      </c>
      <c r="B11" s="49" t="s">
        <v>106</v>
      </c>
      <c r="C11" s="54">
        <v>0</v>
      </c>
      <c r="D11" s="58">
        <v>0</v>
      </c>
      <c r="E11" s="59">
        <v>106.826398641827</v>
      </c>
    </row>
    <row r="12" spans="1:6" ht="15.75" x14ac:dyDescent="0.25">
      <c r="A12" s="48" t="s">
        <v>107</v>
      </c>
      <c r="B12" s="49" t="s">
        <v>108</v>
      </c>
      <c r="C12" s="54">
        <v>78.033570000000012</v>
      </c>
      <c r="D12" s="58">
        <v>78.033570000000012</v>
      </c>
      <c r="E12" s="59">
        <v>105.561885224957</v>
      </c>
    </row>
    <row r="13" spans="1:6" ht="15.75" x14ac:dyDescent="0.25">
      <c r="A13" s="48" t="s">
        <v>109</v>
      </c>
      <c r="B13" s="49" t="s">
        <v>110</v>
      </c>
      <c r="C13" s="54">
        <v>3358.5864199999996</v>
      </c>
      <c r="D13" s="58">
        <v>3358.5864199999996</v>
      </c>
      <c r="E13" s="59">
        <v>104.9354</v>
      </c>
    </row>
    <row r="14" spans="1:6" ht="15.75" x14ac:dyDescent="0.25">
      <c r="A14" s="48" t="s">
        <v>111</v>
      </c>
      <c r="B14" s="49" t="s">
        <v>112</v>
      </c>
      <c r="C14" s="54">
        <v>336.97766999999999</v>
      </c>
      <c r="D14" s="58">
        <v>336.97766999999999</v>
      </c>
      <c r="E14" s="59">
        <v>113.87439215858601</v>
      </c>
      <c r="F14" s="55">
        <v>1.0369999999999999</v>
      </c>
    </row>
    <row r="15" spans="1:6" ht="15.75" x14ac:dyDescent="0.25">
      <c r="A15" s="48" t="s">
        <v>113</v>
      </c>
      <c r="B15" s="49" t="s">
        <v>114</v>
      </c>
      <c r="C15" s="54">
        <v>0</v>
      </c>
      <c r="D15" s="58">
        <v>0</v>
      </c>
      <c r="E15" s="59">
        <v>105.89170681013999</v>
      </c>
      <c r="F15" s="55">
        <v>1.076406</v>
      </c>
    </row>
    <row r="16" spans="1:6" ht="15.75" x14ac:dyDescent="0.25">
      <c r="A16" s="48" t="s">
        <v>115</v>
      </c>
      <c r="B16" s="49" t="s">
        <v>116</v>
      </c>
      <c r="C16" s="54">
        <v>0</v>
      </c>
      <c r="D16" s="58">
        <v>0</v>
      </c>
      <c r="E16" s="59">
        <v>105.30227480021099</v>
      </c>
      <c r="F16" s="55">
        <v>1.117309428</v>
      </c>
    </row>
    <row r="17" spans="1:6" ht="15.75" x14ac:dyDescent="0.25">
      <c r="A17" s="48" t="s">
        <v>117</v>
      </c>
      <c r="B17" s="49" t="s">
        <v>118</v>
      </c>
      <c r="C17" s="54">
        <v>0</v>
      </c>
      <c r="D17" s="58">
        <v>0</v>
      </c>
      <c r="E17" s="59">
        <v>104.794259089128</v>
      </c>
      <c r="F17" s="55">
        <v>1.159767186264</v>
      </c>
    </row>
    <row r="18" spans="1:6" ht="31.5" x14ac:dyDescent="0.25">
      <c r="A18" s="48">
        <v>8</v>
      </c>
      <c r="B18" s="49" t="s">
        <v>119</v>
      </c>
      <c r="C18" s="54">
        <v>6.1791192244224726</v>
      </c>
      <c r="D18" s="58">
        <f>D6/1000</f>
        <v>6.18879904763424</v>
      </c>
      <c r="E18" s="32"/>
    </row>
    <row r="19" spans="1:6" ht="63" x14ac:dyDescent="0.25">
      <c r="A19" s="48">
        <v>9</v>
      </c>
      <c r="B19" s="49" t="s">
        <v>120</v>
      </c>
      <c r="C19" s="54">
        <v>0</v>
      </c>
      <c r="D19" s="58">
        <v>0</v>
      </c>
      <c r="E19" s="32"/>
    </row>
    <row r="20" spans="1:6" ht="31.5" x14ac:dyDescent="0.25">
      <c r="A20" s="48">
        <v>10</v>
      </c>
      <c r="B20" s="52" t="s">
        <v>121</v>
      </c>
      <c r="C20" s="53">
        <v>6.1791192244224726</v>
      </c>
      <c r="D20" s="57">
        <f>D18+D19</f>
        <v>6.18879904763424</v>
      </c>
      <c r="E20" s="32"/>
    </row>
    <row r="22" spans="1:6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2021-12-13T07:34:34Z</dcterms:created>
  <dcterms:modified xsi:type="dcterms:W3CDTF">2023-10-24T08:46:44Z</dcterms:modified>
</cp:coreProperties>
</file>