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424\"/>
    </mc:Choice>
  </mc:AlternateContent>
  <xr:revisionPtr revIDLastSave="0" documentId="14_{ABF49BD5-0926-4566-BE74-A3EFDE3B17C5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19-1-17-1-08-03-2-1424" sheetId="1" r:id="rId1"/>
    <sheet name="T6" sheetId="2" r:id="rId2"/>
  </sheets>
  <definedNames>
    <definedName name="_xlnm.Print_Titles" localSheetId="0">'19-1-17-1-08-03-2-1424'!$19:$19</definedName>
    <definedName name="_xlnm.Print_Area" localSheetId="0">'19-1-17-1-08-03-2-1424'!$A$1:$S$37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36" i="1"/>
  <c r="M21" i="1" l="1"/>
  <c r="R21" i="1" s="1"/>
  <c r="M27" i="1"/>
  <c r="R27" i="1" s="1"/>
  <c r="M28" i="1"/>
  <c r="R28" i="1" s="1"/>
  <c r="R36" i="1"/>
  <c r="R35" i="1"/>
  <c r="R34" i="1"/>
  <c r="R33" i="1"/>
  <c r="R32" i="1"/>
  <c r="R31" i="1"/>
  <c r="R30" i="1"/>
  <c r="R29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<sst xmlns="http://schemas.openxmlformats.org/spreadsheetml/2006/main" count="123" uniqueCount="114">
  <si>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</si>
  <si>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</si>
  <si>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</si>
  <si>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</si>
  <si>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</si>
  <si>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</si>
  <si>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</si>
  <si>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</si>
  <si>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</si>
  <si>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</si>
  <si>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</si>
  <si>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</si>
  <si>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</si>
  <si>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</si>
  <si>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</si>
  <si>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</si>
  <si>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</si>
  <si>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</si>
  <si>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</si>
  <si>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</si>
  <si>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</si>
  <si>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</si>
  <si>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</si>
  <si>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</si>
  <si>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</si>
  <si>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</si>
  <si>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</si>
  <si>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</si>
  <si>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Б2-02-4</t>
  </si>
  <si>
    <t xml:space="preserve">УНЦ КЛ 6-500 кВ (с алюминиевой жилой) (тыс. руб.) </t>
  </si>
  <si>
    <t>К1-08-2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</si>
  <si>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</si>
  <si>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</si>
  <si>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</si>
  <si>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</si>
  <si>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</si>
  <si>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</si>
  <si>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</si>
  <si>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</si>
  <si>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</si>
  <si>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</si>
  <si>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</si>
  <si>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</si>
  <si>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</si>
  <si>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</si>
  <si>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</si>
  <si>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</si>
  <si>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</si>
  <si>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</si>
  <si>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</si>
  <si>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</si>
  <si>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</si>
  <si>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</si>
  <si>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</si>
  <si>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</si>
  <si>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</si>
  <si>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</si>
  <si>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</si>
  <si>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</si>
  <si>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</si>
  <si>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</si>
  <si>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Ф1-08-2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</si>
  <si>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</si>
  <si>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</si>
  <si>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</si>
  <si>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</si>
  <si>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</si>
  <si>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</si>
  <si>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</si>
  <si>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</si>
  <si>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</si>
  <si>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</si>
  <si>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2КЛ-10 кВ от ПС-312 "Слобода" до РП-10 кВ в д. Янино Всеволожского района ЛО (19-1-17-1-08-03-2-1424)</t>
  </si>
  <si>
    <t>K_19-1-17-1-08-03-2-1424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</si>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</sst>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pane="topRight" activeCell="E11" sqref="E11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2.5703125" style="3" customWidth="1"/>
    <col min="14" max="14" width="14.7109375" style="4" customWidth="1"/>
    <col min="15" max="15" width="11.7109375" style="4" customWidth="1"/>
    <col min="16" max="16" width="16.28515625" style="4" customWidth="1"/>
    <col min="17" max="17" width="23.85546875" style="4" customWidth="1"/>
    <col min="18" max="18" width="14.710937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ht="15.75" customHeight="1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78.75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5.75" customHeight="1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0"/>
      <c r="F20" s="30"/>
      <c r="G20" s="30"/>
      <c r="H20" s="48">
        <v>10</v>
      </c>
      <c r="I20" s="31"/>
      <c r="J20" s="32" t="s">
        <v>111</v>
      </c>
      <c r="K20" s="32"/>
      <c r="L20" s="33"/>
      <c r="M20" s="32">
        <v>0.45100000000000001</v>
      </c>
      <c r="N20" s="34" t="s">
        <v>27</v>
      </c>
      <c r="O20" s="34" t="s">
        <v>28</v>
      </c>
      <c r="P20" s="34">
        <v>2703</v>
      </c>
      <c r="Q20" s="34">
        <v>1</v>
      </c>
      <c r="R20" s="34">
        <f>M20*P20*Q20</f>
        <v>1219.0530000000001</v>
      </c>
      <c r="S20" s="35"/>
    </row>
    <row r="21" spans="1:19" ht="15.75" customHeight="1" x14ac:dyDescent="0.25">
      <c r="A21" s="29"/>
      <c r="B21" s="29"/>
      <c r="C21" s="29"/>
      <c r="D21" s="30" t="s">
        <v>29</v>
      </c>
      <c r="E21" s="30"/>
      <c r="F21" s="30"/>
      <c r="G21" s="30"/>
      <c r="H21" s="48"/>
      <c r="I21" s="31"/>
      <c r="J21" s="32"/>
      <c r="K21" s="32"/>
      <c r="L21" s="33"/>
      <c r="M21" s="32">
        <f>1,019*2</f>
        <v>2.0379999999999998</v>
      </c>
      <c r="N21" s="34" t="s">
        <v>27</v>
      </c>
      <c r="O21" s="34" t="s">
        <v>30</v>
      </c>
      <c r="P21" s="34">
        <v>3055</v>
      </c>
      <c r="Q21" s="34">
        <v>1.08</v>
      </c>
      <c r="R21" s="34">
        <f>M21*P21*Q21</f>
        <v>6724.1771999999992</v>
      </c>
      <c r="S21" s="35"/>
    </row>
    <row r="22" spans="1:19" ht="15.75" customHeight="1" x14ac:dyDescent="0.25">
      <c r="A22" s="29"/>
      <c r="B22" s="29"/>
      <c r="C22" s="29"/>
      <c r="D22" s="30" t="s">
        <v>31</v>
      </c>
      <c r="E22" s="30"/>
      <c r="F22" s="30"/>
      <c r="G22" s="30"/>
      <c r="H22" s="48"/>
      <c r="I22" s="31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0">M22*P22*Q22</f>
        <v>0</v>
      </c>
      <c r="S22" s="35"/>
    </row>
    <row r="23" spans="1:19" ht="15.75" customHeight="1" x14ac:dyDescent="0.25">
      <c r="A23" s="29"/>
      <c r="B23" s="29"/>
      <c r="C23" s="29"/>
      <c r="D23" s="30" t="s">
        <v>34</v>
      </c>
      <c r="E23" s="30"/>
      <c r="F23" s="30"/>
      <c r="G23" s="30"/>
      <c r="H23" s="48"/>
      <c r="I23" s="31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0"/>
        <v>0</v>
      </c>
      <c r="S23" s="35"/>
    </row>
    <row r="24" spans="1:19" ht="15.75" customHeight="1" x14ac:dyDescent="0.25">
      <c r="A24" s="29"/>
      <c r="B24" s="29"/>
      <c r="C24" s="29"/>
      <c r="D24" s="30" t="s">
        <v>36</v>
      </c>
      <c r="E24" s="30"/>
      <c r="F24" s="30"/>
      <c r="G24" s="30"/>
      <c r="H24" s="48"/>
      <c r="I24" s="31"/>
      <c r="J24" s="32"/>
      <c r="K24" s="32"/>
      <c r="L24" s="33"/>
      <c r="M24" s="32"/>
      <c r="N24" s="34" t="s">
        <v>37</v>
      </c>
      <c r="O24" s="34" t="s">
        <v>38</v>
      </c>
      <c r="P24" s="34">
        <v>23636</v>
      </c>
      <c r="Q24" s="34">
        <v>1.08</v>
      </c>
      <c r="R24" s="34">
        <f t="shared" si="0"/>
        <v>0</v>
      </c>
      <c r="S24" s="35"/>
    </row>
    <row r="25" spans="1:19" ht="15.75" customHeight="1" x14ac:dyDescent="0.25">
      <c r="A25" s="29"/>
      <c r="B25" s="29"/>
      <c r="C25" s="29"/>
      <c r="D25" s="30" t="s">
        <v>39</v>
      </c>
      <c r="E25" s="30"/>
      <c r="F25" s="30"/>
      <c r="G25" s="30"/>
      <c r="H25" s="48"/>
      <c r="I25" s="31"/>
      <c r="J25" s="32"/>
      <c r="K25" s="32"/>
      <c r="L25" s="33"/>
      <c r="M25" s="32"/>
      <c r="N25" s="34" t="s">
        <v>40</v>
      </c>
      <c r="O25" s="34" t="s">
        <v>41</v>
      </c>
      <c r="P25" s="34">
        <v>8</v>
      </c>
      <c r="Q25" s="34">
        <v>1.08</v>
      </c>
      <c r="R25" s="34">
        <f t="shared" si="0"/>
        <v>0</v>
      </c>
      <c r="S25" s="35"/>
    </row>
    <row r="26" spans="1:19" ht="15.75" customHeight="1" x14ac:dyDescent="0.25">
      <c r="A26" s="29"/>
      <c r="B26" s="29"/>
      <c r="C26" s="29"/>
      <c r="D26" s="30" t="s">
        <v>42</v>
      </c>
      <c r="E26" s="30"/>
      <c r="F26" s="30"/>
      <c r="G26" s="30"/>
      <c r="H26" s="48"/>
      <c r="I26" s="31"/>
      <c r="J26" s="32"/>
      <c r="K26" s="32"/>
      <c r="L26" s="33"/>
      <c r="M26" s="32"/>
      <c r="N26" s="34" t="s">
        <v>40</v>
      </c>
      <c r="O26" s="34" t="s">
        <v>43</v>
      </c>
      <c r="P26" s="34">
        <v>134</v>
      </c>
      <c r="Q26" s="34">
        <v>1.08</v>
      </c>
      <c r="R26" s="34">
        <f t="shared" si="0"/>
        <v>0</v>
      </c>
      <c r="S26" s="35"/>
    </row>
    <row r="27" spans="1:19" ht="15.75" customHeight="1" x14ac:dyDescent="0.25">
      <c r="A27" s="29"/>
      <c r="B27" s="29"/>
      <c r="C27" s="29"/>
      <c r="D27" s="30" t="s">
        <v>44</v>
      </c>
      <c r="E27" s="30"/>
      <c r="F27" s="30"/>
      <c r="G27" s="30"/>
      <c r="H27" s="48"/>
      <c r="I27" s="31"/>
      <c r="J27" s="32"/>
      <c r="K27" s="32"/>
      <c r="L27" s="33"/>
      <c r="M27" s="32">
        <f>0,00612+0,018</f>
        <v>2.4119999999999999E-2</v>
      </c>
      <c r="N27" s="34" t="s">
        <v>37</v>
      </c>
      <c r="O27" s="34" t="s">
        <v>45</v>
      </c>
      <c r="P27" s="34">
        <v>1556</v>
      </c>
      <c r="Q27" s="34">
        <v>1.08</v>
      </c>
      <c r="R27" s="34">
        <f t="shared" si="0"/>
        <v>40.533177599999995</v>
      </c>
      <c r="S27" s="35"/>
    </row>
    <row r="28" spans="1:19" x14ac:dyDescent="0.25">
      <c r="A28" s="29"/>
      <c r="B28" s="29"/>
      <c r="C28" s="29"/>
      <c r="D28" s="30" t="s">
        <v>46</v>
      </c>
      <c r="E28" s="30"/>
      <c r="F28" s="30"/>
      <c r="G28" s="30"/>
      <c r="H28" s="48"/>
      <c r="I28" s="31"/>
      <c r="J28" s="32"/>
      <c r="K28" s="32"/>
      <c r="L28" s="33"/>
      <c r="M28" s="32">
        <f>0,040341+0,001173</f>
        <v>4.1514000000000002E-2</v>
      </c>
      <c r="N28" s="34" t="s">
        <v>37</v>
      </c>
      <c r="O28" s="34" t="s">
        <v>47</v>
      </c>
      <c r="P28" s="34">
        <v>2192</v>
      </c>
      <c r="Q28" s="34">
        <v>1.08</v>
      </c>
      <c r="R28" s="34">
        <f t="shared" si="0"/>
        <v>98.278583040000001</v>
      </c>
      <c r="S28" s="35"/>
    </row>
    <row r="29" spans="1:19" ht="15.75" customHeight="1" x14ac:dyDescent="0.25">
      <c r="A29" s="29"/>
      <c r="B29" s="29"/>
      <c r="C29" s="29"/>
      <c r="D29" s="30" t="s">
        <v>48</v>
      </c>
      <c r="E29" s="30"/>
      <c r="F29" s="30"/>
      <c r="G29" s="30"/>
      <c r="H29" s="48"/>
      <c r="I29" s="31"/>
      <c r="J29" s="32"/>
      <c r="K29" s="32"/>
      <c r="L29" s="33"/>
      <c r="M29" s="32"/>
      <c r="N29" s="34" t="s">
        <v>49</v>
      </c>
      <c r="O29" s="34" t="s">
        <v>50</v>
      </c>
      <c r="P29" s="34">
        <v>1410</v>
      </c>
      <c r="Q29" s="34">
        <v>1.08</v>
      </c>
      <c r="R29" s="34">
        <f t="shared" si="0"/>
        <v>0</v>
      </c>
      <c r="S29" s="35"/>
    </row>
    <row r="30" spans="1:19" ht="15.75" customHeight="1" x14ac:dyDescent="0.25">
      <c r="A30" s="29"/>
      <c r="B30" s="29"/>
      <c r="C30" s="29"/>
      <c r="D30" s="30" t="s">
        <v>51</v>
      </c>
      <c r="E30" s="30"/>
      <c r="F30" s="30"/>
      <c r="G30" s="30"/>
      <c r="H30" s="48"/>
      <c r="I30" s="31"/>
      <c r="J30" s="32"/>
      <c r="K30" s="32"/>
      <c r="L30" s="33"/>
      <c r="M30" s="32"/>
      <c r="N30" s="34" t="s">
        <v>52</v>
      </c>
      <c r="O30" s="34" t="s">
        <v>53</v>
      </c>
      <c r="P30" s="34">
        <v>261</v>
      </c>
      <c r="Q30" s="34">
        <v>1</v>
      </c>
      <c r="R30" s="34">
        <f t="shared" si="0"/>
        <v>0</v>
      </c>
      <c r="S30" s="35"/>
    </row>
    <row r="31" spans="1:19" ht="15.75" customHeight="1" x14ac:dyDescent="0.25">
      <c r="A31" s="29"/>
      <c r="B31" s="29"/>
      <c r="C31" s="29"/>
      <c r="D31" s="30" t="s">
        <v>54</v>
      </c>
      <c r="E31" s="30"/>
      <c r="F31" s="30"/>
      <c r="G31" s="30"/>
      <c r="H31" s="48"/>
      <c r="I31" s="31"/>
      <c r="J31" s="32"/>
      <c r="K31" s="32"/>
      <c r="L31" s="33"/>
      <c r="M31" s="32"/>
      <c r="N31" s="34" t="s">
        <v>55</v>
      </c>
      <c r="O31" s="34" t="s">
        <v>56</v>
      </c>
      <c r="P31" s="34">
        <v>6.9</v>
      </c>
      <c r="Q31" s="34">
        <v>1.18</v>
      </c>
      <c r="R31" s="34">
        <f t="shared" si="0"/>
        <v>0</v>
      </c>
      <c r="S31" s="35"/>
    </row>
    <row r="32" spans="1:19" ht="15.75" customHeight="1" x14ac:dyDescent="0.25">
      <c r="A32" s="29"/>
      <c r="B32" s="29"/>
      <c r="C32" s="29"/>
      <c r="D32" s="30" t="s">
        <v>57</v>
      </c>
      <c r="E32" s="30"/>
      <c r="F32" s="30"/>
      <c r="G32" s="30"/>
      <c r="H32" s="48"/>
      <c r="I32" s="31"/>
      <c r="J32" s="32"/>
      <c r="K32" s="32"/>
      <c r="L32" s="33"/>
      <c r="M32" s="32"/>
      <c r="N32" s="34" t="s">
        <v>58</v>
      </c>
      <c r="O32" s="34" t="s">
        <v>59</v>
      </c>
      <c r="P32" s="34">
        <v>6890</v>
      </c>
      <c r="Q32" s="34">
        <v>1.04</v>
      </c>
      <c r="R32" s="34">
        <f t="shared" si="0"/>
        <v>0</v>
      </c>
      <c r="S32" s="35"/>
    </row>
    <row r="33" spans="1:19" ht="15.75" customHeight="1" x14ac:dyDescent="0.25">
      <c r="A33" s="29"/>
      <c r="B33" s="29"/>
      <c r="C33" s="29"/>
      <c r="D33" s="30" t="s">
        <v>60</v>
      </c>
      <c r="E33" s="30"/>
      <c r="F33" s="30"/>
      <c r="G33" s="30"/>
      <c r="H33" s="48"/>
      <c r="I33" s="31"/>
      <c r="J33" s="32"/>
      <c r="K33" s="32"/>
      <c r="L33" s="33"/>
      <c r="M33" s="32"/>
      <c r="N33" s="34" t="s">
        <v>37</v>
      </c>
      <c r="O33" s="34" t="s">
        <v>61</v>
      </c>
      <c r="P33" s="34">
        <v>35676</v>
      </c>
      <c r="Q33" s="34">
        <v>1.18</v>
      </c>
      <c r="R33" s="34">
        <f t="shared" si="0"/>
        <v>0</v>
      </c>
      <c r="S33" s="35"/>
    </row>
    <row r="34" spans="1:19" ht="31.5" x14ac:dyDescent="0.25">
      <c r="A34" s="29"/>
      <c r="B34" s="29"/>
      <c r="C34" s="29"/>
      <c r="D34" s="31" t="s">
        <v>62</v>
      </c>
      <c r="E34" s="31"/>
      <c r="F34" s="31"/>
      <c r="G34" s="31"/>
      <c r="H34" s="51"/>
      <c r="I34" s="31"/>
      <c r="J34" s="31"/>
      <c r="K34" s="32"/>
      <c r="L34" s="32"/>
      <c r="M34" s="32"/>
      <c r="N34" s="34" t="s">
        <v>37</v>
      </c>
      <c r="O34" s="34" t="s">
        <v>63</v>
      </c>
      <c r="P34" s="34">
        <v>563</v>
      </c>
      <c r="Q34" s="34">
        <v>1</v>
      </c>
      <c r="R34" s="34">
        <f t="shared" si="0"/>
        <v>0</v>
      </c>
      <c r="S34" s="30"/>
    </row>
    <row r="35" spans="1:19" x14ac:dyDescent="0.25">
      <c r="A35" s="29"/>
      <c r="B35" s="29"/>
      <c r="C35" s="29"/>
      <c r="D35" s="31" t="s">
        <v>64</v>
      </c>
      <c r="E35" s="31"/>
      <c r="F35" s="31"/>
      <c r="G35" s="31"/>
      <c r="H35" s="51"/>
      <c r="I35" s="31"/>
      <c r="J35" s="31"/>
      <c r="K35" s="32"/>
      <c r="L35" s="32"/>
      <c r="M35" s="32">
        <v>1.0189999999999999</v>
      </c>
      <c r="N35" s="34" t="s">
        <v>37</v>
      </c>
      <c r="O35" s="34" t="s">
        <v>65</v>
      </c>
      <c r="P35" s="34">
        <v>167</v>
      </c>
      <c r="Q35" s="34">
        <v>1</v>
      </c>
      <c r="R35" s="34">
        <f t="shared" si="0"/>
        <v>170.17299999999997</v>
      </c>
      <c r="S35" s="30"/>
    </row>
    <row r="36" spans="1:19" ht="16.5" thickBot="1" x14ac:dyDescent="0.3">
      <c r="A36" s="36"/>
      <c r="B36" s="36"/>
      <c r="C36" s="36"/>
      <c r="D36" s="37" t="s">
        <v>66</v>
      </c>
      <c r="E36" s="37"/>
      <c r="F36" s="37"/>
      <c r="G36" s="37"/>
      <c r="H36" s="38"/>
      <c r="I36" s="37"/>
      <c r="J36" s="37"/>
      <c r="K36" s="39"/>
      <c r="L36" s="39"/>
      <c r="M36" s="39">
        <f>1,019</f>
        <v>1.0189999999999999</v>
      </c>
      <c r="N36" s="40" t="s">
        <v>27</v>
      </c>
      <c r="O36" s="40" t="s">
        <v>67</v>
      </c>
      <c r="P36" s="40">
        <v>611</v>
      </c>
      <c r="Q36" s="40">
        <v>1</v>
      </c>
      <c r="R36" s="40">
        <f t="shared" si="0"/>
        <v>622.60899999999992</v>
      </c>
      <c r="S36" s="41"/>
    </row>
    <row r="37" spans="1:19" s="14" customFormat="1" ht="16.5" thickTop="1" x14ac:dyDescent="0.25">
      <c r="A37" s="42"/>
      <c r="B37" s="43"/>
      <c r="C37" s="42"/>
      <c r="D37" s="44" t="s">
        <v>68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>
        <f>R20+R21+R22+R23+R24+R25+R26+R27+R29+R30+R31+R32+R33+R36+R35+R34+R28</f>
        <v>8874.8239606400002</v>
      </c>
      <c r="S37" s="45" t="s">
        <v>69</v>
      </c>
    </row>
    <row r="38" spans="1:19" s="14" customFormat="1" x14ac:dyDescent="0.25">
      <c r="A38" s="42"/>
      <c r="B38" s="43"/>
      <c r="C38" s="42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6"/>
      <c r="S38" s="45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3.710937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94.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8874.8239606400002</v>
      </c>
      <c r="D3" s="66">
        <v>8874.8239606400002</v>
      </c>
      <c r="E3" s="52"/>
    </row>
    <row r="4" spans="1:5" ht="15.75" x14ac:dyDescent="0.25">
      <c r="A4" s="58" t="s">
        <v>80</v>
      </c>
      <c r="B4" s="59" t="s">
        <v>81</v>
      </c>
      <c r="C4" s="61">
        <v>1774.9647921280002</v>
      </c>
      <c r="D4" s="67">
        <f>D3*0,2</f>
        <v>1774.9647921280002</v>
      </c>
      <c r="E4" s="52"/>
    </row>
    <row r="5" spans="1:5" ht="110.25" x14ac:dyDescent="0.25">
      <c r="A5" s="58" t="s">
        <v>82</v>
      </c>
      <c r="B5" s="62" t="s">
        <v>83</v>
      </c>
      <c r="C5" s="63">
        <v>10649.788752768</v>
      </c>
      <c r="D5" s="66">
        <f>D3+D4</f>
        <v>10649.788752768</v>
      </c>
      <c r="E5" s="52"/>
    </row>
    <row r="6" spans="1:5" ht="78.75" x14ac:dyDescent="0.25">
      <c r="A6" s="58" t="s">
        <v>84</v>
      </c>
      <c r="B6" s="62" t="s">
        <v>85</v>
      </c>
      <c r="C6" s="61">
        <v>12307.725484748498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12307.725484748524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10649.788752768</v>
      </c>
      <c r="D8" s="67">
        <f>D5-D7</f>
        <v>10649.788752768</v>
      </c>
      <c r="E8" s="52"/>
    </row>
    <row r="9" spans="1:5" ht="110.25" x14ac:dyDescent="0.25">
      <c r="A9" s="58" t="s">
        <v>90</v>
      </c>
      <c r="B9" s="59" t="s">
        <v>91</v>
      </c>
      <c r="C9" s="64">
        <v>7826.4875099999999</v>
      </c>
      <c r="D9" s="67">
        <f>СУММ(D10:D17)</f>
        <v>7826.4875099999999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7826.4875099999999</v>
      </c>
      <c r="D12" s="67">
        <v>7826.4875099999999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12.307725484748499</v>
      </c>
      <c r="D18" s="67">
        <f>D6/1000</f>
        <v>12.307725484748524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12.307725484748499</v>
      </c>
      <c r="D20" s="66">
        <f>D18+D19</f>
        <v>12.307725484748524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19-1-17-1-08-03-2-1424</vt:lpstr>
      <vt:lpstr>T6</vt:lpstr>
      <vt:lpstr>'19-1-17-1-08-03-2-1424'!Заголовки_для_печати</vt:lpstr>
      <vt:lpstr>'19-1-17-1-08-03-2-1424'!Область_печати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2020-10-26T07:02:14Z</dcterms:created>
  <dcterms:modified xsi:type="dcterms:W3CDTF">2023-10-24T08:46:06Z</dcterms:modified>
</cp:coreProperties>
</file>