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8-03-2-0755\"/>
    </mc:Choice>
  </mc:AlternateContent>
  <xr:revisionPtr revIDLastSave="0" documentId="14_{9E42EB45-206A-4108-90E5-42120DC5754E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КоррИПР" sheetId="1" r:id="rId1"/>
    <sheet name="т6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19" i="1"/>
  <c r="J17" i="1"/>
  <c r="J28" i="1" l="1"/>
  <c r="J27" i="1"/>
  <c r="J25" i="1"/>
  <c r="J23" i="1"/>
  <c r="J21" i="1"/>
  <c r="J29" i="1" s="1"/>
</calcChain>
</file>

<file path=xl/sharedStrings.xml><?xml version="1.0" encoding="utf-8"?>
<sst xmlns="http://schemas.openxmlformats.org/spreadsheetml/2006/main" count="155" uniqueCount="96">
  <si>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</si>
  <si>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</si>
  <si>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</si>
  <si>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</si>
  <si>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</si>
  <si>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</si>
  <si>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</si>
  <si>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</si>
  <si>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</si>
  <si>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</si>
  <si>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</si>
  <si>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</si>
  <si>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</si>
  <si>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</si>
  <si>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</si>
  <si>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</si>
  <si>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</si>
  <si>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</si>
  <si>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</si>
  <si>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сечение</t>
  </si>
  <si>
    <t>1 км по трассе</t>
  </si>
  <si>
    <t>Трасса прокладки КЛ</t>
  </si>
  <si>
    <t>Устройство траншеи КЛ и восстановление благоустройства по трассе</t>
  </si>
  <si>
    <t>Подготовительные работы</t>
  </si>
  <si>
    <t>1 м2</t>
  </si>
  <si>
    <t>3.2</t>
  </si>
  <si>
    <t>Восстановление дорожного покрытия при прокладке кабельной линии. Проезжая часть</t>
  </si>
  <si>
    <t>Б4-02</t>
  </si>
  <si>
    <t>Прочие работы</t>
  </si>
  <si>
    <t>4.1</t>
  </si>
  <si>
    <t>РЗА и прочие шкафы (панели)</t>
  </si>
  <si>
    <t>1 ед.</t>
  </si>
  <si>
    <t>И12-06</t>
  </si>
  <si>
    <t xml:space="preserve">Специальные переходы </t>
  </si>
  <si>
    <t xml:space="preserve">Выполнение специального перехода кабельной линии 
методом ГНБ </t>
  </si>
  <si>
    <t>1 км</t>
  </si>
  <si>
    <t>5.3</t>
  </si>
  <si>
    <t>2 трубы d=90-140</t>
  </si>
  <si>
    <t>Н1-03</t>
  </si>
  <si>
    <t>Проектные работы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</si>
  <si>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</si>
  <si>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</si>
  <si>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</si>
  <si>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</si>
  <si>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</si>
  <si>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0,4-20</t>
  </si>
  <si>
    <t>П5-01</t>
  </si>
  <si>
    <t xml:space="preserve">Итого объем финансовых потребностей, тыс рублей (без НДС) </t>
  </si>
  <si>
    <t>1.2</t>
  </si>
  <si>
    <t>КЛ-0,4 кВ, алюминий, количество жил - 4</t>
  </si>
  <si>
    <t>2.3</t>
  </si>
  <si>
    <t>Предложение по корректировке утвержденного плана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</si>
  <si>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</si>
  <si>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</si>
  <si>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</si>
  <si>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</si>
  <si>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</si>
  <si>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</si>
  <si>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</si>
  <si>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</si>
  <si>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</si>
  <si>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</si>
  <si>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</si>
  <si>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</si>
  <si>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</si>
  <si>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</si>
  <si>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</si>
  <si>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</si>
  <si>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</si>
  <si>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</si>
  <si>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</si>
  <si>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</si>
  <si>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</si>
  <si>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</si>
  <si>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</si>
  <si>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</si>
  <si>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</si>
  <si>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</si>
  <si>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</si>
  <si>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</si>
  <si>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</si>
  <si>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</si>
  <si>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</si>
  <si>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</si>
  <si>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</si>
  <si>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</si>
  <si>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</si>
  <si>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 xml:space="preserve">      </t>
  </si>
  <si>
    <t>Идентификатор инвестиционного проекта: K_20-1-20-1-08-03-2-0755</t>
  </si>
  <si>
    <t>К3-10-1</t>
  </si>
  <si>
    <t>2 цепи</t>
  </si>
  <si>
    <t>Б2-01-4</t>
  </si>
  <si>
    <t>Утвержденный план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</si>
  <si>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заместителя генерального директора по капитальному строительству АО "ЛОЭСК" от 28.01.2022 № 9</t>
  </si>
  <si>
    <t>Год раскрытия информации: 2022 год</t>
  </si>
  <si>
    <t>Наименование инвестиционного проекта: Волх, Стр-во 2КЛ-0,4 кВ от проектируемой 2БКТП-10/0,4 кВ по проспекту Державина до ВРУ-0,4 кВ объекта заявителя в г.Волхов ЛО (20-1-20-1-08-03-2-0755)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</si>
</sst>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8" fillId="0" borderId="0"/>
    <xf numFmtId="0" fontId="8" fillId="0" borderId="0">
      <protection locked="0"/>
    </xf>
    <xf numFmtId="165" fontId="5" fillId="0" borderId="0" applyFont="0" applyFill="0" applyBorder="0" applyAlignment="0" applyProtection="0"/>
    <xf numFmtId="0" fontId="11" fillId="0" borderId="0"/>
  </cellStyleXfs>
  <cellXfs count="7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7" fillId="0" borderId="2" xfId="3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/>
    </xf>
    <xf numFmtId="0" fontId="7" fillId="0" borderId="2" xfId="4" applyFont="1" applyFill="1" applyBorder="1" applyAlignment="1">
      <alignment wrapText="1"/>
    </xf>
    <xf numFmtId="0" fontId="7" fillId="0" borderId="2" xfId="3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3" fontId="7" fillId="0" borderId="3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0" borderId="0" xfId="6" applyFont="1" applyBorder="1" applyAlignment="1" applyProtection="1">
      <alignment horizontal="centerContinuous" vertical="center" wrapText="1"/>
    </xf>
    <xf numFmtId="0" fontId="5" fillId="0" borderId="0" xfId="2"/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49" fontId="2" fillId="0" borderId="5" xfId="5" applyNumberFormat="1" applyFont="1" applyBorder="1" applyAlignment="1" applyProtection="1">
      <alignment horizontal="center" vertical="center" wrapText="1"/>
    </xf>
    <xf numFmtId="0" fontId="2" fillId="0" borderId="5" xfId="5" applyFont="1" applyBorder="1" applyAlignment="1" applyProtection="1">
      <alignment horizontal="left" vertical="center" wrapText="1"/>
    </xf>
    <xf numFmtId="165" fontId="7" fillId="0" borderId="8" xfId="7" applyFont="1" applyFill="1" applyBorder="1" applyAlignment="1" applyProtection="1">
      <alignment horizontal="center" vertical="center" wrapText="1"/>
      <protection locked="0"/>
    </xf>
    <xf numFmtId="165" fontId="2" fillId="0" borderId="2" xfId="7" applyFont="1" applyFill="1" applyBorder="1" applyAlignment="1">
      <alignment horizontal="center" vertical="center" wrapText="1"/>
    </xf>
    <xf numFmtId="0" fontId="7" fillId="0" borderId="5" xfId="5" applyFont="1" applyBorder="1" applyAlignment="1" applyProtection="1">
      <alignment horizontal="left" vertical="center" wrapText="1"/>
    </xf>
    <xf numFmtId="165" fontId="7" fillId="0" borderId="8" xfId="7" applyFont="1" applyFill="1" applyBorder="1" applyAlignment="1" applyProtection="1">
      <alignment horizontal="center" vertical="center" wrapText="1"/>
    </xf>
    <xf numFmtId="165" fontId="7" fillId="0" borderId="2" xfId="7" applyFont="1" applyFill="1" applyBorder="1" applyAlignment="1">
      <alignment horizontal="center" vertical="center" wrapText="1"/>
    </xf>
    <xf numFmtId="165" fontId="2" fillId="3" borderId="7" xfId="7" applyFont="1" applyFill="1" applyBorder="1" applyAlignment="1" applyProtection="1">
      <alignment horizontal="center" vertical="center" wrapText="1"/>
    </xf>
    <xf numFmtId="165" fontId="2" fillId="0" borderId="5" xfId="7" applyFont="1" applyFill="1" applyBorder="1" applyAlignment="1" applyProtection="1">
      <alignment horizontal="center" vertical="center" wrapText="1"/>
    </xf>
    <xf numFmtId="165" fontId="2" fillId="3" borderId="5" xfId="7" applyFont="1" applyFill="1" applyBorder="1" applyAlignment="1" applyProtection="1">
      <alignment horizontal="center" vertical="center" wrapText="1"/>
      <protection locked="0"/>
    </xf>
    <xf numFmtId="0" fontId="10" fillId="0" borderId="0" xfId="2" applyFont="1"/>
    <xf numFmtId="0" fontId="10" fillId="4" borderId="0" xfId="2" applyFont="1" applyFill="1"/>
    <xf numFmtId="165" fontId="2" fillId="0" borderId="5" xfId="7" applyFont="1" applyFill="1" applyBorder="1" applyAlignment="1" applyProtection="1">
      <alignment horizontal="center" vertical="center" wrapText="1"/>
      <protection locked="0"/>
    </xf>
    <xf numFmtId="165" fontId="7" fillId="0" borderId="5" xfId="7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4" fontId="7" fillId="0" borderId="7" xfId="5" applyNumberFormat="1" applyFont="1" applyFill="1" applyBorder="1" applyAlignment="1" applyProtection="1">
      <alignment horizontal="center" vertical="center" wrapText="1"/>
    </xf>
    <xf numFmtId="4" fontId="2" fillId="0" borderId="6" xfId="5" applyNumberFormat="1" applyFont="1" applyFill="1" applyBorder="1" applyAlignment="1" applyProtection="1">
      <alignment horizontal="center" vertical="center" wrapText="1"/>
    </xf>
    <xf numFmtId="4" fontId="7" fillId="0" borderId="5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0" fillId="0" borderId="0" xfId="0" applyFill="1"/>
    <xf numFmtId="0" fontId="0" fillId="0" borderId="0" xfId="0" applyFill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9">
    <cellStyle name="Normal" xfId="5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6" xr:uid="{00000000-0005-0000-0000-000004000000}"/>
    <cellStyle name="Обычный 3" xfId="1" xr:uid="{00000000-0005-0000-0000-000005000000}"/>
    <cellStyle name="Обычный 6 2" xfId="3" xr:uid="{00000000-0005-0000-0000-000006000000}"/>
    <cellStyle name="Обычный 7" xfId="2" xr:uid="{00000000-0005-0000-0000-000007000000}"/>
    <cellStyle name="Финансовый 2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35"/>
  <sheetViews>
    <sheetView tabSelected="1" topLeftCell="A4" zoomScale="64" zoomScaleNormal="64" workbookViewId="0">
      <selection activeCell="A4" sqref="A4:J5"/>
    </sheetView>
  </sheetViews>
  <sheetFormatPr defaultRowHeight="15" x14ac:dyDescent="0.25"/>
  <cols>
    <col min="1" max="1" width="8.7109375" customWidth="1"/>
    <col min="2" max="2" width="31.42578125" customWidth="1"/>
    <col min="3" max="3" width="16" customWidth="1"/>
    <col min="4" max="4" width="26.85546875" customWidth="1"/>
    <col min="5" max="5" width="15.5703125" customWidth="1"/>
    <col min="6" max="6" width="12.42578125" customWidth="1"/>
    <col min="7" max="7" width="15.85546875" customWidth="1"/>
    <col min="8" max="9" width="19.140625" customWidth="1"/>
    <col min="10" max="10" width="17.28515625" customWidth="1"/>
    <col min="11" max="11" width="16" customWidth="1"/>
    <col min="12" max="12" width="26.85546875" customWidth="1"/>
    <col min="13" max="13" width="15.5703125" customWidth="1"/>
    <col min="14" max="14" width="12.42578125" customWidth="1"/>
    <col min="15" max="15" width="15.85546875" customWidth="1"/>
    <col min="16" max="17" width="19.140625" customWidth="1"/>
    <col min="18" max="18" width="17.28515625" customWidth="1"/>
  </cols>
  <sheetData>
    <row r="1" spans="1:10" ht="18.75" x14ac:dyDescent="0.25">
      <c r="A1" s="1"/>
      <c r="B1" s="2"/>
      <c r="C1" s="3"/>
      <c r="D1" s="2"/>
      <c r="E1" s="3"/>
      <c r="F1" s="3"/>
      <c r="G1" s="4"/>
      <c r="H1" s="5"/>
      <c r="I1" s="6"/>
      <c r="J1" s="6" t="s">
        <v>0</v>
      </c>
    </row>
    <row r="2" spans="1:10" ht="18.75" x14ac:dyDescent="0.3">
      <c r="A2" s="1"/>
      <c r="B2" s="2"/>
      <c r="C2" s="3"/>
      <c r="D2" s="2"/>
      <c r="E2" s="3"/>
      <c r="F2" s="3"/>
      <c r="G2" s="4"/>
      <c r="H2" s="5"/>
      <c r="I2" s="7"/>
      <c r="J2" s="7" t="s">
        <v>1</v>
      </c>
    </row>
    <row r="3" spans="1:10" ht="18.75" x14ac:dyDescent="0.3">
      <c r="A3" s="1"/>
      <c r="B3" s="2"/>
      <c r="C3" s="3"/>
      <c r="D3" s="2"/>
      <c r="E3" s="3"/>
      <c r="F3" s="3"/>
      <c r="G3" s="4"/>
      <c r="H3" s="5"/>
      <c r="I3" s="7"/>
      <c r="J3" s="7" t="s">
        <v>2</v>
      </c>
    </row>
    <row r="4" spans="1:10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</row>
    <row r="6" spans="1:10" s="68" customFormat="1" ht="15.75" x14ac:dyDescent="0.25">
      <c r="A6" s="8" t="s">
        <v>94</v>
      </c>
      <c r="B6" s="67"/>
    </row>
    <row r="7" spans="1:10" s="69" customFormat="1" x14ac:dyDescent="0.25">
      <c r="A7" s="66" t="s">
        <v>95</v>
      </c>
      <c r="B7" s="66"/>
    </row>
    <row r="8" spans="1:10" s="69" customFormat="1" ht="15.75" x14ac:dyDescent="0.25">
      <c r="A8" s="8" t="s">
        <v>88</v>
      </c>
      <c r="B8" s="8"/>
    </row>
    <row r="9" spans="1:10" s="68" customFormat="1" ht="15.75" x14ac:dyDescent="0.25">
      <c r="A9" s="9"/>
      <c r="B9" s="10"/>
    </row>
    <row r="10" spans="1:10" ht="15.75" x14ac:dyDescent="0.25">
      <c r="A10" s="74" t="s">
        <v>4</v>
      </c>
      <c r="B10" s="74"/>
      <c r="C10" s="74"/>
      <c r="D10" s="74"/>
      <c r="E10" s="74"/>
      <c r="F10" s="74"/>
      <c r="G10" s="74"/>
      <c r="H10" s="74"/>
      <c r="I10" s="74"/>
      <c r="J10" s="74"/>
    </row>
    <row r="11" spans="1:10" ht="15.75" customHeight="1" x14ac:dyDescent="0.25">
      <c r="A11" s="75" t="s">
        <v>5</v>
      </c>
      <c r="B11" s="71" t="s">
        <v>6</v>
      </c>
      <c r="C11" s="70" t="s">
        <v>51</v>
      </c>
      <c r="D11" s="70"/>
      <c r="E11" s="70"/>
      <c r="F11" s="70"/>
      <c r="G11" s="70"/>
      <c r="H11" s="70"/>
      <c r="I11" s="70"/>
      <c r="J11" s="70"/>
    </row>
    <row r="12" spans="1:10" ht="15.75" customHeight="1" x14ac:dyDescent="0.25">
      <c r="A12" s="75"/>
      <c r="B12" s="71"/>
      <c r="C12" s="71" t="s">
        <v>93</v>
      </c>
      <c r="D12" s="71"/>
      <c r="E12" s="71"/>
      <c r="F12" s="71"/>
      <c r="G12" s="71"/>
      <c r="H12" s="71"/>
      <c r="I12" s="71"/>
      <c r="J12" s="71"/>
    </row>
    <row r="13" spans="1:10" ht="15.75" customHeight="1" x14ac:dyDescent="0.25">
      <c r="A13" s="75"/>
      <c r="B13" s="71"/>
      <c r="C13" s="71" t="s">
        <v>7</v>
      </c>
      <c r="D13" s="71"/>
      <c r="E13" s="71"/>
      <c r="F13" s="71"/>
      <c r="G13" s="71" t="s">
        <v>8</v>
      </c>
      <c r="H13" s="72"/>
      <c r="I13" s="72"/>
      <c r="J13" s="72"/>
    </row>
    <row r="14" spans="1:10" ht="110.25" x14ac:dyDescent="0.25">
      <c r="A14" s="75"/>
      <c r="B14" s="71"/>
      <c r="C14" s="39" t="s">
        <v>9</v>
      </c>
      <c r="D14" s="39" t="s">
        <v>10</v>
      </c>
      <c r="E14" s="39" t="s">
        <v>11</v>
      </c>
      <c r="F14" s="39" t="s">
        <v>12</v>
      </c>
      <c r="G14" s="39" t="s">
        <v>13</v>
      </c>
      <c r="H14" s="39" t="s">
        <v>14</v>
      </c>
      <c r="I14" s="39" t="s">
        <v>15</v>
      </c>
      <c r="J14" s="12" t="s">
        <v>16</v>
      </c>
    </row>
    <row r="15" spans="1:10" ht="15.75" x14ac:dyDescent="0.25">
      <c r="A15" s="13">
        <v>1</v>
      </c>
      <c r="B15" s="11">
        <v>2</v>
      </c>
      <c r="C15" s="39">
        <v>10</v>
      </c>
      <c r="D15" s="39">
        <v>11</v>
      </c>
      <c r="E15" s="39">
        <v>12</v>
      </c>
      <c r="F15" s="39">
        <v>13</v>
      </c>
      <c r="G15" s="39">
        <v>14</v>
      </c>
      <c r="H15" s="39">
        <v>15</v>
      </c>
      <c r="I15" s="39"/>
      <c r="J15" s="12">
        <v>16</v>
      </c>
    </row>
    <row r="16" spans="1:10" ht="31.5" x14ac:dyDescent="0.25">
      <c r="A16" s="14">
        <v>1</v>
      </c>
      <c r="B16" s="15" t="s">
        <v>17</v>
      </c>
      <c r="C16" s="39" t="s">
        <v>18</v>
      </c>
      <c r="D16" s="39" t="s">
        <v>18</v>
      </c>
      <c r="E16" s="39" t="s">
        <v>18</v>
      </c>
      <c r="F16" s="39" t="s">
        <v>18</v>
      </c>
      <c r="G16" s="39" t="s">
        <v>18</v>
      </c>
      <c r="H16" s="39" t="s">
        <v>18</v>
      </c>
      <c r="I16" s="39" t="s">
        <v>18</v>
      </c>
      <c r="J16" s="39" t="s">
        <v>18</v>
      </c>
    </row>
    <row r="17" spans="1:10" ht="31.5" x14ac:dyDescent="0.25">
      <c r="A17" s="16" t="s">
        <v>48</v>
      </c>
      <c r="B17" s="40" t="s">
        <v>49</v>
      </c>
      <c r="C17" s="39">
        <v>0.4</v>
      </c>
      <c r="D17" s="17" t="s">
        <v>19</v>
      </c>
      <c r="E17" s="39">
        <v>0.30199999999999999</v>
      </c>
      <c r="F17" s="18" t="s">
        <v>20</v>
      </c>
      <c r="G17" s="38" t="s">
        <v>89</v>
      </c>
      <c r="H17" s="38">
        <v>1116</v>
      </c>
      <c r="I17" s="60">
        <v>1.08</v>
      </c>
      <c r="J17" s="20">
        <f t="shared" ref="J17" si="0">E17*H17*I17</f>
        <v>363.99455999999998</v>
      </c>
    </row>
    <row r="18" spans="1:10" ht="15.75" x14ac:dyDescent="0.25">
      <c r="A18" s="14">
        <v>2</v>
      </c>
      <c r="B18" s="21" t="s">
        <v>21</v>
      </c>
      <c r="C18" s="39" t="s">
        <v>18</v>
      </c>
      <c r="D18" s="39" t="s">
        <v>18</v>
      </c>
      <c r="E18" s="39" t="s">
        <v>18</v>
      </c>
      <c r="F18" s="39" t="s">
        <v>18</v>
      </c>
      <c r="G18" s="39" t="s">
        <v>18</v>
      </c>
      <c r="H18" s="39" t="s">
        <v>18</v>
      </c>
      <c r="I18" s="39" t="s">
        <v>18</v>
      </c>
      <c r="J18" s="39" t="s">
        <v>18</v>
      </c>
    </row>
    <row r="19" spans="1:10" ht="47.25" x14ac:dyDescent="0.25">
      <c r="A19" s="16" t="s">
        <v>50</v>
      </c>
      <c r="B19" s="22" t="s">
        <v>22</v>
      </c>
      <c r="C19" s="60">
        <v>0.4</v>
      </c>
      <c r="D19" s="17" t="s">
        <v>90</v>
      </c>
      <c r="E19" s="60">
        <v>0.151</v>
      </c>
      <c r="F19" s="18" t="s">
        <v>20</v>
      </c>
      <c r="G19" s="19" t="s">
        <v>91</v>
      </c>
      <c r="H19" s="60">
        <v>1771</v>
      </c>
      <c r="I19" s="60">
        <v>1</v>
      </c>
      <c r="J19" s="20">
        <f t="shared" ref="J19" si="1">E19*H19*I19</f>
        <v>267.42099999999999</v>
      </c>
    </row>
    <row r="20" spans="1:10" ht="15.75" x14ac:dyDescent="0.25">
      <c r="A20" s="23">
        <v>3</v>
      </c>
      <c r="B20" s="15" t="s">
        <v>23</v>
      </c>
      <c r="C20" s="39" t="s">
        <v>18</v>
      </c>
      <c r="D20" s="39" t="s">
        <v>18</v>
      </c>
      <c r="E20" s="39" t="s">
        <v>18</v>
      </c>
      <c r="F20" s="39" t="s">
        <v>18</v>
      </c>
      <c r="G20" s="39" t="s">
        <v>18</v>
      </c>
      <c r="H20" s="39" t="s">
        <v>18</v>
      </c>
      <c r="I20" s="39" t="s">
        <v>18</v>
      </c>
      <c r="J20" s="39" t="s">
        <v>18</v>
      </c>
    </row>
    <row r="21" spans="1:10" ht="63" x14ac:dyDescent="0.25">
      <c r="A21" s="16" t="s">
        <v>25</v>
      </c>
      <c r="B21" s="24" t="s">
        <v>26</v>
      </c>
      <c r="C21" s="39"/>
      <c r="D21" s="17"/>
      <c r="E21" s="39">
        <v>50</v>
      </c>
      <c r="F21" s="25" t="s">
        <v>24</v>
      </c>
      <c r="G21" s="25" t="s">
        <v>27</v>
      </c>
      <c r="H21" s="25">
        <v>2.3199999999999998</v>
      </c>
      <c r="I21" s="39">
        <v>1</v>
      </c>
      <c r="J21" s="20">
        <f t="shared" ref="J21" si="2">E21*H21*I21</f>
        <v>115.99999999999999</v>
      </c>
    </row>
    <row r="22" spans="1:10" ht="15.75" x14ac:dyDescent="0.25">
      <c r="A22" s="23">
        <v>4</v>
      </c>
      <c r="B22" s="26" t="s">
        <v>28</v>
      </c>
      <c r="C22" s="39" t="s">
        <v>18</v>
      </c>
      <c r="D22" s="39" t="s">
        <v>18</v>
      </c>
      <c r="E22" s="39" t="s">
        <v>18</v>
      </c>
      <c r="F22" s="39" t="s">
        <v>18</v>
      </c>
      <c r="G22" s="39" t="s">
        <v>18</v>
      </c>
      <c r="H22" s="39" t="s">
        <v>18</v>
      </c>
      <c r="I22" s="39" t="s">
        <v>18</v>
      </c>
      <c r="J22" s="39" t="s">
        <v>18</v>
      </c>
    </row>
    <row r="23" spans="1:10" ht="15.75" x14ac:dyDescent="0.25">
      <c r="A23" s="16" t="s">
        <v>29</v>
      </c>
      <c r="B23" s="24" t="s">
        <v>30</v>
      </c>
      <c r="C23" s="39"/>
      <c r="D23" s="17"/>
      <c r="E23" s="39"/>
      <c r="F23" s="25" t="s">
        <v>31</v>
      </c>
      <c r="G23" s="25" t="s">
        <v>32</v>
      </c>
      <c r="H23" s="25">
        <v>162</v>
      </c>
      <c r="I23" s="25">
        <v>1.02</v>
      </c>
      <c r="J23" s="20">
        <f t="shared" ref="J23" si="3">E23*H23*I23</f>
        <v>0</v>
      </c>
    </row>
    <row r="24" spans="1:10" ht="15.75" x14ac:dyDescent="0.25">
      <c r="A24" s="23">
        <v>5</v>
      </c>
      <c r="B24" s="27" t="s">
        <v>33</v>
      </c>
      <c r="C24" s="39" t="s">
        <v>18</v>
      </c>
      <c r="D24" s="39" t="s">
        <v>18</v>
      </c>
      <c r="E24" s="39" t="s">
        <v>18</v>
      </c>
      <c r="F24" s="39" t="s">
        <v>18</v>
      </c>
      <c r="G24" s="39" t="s">
        <v>18</v>
      </c>
      <c r="H24" s="39" t="s">
        <v>18</v>
      </c>
      <c r="I24" s="39" t="s">
        <v>18</v>
      </c>
      <c r="J24" s="39" t="s">
        <v>18</v>
      </c>
    </row>
    <row r="25" spans="1:10" ht="47.25" x14ac:dyDescent="0.25">
      <c r="A25" s="16" t="s">
        <v>36</v>
      </c>
      <c r="B25" s="22" t="s">
        <v>34</v>
      </c>
      <c r="C25" s="39"/>
      <c r="D25" s="17" t="s">
        <v>37</v>
      </c>
      <c r="E25" s="39"/>
      <c r="F25" s="25" t="s">
        <v>35</v>
      </c>
      <c r="G25" s="25" t="s">
        <v>38</v>
      </c>
      <c r="H25" s="25">
        <v>23088</v>
      </c>
      <c r="I25" s="25">
        <v>1.08</v>
      </c>
      <c r="J25" s="20">
        <f t="shared" ref="J25" si="4">E25*H25*I25</f>
        <v>0</v>
      </c>
    </row>
    <row r="26" spans="1:10" ht="15.75" x14ac:dyDescent="0.25">
      <c r="A26" s="23">
        <v>6</v>
      </c>
      <c r="B26" s="15" t="s">
        <v>39</v>
      </c>
      <c r="C26" s="39" t="s">
        <v>18</v>
      </c>
      <c r="D26" s="39" t="s">
        <v>18</v>
      </c>
      <c r="E26" s="39" t="s">
        <v>18</v>
      </c>
      <c r="F26" s="39" t="s">
        <v>18</v>
      </c>
      <c r="G26" s="39" t="s">
        <v>18</v>
      </c>
      <c r="H26" s="39" t="s">
        <v>18</v>
      </c>
      <c r="I26" s="39" t="s">
        <v>18</v>
      </c>
      <c r="J26" s="39" t="s">
        <v>18</v>
      </c>
    </row>
    <row r="27" spans="1:10" ht="47.25" x14ac:dyDescent="0.25">
      <c r="A27" s="16" t="s">
        <v>40</v>
      </c>
      <c r="B27" s="22" t="s">
        <v>41</v>
      </c>
      <c r="C27" s="39">
        <v>35</v>
      </c>
      <c r="D27" s="17"/>
      <c r="E27" s="39">
        <v>1</v>
      </c>
      <c r="F27" s="25" t="s">
        <v>35</v>
      </c>
      <c r="G27" s="25" t="s">
        <v>42</v>
      </c>
      <c r="H27" s="25">
        <v>167</v>
      </c>
      <c r="I27" s="25">
        <v>1</v>
      </c>
      <c r="J27" s="20">
        <f t="shared" ref="J27:J28" si="5">E27*H27*I27</f>
        <v>167</v>
      </c>
    </row>
    <row r="28" spans="1:10" ht="32.25" thickBot="1" x14ac:dyDescent="0.3">
      <c r="A28" s="28" t="s">
        <v>43</v>
      </c>
      <c r="B28" s="29" t="s">
        <v>44</v>
      </c>
      <c r="C28" s="30" t="s">
        <v>45</v>
      </c>
      <c r="D28" s="31"/>
      <c r="E28" s="30">
        <v>1</v>
      </c>
      <c r="F28" s="32" t="s">
        <v>20</v>
      </c>
      <c r="G28" s="33" t="s">
        <v>46</v>
      </c>
      <c r="H28" s="33">
        <v>611</v>
      </c>
      <c r="I28" s="33">
        <v>1</v>
      </c>
      <c r="J28" s="34">
        <f t="shared" si="5"/>
        <v>611</v>
      </c>
    </row>
    <row r="29" spans="1:10" ht="48" thickTop="1" x14ac:dyDescent="0.25">
      <c r="A29" s="35"/>
      <c r="B29" s="36" t="s">
        <v>47</v>
      </c>
      <c r="C29" s="39" t="s">
        <v>18</v>
      </c>
      <c r="D29" s="39" t="s">
        <v>18</v>
      </c>
      <c r="E29" s="39" t="s">
        <v>18</v>
      </c>
      <c r="F29" s="39" t="s">
        <v>18</v>
      </c>
      <c r="G29" s="39" t="s">
        <v>18</v>
      </c>
      <c r="H29" s="39" t="s">
        <v>18</v>
      </c>
      <c r="I29" s="39" t="s">
        <v>18</v>
      </c>
      <c r="J29" s="37">
        <f>J17+J19+J27+J28+J21</f>
        <v>1525.4155599999999</v>
      </c>
    </row>
    <row r="35" spans="9:9" x14ac:dyDescent="0.25">
      <c r="I35" t="s">
        <v>87</v>
      </c>
    </row>
  </sheetData>
  <mergeCells count="8">
    <mergeCell ref="C11:J11"/>
    <mergeCell ref="C12:J12"/>
    <mergeCell ref="C13:F13"/>
    <mergeCell ref="G13:J13"/>
    <mergeCell ref="A4:J5"/>
    <mergeCell ref="A10:J10"/>
    <mergeCell ref="A11:A14"/>
    <mergeCell ref="B11:B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zoomScale="70" zoomScaleNormal="70" workbookViewId="0">
      <selection activeCell="E10" sqref="E10:E17"/>
    </sheetView>
  </sheetViews>
  <sheetFormatPr defaultRowHeight="15" x14ac:dyDescent="0.25"/>
  <cols>
    <col min="1" max="1" width="7.140625" customWidth="1"/>
    <col min="2" max="2" width="60.28515625" customWidth="1"/>
    <col min="3" max="3" width="14" customWidth="1"/>
    <col min="4" max="4" width="22.5703125" customWidth="1"/>
    <col min="5" max="5" width="12.7109375" hidden="1" customWidth="1"/>
  </cols>
  <sheetData>
    <row r="1" spans="1:5" ht="28.5" x14ac:dyDescent="0.25">
      <c r="A1" s="41" t="s">
        <v>52</v>
      </c>
      <c r="B1" s="41"/>
      <c r="C1" s="41"/>
      <c r="D1" s="41"/>
      <c r="E1" s="42"/>
    </row>
    <row r="2" spans="1:5" ht="63" x14ac:dyDescent="0.25">
      <c r="A2" s="43" t="s">
        <v>5</v>
      </c>
      <c r="B2" s="44" t="s">
        <v>53</v>
      </c>
      <c r="C2" s="61" t="s">
        <v>92</v>
      </c>
      <c r="D2" s="45" t="s">
        <v>51</v>
      </c>
      <c r="E2" s="42"/>
    </row>
    <row r="3" spans="1:5" ht="47.25" x14ac:dyDescent="0.25">
      <c r="A3" s="46" t="s">
        <v>54</v>
      </c>
      <c r="B3" s="47" t="s">
        <v>55</v>
      </c>
      <c r="C3" s="62">
        <v>1525.4155599999999</v>
      </c>
      <c r="D3" s="48">
        <v>1525.4155599999999</v>
      </c>
      <c r="E3" s="42"/>
    </row>
    <row r="4" spans="1:5" ht="15.75" x14ac:dyDescent="0.25">
      <c r="A4" s="46" t="s">
        <v>56</v>
      </c>
      <c r="B4" s="47" t="s">
        <v>57</v>
      </c>
      <c r="C4" s="63">
        <v>305.08311199999997</v>
      </c>
      <c r="D4" s="49">
        <f>D3*0.2</f>
        <v>305.08311199999997</v>
      </c>
      <c r="E4" s="42"/>
    </row>
    <row r="5" spans="1:5" ht="31.5" x14ac:dyDescent="0.25">
      <c r="A5" s="46" t="s">
        <v>58</v>
      </c>
      <c r="B5" s="50" t="s">
        <v>59</v>
      </c>
      <c r="C5" s="64">
        <v>1830.4986719999999</v>
      </c>
      <c r="D5" s="51">
        <f>D3+D4</f>
        <v>1830.4986719999999</v>
      </c>
      <c r="E5" s="42"/>
    </row>
    <row r="6" spans="1:5" ht="31.5" x14ac:dyDescent="0.25">
      <c r="A6" s="46" t="s">
        <v>60</v>
      </c>
      <c r="B6" s="50" t="s">
        <v>61</v>
      </c>
      <c r="C6" s="63">
        <v>2245.7170139391974</v>
      </c>
      <c r="D6" s="5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2252.2661795531235</v>
      </c>
      <c r="E6" s="42"/>
    </row>
    <row r="7" spans="1:5" ht="31.5" x14ac:dyDescent="0.25">
      <c r="A7" s="46" t="s">
        <v>62</v>
      </c>
      <c r="B7" s="47" t="s">
        <v>63</v>
      </c>
      <c r="C7" s="65">
        <v>0</v>
      </c>
      <c r="D7" s="53">
        <v>0</v>
      </c>
      <c r="E7" s="42"/>
    </row>
    <row r="8" spans="1:5" ht="15.75" x14ac:dyDescent="0.25">
      <c r="A8" s="46" t="s">
        <v>64</v>
      </c>
      <c r="B8" s="47" t="s">
        <v>65</v>
      </c>
      <c r="C8" s="65">
        <v>1830.4986719999999</v>
      </c>
      <c r="D8" s="54">
        <f>D5-D7</f>
        <v>1830.4986719999999</v>
      </c>
      <c r="E8" s="42"/>
    </row>
    <row r="9" spans="1:5" ht="47.25" x14ac:dyDescent="0.25">
      <c r="A9" s="46" t="s">
        <v>66</v>
      </c>
      <c r="B9" s="47" t="s">
        <v>67</v>
      </c>
      <c r="C9" s="65">
        <v>1721.5610300000001</v>
      </c>
      <c r="D9" s="54">
        <f>SUM(D10:D17)</f>
        <v>1721.5610300000001</v>
      </c>
      <c r="E9" s="42"/>
    </row>
    <row r="10" spans="1:5" ht="15.75" x14ac:dyDescent="0.25">
      <c r="A10" s="46" t="s">
        <v>68</v>
      </c>
      <c r="B10" s="47" t="s">
        <v>69</v>
      </c>
      <c r="C10" s="65">
        <v>0</v>
      </c>
      <c r="D10" s="55">
        <v>0</v>
      </c>
      <c r="E10" s="56">
        <v>105.2557</v>
      </c>
    </row>
    <row r="11" spans="1:5" ht="15.75" x14ac:dyDescent="0.25">
      <c r="A11" s="46" t="s">
        <v>70</v>
      </c>
      <c r="B11" s="47" t="s">
        <v>71</v>
      </c>
      <c r="C11" s="65">
        <v>0</v>
      </c>
      <c r="D11" s="55">
        <v>0</v>
      </c>
      <c r="E11" s="56">
        <v>106.826398641827</v>
      </c>
    </row>
    <row r="12" spans="1:5" ht="15.75" x14ac:dyDescent="0.25">
      <c r="A12" s="46" t="s">
        <v>72</v>
      </c>
      <c r="B12" s="47" t="s">
        <v>73</v>
      </c>
      <c r="C12" s="65">
        <v>0</v>
      </c>
      <c r="D12" s="55">
        <v>0</v>
      </c>
      <c r="E12" s="56">
        <v>105.561885224957</v>
      </c>
    </row>
    <row r="13" spans="1:5" ht="15.75" x14ac:dyDescent="0.25">
      <c r="A13" s="46" t="s">
        <v>74</v>
      </c>
      <c r="B13" s="47" t="s">
        <v>75</v>
      </c>
      <c r="C13" s="65">
        <v>1510.6508700000002</v>
      </c>
      <c r="D13" s="55">
        <v>1510.6508700000002</v>
      </c>
      <c r="E13" s="56">
        <v>104.9354</v>
      </c>
    </row>
    <row r="14" spans="1:5" ht="15.75" x14ac:dyDescent="0.25">
      <c r="A14" s="46" t="s">
        <v>76</v>
      </c>
      <c r="B14" s="47" t="s">
        <v>77</v>
      </c>
      <c r="C14" s="65">
        <v>210.91015999999999</v>
      </c>
      <c r="D14" s="53">
        <v>210.91015999999996</v>
      </c>
      <c r="E14" s="57">
        <v>113.87439215858601</v>
      </c>
    </row>
    <row r="15" spans="1:5" ht="15.75" x14ac:dyDescent="0.25">
      <c r="A15" s="46" t="s">
        <v>78</v>
      </c>
      <c r="B15" s="47" t="s">
        <v>79</v>
      </c>
      <c r="C15" s="65">
        <v>0</v>
      </c>
      <c r="D15" s="55">
        <v>0</v>
      </c>
      <c r="E15" s="57">
        <v>105.89170681013999</v>
      </c>
    </row>
    <row r="16" spans="1:5" ht="15.75" x14ac:dyDescent="0.25">
      <c r="A16" s="46" t="s">
        <v>80</v>
      </c>
      <c r="B16" s="47" t="s">
        <v>81</v>
      </c>
      <c r="C16" s="65">
        <v>0</v>
      </c>
      <c r="D16" s="55">
        <v>0</v>
      </c>
      <c r="E16" s="57">
        <v>105.30227480021099</v>
      </c>
    </row>
    <row r="17" spans="1:5" ht="15.75" x14ac:dyDescent="0.25">
      <c r="A17" s="46" t="s">
        <v>82</v>
      </c>
      <c r="B17" s="47" t="s">
        <v>83</v>
      </c>
      <c r="C17" s="65">
        <v>0</v>
      </c>
      <c r="D17" s="55">
        <v>0</v>
      </c>
      <c r="E17" s="57">
        <v>104.794259089128</v>
      </c>
    </row>
    <row r="18" spans="1:5" ht="31.5" x14ac:dyDescent="0.25">
      <c r="A18" s="46">
        <v>8</v>
      </c>
      <c r="B18" s="47" t="s">
        <v>84</v>
      </c>
      <c r="C18" s="65">
        <v>2.2457170139391973</v>
      </c>
      <c r="D18" s="54">
        <f>D6/1000</f>
        <v>2.2522661795531236</v>
      </c>
      <c r="E18" s="42"/>
    </row>
    <row r="19" spans="1:5" ht="47.25" x14ac:dyDescent="0.25">
      <c r="A19" s="46">
        <v>9</v>
      </c>
      <c r="B19" s="47" t="s">
        <v>85</v>
      </c>
      <c r="C19" s="65">
        <v>0</v>
      </c>
      <c r="D19" s="58">
        <v>0</v>
      </c>
      <c r="E19" s="42"/>
    </row>
    <row r="20" spans="1:5" ht="31.5" x14ac:dyDescent="0.25">
      <c r="A20" s="46">
        <v>10</v>
      </c>
      <c r="B20" s="50" t="s">
        <v>86</v>
      </c>
      <c r="C20" s="64">
        <v>2.2457170139391973</v>
      </c>
      <c r="D20" s="59">
        <f>D18+D19</f>
        <v>2.2522661795531236</v>
      </c>
      <c r="E20" s="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КоррИПР</vt:lpstr>
      <vt:lpstr>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Глюкова Виктория Николаевна</dc:creator>
  <cp:lastModifiedBy>Семирягина Светлана Александровна</cp:lastModifiedBy>
  <dcterms:created xsi:type="dcterms:W3CDTF">2021-11-29T08:07:40Z</dcterms:created>
  <dcterms:modified xsi:type="dcterms:W3CDTF">2023-10-24T08:50:10Z</dcterms:modified>
</cp:coreProperties>
</file>