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defaultThemeVersion="124226"/>
  <xr:revisionPtr revIDLastSave="0" documentId="13_ncr:1_{C9484697-E7CA-4A74-ABE6-CF66269B323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ССР текущие (ПС2)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</externalReferences>
  <definedNames>
    <definedName name="\AUTOEXEC">#REF!</definedName>
    <definedName name="\k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_A65560">[1]График!#REF!</definedName>
    <definedName name="______E65560">[1]График!#REF!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[1]График!#REF!</definedName>
    <definedName name="_____E65560">[1]График!#REF!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[1]График!#REF!</definedName>
    <definedName name="____E65560">[1]График!#REF!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[1]График!#REF!</definedName>
    <definedName name="___E65560">[1]График!#REF!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[1]График!#REF!</definedName>
    <definedName name="__dFF10">[2]списки!$J$1:$J$15</definedName>
    <definedName name="__dFF2">[2]списки!$B$1:$B$7</definedName>
    <definedName name="__dFF5">[2]списки!$E$1:$E$9</definedName>
    <definedName name="__dFF6">[2]списки!$F$1:$F$5</definedName>
    <definedName name="__dFF7">[2]списки!$G$1:$G$8</definedName>
    <definedName name="__dFF8">[2]списки!$H$1:$H$6</definedName>
    <definedName name="__dFF9">[2]списки!$I$1:$I$15</definedName>
    <definedName name="__E65560">[1]График!#REF!</definedName>
    <definedName name="__IntlFixup" hidden="1">TRUE</definedName>
    <definedName name="__qs1">[2]списки!$L$1:$L$2</definedName>
    <definedName name="__qs2">#REF!</definedName>
    <definedName name="__qs3">#REF!</definedName>
    <definedName name="__qs4">[2]списки!$K$1:$K$5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fn.BAHTTEXT" hidden="1">#NAME?</definedName>
    <definedName name="__xlnm.Primt_Area_3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8">"#REF!"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1">[3]списки!$E$1:$E$9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[1]График!#REF!</definedName>
    <definedName name="_AUTOEXEC">#REF!</definedName>
    <definedName name="_dFF10">[4]списки!$J$1:$J$15</definedName>
    <definedName name="_dFF2">[4]списки!$B$1:$B$7</definedName>
    <definedName name="_dFF5">[4]списки!$E$1:$E$9</definedName>
    <definedName name="_dFF6">[4]списки!$F$1:$F$5</definedName>
    <definedName name="_dFF7">[4]списки!$G$1:$G$8</definedName>
    <definedName name="_dFF8">[4]списки!$H$1:$H$6</definedName>
    <definedName name="_dFF9">[4]списки!$I$1:$I$15</definedName>
    <definedName name="_E65560">[1]График!#REF!</definedName>
    <definedName name="_Fill" hidden="1">#REF!</definedName>
    <definedName name="_FilterDatabase" hidden="1">#REF!</definedName>
    <definedName name="_Hlt440565644_1">#REF!</definedName>
    <definedName name="_Izm">[5]Стрельна!#REF!</definedName>
    <definedName name="_k">#REF!</definedName>
    <definedName name="_m">#REF!</definedName>
    <definedName name="_qs1">[4]списки!$L$1:$L$2</definedName>
    <definedName name="_qs2">#REF!</definedName>
    <definedName name="_qs3">#REF!</definedName>
    <definedName name="_qs4">[4]списки!$K$1:$K$5</definedName>
    <definedName name="_s">#REF!</definedName>
    <definedName name="_VolN">[5]Стрельна!#REF!</definedName>
    <definedName name="_VolPartN">[5]Стрельна!#REF!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z">#REF!</definedName>
    <definedName name="_а2">#REF!</definedName>
    <definedName name="_Восемь">'[6]Таблица 4 АСУТП'!$B$84:$B$86</definedName>
    <definedName name="_два_1">'[6]Таблица 4 АСУТП'!$B$16:$B$23</definedName>
    <definedName name="_два_2">'[6]Таблица 4 АСУТП'!$B$24:$B$25</definedName>
    <definedName name="_Девять">'[6]Таблица 4 АСУТП'!$B$88:$B$90</definedName>
    <definedName name="_пять">'[6]Таблица 4 АСУТП'!$B$42:$B$47</definedName>
    <definedName name="_Раз">'[6]Таблица 4 АСУТП'!$B$8:$B$14</definedName>
    <definedName name="_семь_1">'[6]Таблица 4 АСУТП'!$B$66:$B$79</definedName>
    <definedName name="_семь_2">'[6]Таблица 4 АСУТП'!$B$80:$B$81</definedName>
    <definedName name="_Стоимость_УНЦП">#REF!</definedName>
    <definedName name="_три">'[6]Таблица 4 АСУТП'!$B$27:$B$31</definedName>
    <definedName name="_xlnm._FilterDatabase" hidden="1">#REF!</definedName>
    <definedName name="_четыре">'[6]Таблица 4 АСУТП'!$B$33:$B$40</definedName>
    <definedName name="_шесть_1">'[6]Таблица 4 АСУТП'!$B$49:$B$62</definedName>
    <definedName name="_шесть_2">'[6]Таблица 4 АСУТП'!$B$63:$B$64</definedName>
    <definedName name="a">#REF!</definedName>
    <definedName name="A99999999">#REF!</definedName>
    <definedName name="aaa">#REF!</definedName>
    <definedName name="ab">#REF!</definedName>
    <definedName name="ABN">[7]!ABN</definedName>
    <definedName name="adadsasd">[8]топография!#REF!</definedName>
    <definedName name="AS2DocOpenMode" hidden="1">"AS2DocumentEdit"</definedName>
    <definedName name="asd">#REF!</definedName>
    <definedName name="b">#REF!</definedName>
    <definedName name="bhk">[9]топография!#REF!</definedName>
    <definedName name="bjbkl">[10]топография!#REF!</definedName>
    <definedName name="BLPH1" hidden="1">'[11]Read me first'!$D$15</definedName>
    <definedName name="BLPH2" hidden="1">'[11]Read me first'!$Z$15</definedName>
    <definedName name="Categories">#REF!</definedName>
    <definedName name="CC_fSF">#REF!</definedName>
    <definedName name="CnfName">[12]Лист1!#REF!</definedName>
    <definedName name="CnfName_1">[13]Обновление!#REF!</definedName>
    <definedName name="cntNumber">'[14]Счет-Фактура'!#REF!</definedName>
    <definedName name="cntPayerCountCor">'[14]Счет-Фактура'!#REF!</definedName>
    <definedName name="cntQnt">'[14]Счет-Фактура'!#REF!</definedName>
    <definedName name="cntSuppAddr2">'[14]Счет-Фактура'!#REF!</definedName>
    <definedName name="cntSuppMFO1">'[14]Счет-Фактура'!#REF!</definedName>
    <definedName name="cntUnit">'[14]Счет-Фактура'!#REF!</definedName>
    <definedName name="ConfName">[12]Лист1!#REF!</definedName>
    <definedName name="ConfName_1">[13]Обновление!#REF!</definedName>
    <definedName name="Criteria">#REF!</definedName>
    <definedName name="d">#REF!</definedName>
    <definedName name="Database">#REF!</definedName>
    <definedName name="DateColJournal">#REF!</definedName>
    <definedName name="dck">[15]топография!#REF!</definedName>
    <definedName name="dckl">[16]топография!#REF!</definedName>
    <definedName name="dckl000">[16]топография!#REF!</definedName>
    <definedName name="dckl666">[16]топография!#REF!</definedName>
    <definedName name="dckl789">[16]топография!#REF!</definedName>
    <definedName name="ddduy">#REF!</definedName>
    <definedName name="deviation1">#REF!</definedName>
    <definedName name="dfff">[17]топография!#REF!</definedName>
    <definedName name="dial_koef_udar">[18]!dial_koef_udar</definedName>
    <definedName name="dial_koef_zap">[19]!dial_koef_zap</definedName>
    <definedName name="dial_mater">[19]!dial_mater</definedName>
    <definedName name="dial_mater_udar">[18]!dial_mater_udar</definedName>
    <definedName name="dialog_montag_show">[19]!dialog_montag_show</definedName>
    <definedName name="DiscontRate">#REF!</definedName>
    <definedName name="DM">#REF!</definedName>
    <definedName name="ehc" hidden="1">#REF!</definedName>
    <definedName name="EILName">[12]Лист1!#REF!</definedName>
    <definedName name="EILName_1">[13]Обновление!#REF!</definedName>
    <definedName name="Excel_BuiltIn_Database">#REF!</definedName>
    <definedName name="Excel_BuiltIn_Print_Area_1">"$#ССЫЛ!.$A$1:$E$33"</definedName>
    <definedName name="Excel_BuiltIn_Print_Area_1_1">#REF!</definedName>
    <definedName name="Excel_BuiltIn_Print_Area_1_1_1">#REF!</definedName>
    <definedName name="Excel_BuiltIn_Print_Area_10">"$#ССЫЛ!.$A$1:$E$44"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#REF!</definedName>
    <definedName name="Excel_BuiltIn_Print_Area_13_1">#REF!</definedName>
    <definedName name="Excel_BuiltIn_Print_Area_14">#REF!</definedName>
    <definedName name="Excel_BuiltIn_Print_Area_14_1">"$#ССЫЛ!.$#ССЫЛ!$#ССЫЛ!:$#ССЫЛ!$#ССЫЛ!"</definedName>
    <definedName name="Excel_BuiltIn_Print_Area_15">#REF!</definedName>
    <definedName name="Excel_BuiltIn_Print_Area_2">"$#ССЫЛ!.$A$1:$E$141"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#REF!</definedName>
    <definedName name="Excel_BuiltIn_Print_Area_32">"$#ССЫЛ!.$#ССЫЛ!$#ССЫЛ!:$#ССЫЛ!$#ССЫЛ!"</definedName>
    <definedName name="Excel_BuiltIn_Print_Area_4">"$#ССЫЛ!.$A$1:$M$69"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"$#ССЫЛ!.$A$1:$E$44"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"$#ССЫЛ!.$A$1:$G$84"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">"$#ССЫЛ!.$A$1:$G$84"</definedName>
    <definedName name="Excel_BuiltIn_Print_Area_8_1">#REF!</definedName>
    <definedName name="Excel_BuiltIn_Print_Area_9">"$#ССЫЛ!.$A$1:$G$84"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2">#REF!</definedName>
    <definedName name="Excel_BuiltIn_Print_Titles_13">#REF!</definedName>
    <definedName name="Excel_BuiltIn_Print_Titles_13_1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3_1">#REF!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5_1">#REF!</definedName>
    <definedName name="Excel_BuiltIn_Print_Titles_8">#REF!</definedName>
    <definedName name="Excel_BuiltIn_Print_Titles_9">#REF!</definedName>
    <definedName name="Excel_BuiltIn_Print_Titles_9_1">#REF!</definedName>
    <definedName name="FD">[20]!FD</definedName>
    <definedName name="fgh">[21]топография!#REF!</definedName>
    <definedName name="fghj">[22]!dial_mater_udar</definedName>
    <definedName name="gerl">[23]!dial_mater</definedName>
    <definedName name="h">#REF!</definedName>
    <definedName name="hfcxtn" hidden="1">#REF!</definedName>
    <definedName name="hPriceRange">[12]Лист1!#REF!</definedName>
    <definedName name="hPriceRange_1">[13]Цена!#REF!</definedName>
    <definedName name="i">#REF!</definedName>
    <definedName name="idPriceColumn">[12]Лист1!#REF!</definedName>
    <definedName name="idPriceColumn_1">[13]Цена!#REF!</definedName>
    <definedName name="iii">#REF!</definedName>
    <definedName name="iiiii">#REF!</definedName>
    <definedName name="Ind">#REF!</definedName>
    <definedName name="infl">[24]ПДР!#REF!</definedName>
    <definedName name="Itog">#REF!</definedName>
    <definedName name="Iквартал2014">[25]Индексы!$A$2:$A$18</definedName>
    <definedName name="jkjhggh">#REF!</definedName>
    <definedName name="Jkz">'[26]СметаСводная гост'!$F$8</definedName>
    <definedName name="kp">[24]ПДР!#REF!</definedName>
    <definedName name="KPlan">#REF!</definedName>
    <definedName name="l">#REF!</definedName>
    <definedName name="language">#REF!</definedName>
    <definedName name="ljujhunb">[17]топография!#REF!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>#REF!</definedName>
    <definedName name="ngh">[8]топография!#REF!</definedName>
    <definedName name="njuhfabx">#REF!</definedName>
    <definedName name="NumColJournal">#REF!</definedName>
    <definedName name="o">#REF!</definedName>
    <definedName name="Obj">#REF!</definedName>
    <definedName name="OELName">[12]Лист1!#REF!</definedName>
    <definedName name="OELName_1">[13]Обновление!#REF!</definedName>
    <definedName name="OPLName">[12]Лист1!#REF!</definedName>
    <definedName name="OPLName_1">[13]Обновление!#REF!</definedName>
    <definedName name="oppp">#REF!</definedName>
    <definedName name="p">[12]Лист1!#REF!</definedName>
    <definedName name="p_1">[13]Product!#REF!</definedName>
    <definedName name="PDat">[20]!PDat</definedName>
    <definedName name="pp">#REF!</definedName>
    <definedName name="PriceRange">[12]Лист1!#REF!</definedName>
    <definedName name="PriceRange_1">[13]Цена!#REF!</definedName>
    <definedName name="Print_Area">#REF!</definedName>
    <definedName name="propis">#REF!</definedName>
    <definedName name="q">#REF!</definedName>
    <definedName name="qqqqqqq">[27]топография!#REF!</definedName>
    <definedName name="qqqqqqqqqqqqqqqqqqqqqqqqqqqqqqqqqqq">#REF!</definedName>
    <definedName name="Rashod_dolot_udar">[18]!Rashod_dolot_udar</definedName>
    <definedName name="Rashod_dolot_zap">[19]!Rashod_dolot_zap</definedName>
    <definedName name="rehl">#REF!</definedName>
    <definedName name="rf">#REF!</definedName>
    <definedName name="rr">'[28]Пример расчета'!#REF!</definedName>
    <definedName name="rtyrty">#REF!</definedName>
    <definedName name="SD_DC">#REF!</definedName>
    <definedName name="sdd">[8]топография!#REF!</definedName>
    <definedName name="sddsdaD">[17]топография!#REF!</definedName>
    <definedName name="SDDsfd">#REF!</definedName>
    <definedName name="SDSA">#REF!</definedName>
    <definedName name="SF_SFs">#REF!</definedName>
    <definedName name="SM">#REF!</definedName>
    <definedName name="SM_SM">#REF!</definedName>
    <definedName name="SM_SM1">#REF!</definedName>
    <definedName name="SM_SM45">#REF!</definedName>
    <definedName name="SM_SM6">#REF!</definedName>
    <definedName name="SM_STO">#REF!</definedName>
    <definedName name="SM_STO_1">'[29]СМЕТА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mPr">#REF!</definedName>
    <definedName name="Status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um_Prop">[20]!sum_prop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Title_Format">[5]Стрельна!#REF!</definedName>
    <definedName name="ujl">#REF!</definedName>
    <definedName name="USA">[30]Шкаф!#REF!</definedName>
    <definedName name="USA_1">#REF!</definedName>
    <definedName name="v">#REF!</definedName>
    <definedName name="VH">#REF!</definedName>
    <definedName name="vhjk">[9]топография!#REF!</definedName>
    <definedName name="vvod_ini">[31]!vvod_ini</definedName>
    <definedName name="w">#REF!</definedName>
    <definedName name="wrn" hidden="1">{"glc1",#N/A,FALSE,"GLC";"glc2",#N/A,FALSE,"GLC";"glc3",#N/A,FALSE,"GLC";"glc4",#N/A,FALSE,"GLC";"glc5",#N/A,FALSE,"GLC"}</definedName>
    <definedName name="wrn.1." hidden="1">{#N/A,#N/A,FALSE,"Шаблон_Спец1"}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xh">#REF!</definedName>
    <definedName name="y">#REF!</definedName>
    <definedName name="Yamaha_26">#REF!</definedName>
    <definedName name="yyy">#REF!</definedName>
    <definedName name="ZAK1">#REF!</definedName>
    <definedName name="ZAK2">#REF!</definedName>
    <definedName name="zak3">#REF!</definedName>
    <definedName name="zxdc">#REF!</definedName>
    <definedName name="zzzz">#REF!</definedName>
    <definedName name="а">#REF!</definedName>
    <definedName name="а1">#REF!</definedName>
    <definedName name="А10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аааааааыфффф">#REF!</definedName>
    <definedName name="аб">#REF!</definedName>
    <definedName name="абв10">#REF!</definedName>
    <definedName name="ав">#REF!</definedName>
    <definedName name="ава">#REF!</definedName>
    <definedName name="авввввввввввввввввввв">#REF!</definedName>
    <definedName name="аве">[7]!ABN</definedName>
    <definedName name="авжддд">#REF!</definedName>
    <definedName name="авпявап">#REF!</definedName>
    <definedName name="авпяпав">#REF!</definedName>
    <definedName name="авРВп">#REF!</definedName>
    <definedName name="авс">#REF!</definedName>
    <definedName name="аглвг">#REF!</definedName>
    <definedName name="админ">#REF!</definedName>
    <definedName name="аднг">#REF!</definedName>
    <definedName name="адоад">#REF!</definedName>
    <definedName name="адожд">#REF!</definedName>
    <definedName name="АКСТ">'[32]Лист опроса'!$B$22</definedName>
    <definedName name="ало">#REF!</definedName>
    <definedName name="Алтайский_край">#REF!</definedName>
    <definedName name="Алтайский_край_1">#REF!</definedName>
    <definedName name="аморт.">[33]!dial_koef_udar</definedName>
    <definedName name="Амурская_область">#REF!</definedName>
    <definedName name="Амурская_область_1">#REF!</definedName>
    <definedName name="ангданга">#REF!</definedName>
    <definedName name="ангщ">#REF!</definedName>
    <definedName name="анд">#REF!</definedName>
    <definedName name="анол">#REF!</definedName>
    <definedName name="анрл">[8]топография!#REF!</definedName>
    <definedName name="аода">#REF!</definedName>
    <definedName name="аодадо">#REF!</definedName>
    <definedName name="аодра">#REF!</definedName>
    <definedName name="аол">[8]топография!#REF!</definedName>
    <definedName name="аолрмб">[34]Вспомогательный!$D$77</definedName>
    <definedName name="аопы">#REF!</definedName>
    <definedName name="аопыао">#REF!</definedName>
    <definedName name="аоыао">#REF!</definedName>
    <definedName name="ап">#REF!</definedName>
    <definedName name="ап12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>[35]топография!#REF!</definedName>
    <definedName name="аправи">#REF!</definedName>
    <definedName name="апрво">#REF!</definedName>
    <definedName name="апрыа">#REF!</definedName>
    <definedName name="апрыапр">[8]топография!#REF!</definedName>
    <definedName name="апыо">#REF!</definedName>
    <definedName name="апырр">#REF!</definedName>
    <definedName name="араера">#REF!</definedName>
    <definedName name="арбь">#REF!</definedName>
    <definedName name="арл">#REF!</definedName>
    <definedName name="арла">[8]топография!#REF!</definedName>
    <definedName name="аро">#REF!</definedName>
    <definedName name="ародар">#REF!</definedName>
    <definedName name="ародард">[8]топография!#REF!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[8]топография!#REF!</definedName>
    <definedName name="Астраханская_область">#REF!</definedName>
    <definedName name="АСУТП">#REF!</definedName>
    <definedName name="аф">[36]Сводный!#REF!</definedName>
    <definedName name="АФС">[10]топография!#REF!</definedName>
    <definedName name="ачпо">[17]топография!#REF!</definedName>
    <definedName name="аыв">#REF!</definedName>
    <definedName name="аыоап">#REF!</definedName>
    <definedName name="аыоапо">#REF!</definedName>
    <definedName name="аыопыао">#REF!</definedName>
    <definedName name="аыпр">[9]топография!#REF!</definedName>
    <definedName name="аыпрыпр">#REF!</definedName>
    <definedName name="аыыпо">[8]топография!#REF!</definedName>
    <definedName name="б">#REF!</definedName>
    <definedName name="_xlnm.Database">#REF!</definedName>
    <definedName name="БАК2">#REF!</definedName>
    <definedName name="Белгородская_область">#REF!</definedName>
    <definedName name="блр4545">#REF!</definedName>
    <definedName name="Богат">[37]СметаСводная!$C$8</definedName>
    <definedName name="Больш">#REF!</definedName>
    <definedName name="бпрбь">#REF!</definedName>
    <definedName name="Брянская_область">#REF!</definedName>
    <definedName name="Буровой_понтон">#REF!</definedName>
    <definedName name="быч">'[38]свод 2'!$A$7</definedName>
    <definedName name="бьюждж">#REF!</definedName>
    <definedName name="бю.бю.">#REF!</definedName>
    <definedName name="в">#REF!</definedName>
    <definedName name="В5">#REF!</definedName>
    <definedName name="Ва">#REF!</definedName>
    <definedName name="ва3">#REF!</definedName>
    <definedName name="вав">[16]топография!#REF!</definedName>
    <definedName name="вава">#REF!</definedName>
    <definedName name="вавввввввввввввв">#REF!</definedName>
    <definedName name="ваепкн">[17]топография!#REF!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[9]топография!#REF!</definedName>
    <definedName name="вао">#REF!</definedName>
    <definedName name="вап">#REF!</definedName>
    <definedName name="вапвя">#REF!</definedName>
    <definedName name="вапр">#REF!</definedName>
    <definedName name="вапяп">#REF!</definedName>
    <definedName name="вар">[8]топография!#REF!</definedName>
    <definedName name="варо">#REF!</definedName>
    <definedName name="вб">'[39]ЛЧ Р'!$C$55:$H$62</definedName>
    <definedName name="ввв">#REF!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ген">#REF!</definedName>
    <definedName name="вглльа">#REF!</definedName>
    <definedName name="ве">#REF!</definedName>
    <definedName name="ведущий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рхняя_часть">#REF!</definedName>
    <definedName name="ветер">[40]Таблица!$O$23:$O$24</definedName>
    <definedName name="веше">#REF!</definedName>
    <definedName name="вика">#REF!</definedName>
    <definedName name="вирваы">#REF!</definedName>
    <definedName name="вкпвп">#REF!</definedName>
    <definedName name="ВЛ110">[41]Справка!$I$3:$I$35</definedName>
    <definedName name="Владимирская_область">#REF!</definedName>
    <definedName name="влнг">[8]топография!#REF!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здушные_линии">[40]Таблица!$B$6:$B$81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осстановление_покрытий">[40]Таблица!$B$354:$B$358</definedName>
    <definedName name="Вп">#REF!</definedName>
    <definedName name="впа">#REF!</definedName>
    <definedName name="впвпвппвпвенег5">#REF!</definedName>
    <definedName name="впо">#REF!</definedName>
    <definedName name="впоп">[17]топография!#REF!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[8]топография!#REF!</definedName>
    <definedName name="врь">[17]топография!#REF!</definedName>
    <definedName name="врьпврь">#REF!</definedName>
    <definedName name="вс" hidden="1">{#N/A,#N/A,FALSE,"Aging Summary";#N/A,#N/A,FALSE,"Ratio Analysis";#N/A,#N/A,FALSE,"Test 120 Day Accts";#N/A,#N/A,FALSE,"Tickmarks"}</definedName>
    <definedName name="Всего_по_смете">#REF!</definedName>
    <definedName name="ВсегоРучБур">[42]СмРучБур!$J$40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ключатели">[40]Таблица!$B$479:$B$498</definedName>
    <definedName name="выфвы">[24]ПДР!#REF!</definedName>
    <definedName name="Вычислительная_техника">[30]Коэфф1.!#REF!</definedName>
    <definedName name="Вычислительная_техника_1">#REF!</definedName>
    <definedName name="выы">#REF!</definedName>
    <definedName name="г">#REF!</definedName>
    <definedName name="газ">'[43]свод 3'!$D$13</definedName>
    <definedName name="ГАП">#REF!</definedName>
    <definedName name="ггггггггггггггггггггггггггггггггггггггггггггггг">[15]топография!#REF!</definedName>
    <definedName name="гелог">#REF!</definedName>
    <definedName name="гео">#REF!</definedName>
    <definedName name="геог">#REF!</definedName>
    <definedName name="геодезия">#REF!</definedName>
    <definedName name="геол.1">#REF!</definedName>
    <definedName name="Геол_Лазаревск">[21]топография!#REF!</definedName>
    <definedName name="геол1">#REF!</definedName>
    <definedName name="геол4">#REF!</definedName>
    <definedName name="геология">#REF!</definedName>
    <definedName name="геоф">#REF!</definedName>
    <definedName name="геоф1">#REF!</definedName>
    <definedName name="Геофиз">#REF!</definedName>
    <definedName name="Геофиз1">#REF!</definedName>
    <definedName name="геофизика">#REF!</definedName>
    <definedName name="Гидр">[44]топография!#REF!</definedName>
    <definedName name="Гидро">[45]топография!#REF!</definedName>
    <definedName name="гидро1">#REF!</definedName>
    <definedName name="Гидро4">[45]топография!#REF!</definedName>
    <definedName name="гидро5">#REF!</definedName>
    <definedName name="гидрол">#REF!</definedName>
    <definedName name="гидрол.4">#REF!</definedName>
    <definedName name="Гидролог">#REF!</definedName>
    <definedName name="Гидролог4">#REF!</definedName>
    <definedName name="Гидрология_7.03.08">[17]топография!#REF!</definedName>
    <definedName name="Гидрология7">[17]топография!#REF!</definedName>
    <definedName name="ГИП">'[6]Таблица 4 АСУТП'!$B$92:$B$99</definedName>
    <definedName name="ГИП2">'[46]Таблица 4 АСУТП'!$B$92:$B$99</definedName>
    <definedName name="гк">[47]СметаСводная!$H$2</definedName>
    <definedName name="глрп">#REF!</definedName>
    <definedName name="гном">#REF!</definedName>
    <definedName name="го">[48]сводная!$E$9</definedName>
    <definedName name="гор">#REF!</definedName>
    <definedName name="гос">#REF!</definedName>
    <definedName name="гпдш">#REF!</definedName>
    <definedName name="гпшд">#REF!</definedName>
    <definedName name="гш">#REF!</definedName>
    <definedName name="гшд">#REF!</definedName>
    <definedName name="гшн">#REF!</definedName>
    <definedName name="гшпшщ">[49]топография!#REF!</definedName>
    <definedName name="гшшг">NA()</definedName>
    <definedName name="Д">#REF!</definedName>
    <definedName name="д1">#REF!</definedName>
    <definedName name="д10">#REF!</definedName>
    <definedName name="д2">#REF!</definedName>
    <definedName name="д3">#REF!</definedName>
    <definedName name="д4">#REF!</definedName>
    <definedName name="д5">#REF!</definedName>
    <definedName name="д6">#REF!</definedName>
    <definedName name="д7">#REF!</definedName>
    <definedName name="д8">#REF!</definedName>
    <definedName name="д9">#REF!</definedName>
    <definedName name="дан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[50]Смета!#REF!</definedName>
    <definedName name="ДДД">[50]Смета!#REF!</definedName>
    <definedName name="ддддд">#REF!</definedName>
    <definedName name="Демонтаж_ВЛ">[40]Таблица!$B$149:$B$169</definedName>
    <definedName name="Демонтаж_ВЛ_0_4_10_кВ_поопорно">[40]Таблица!$B$172:$B$179</definedName>
    <definedName name="Демонтаж_ж_б_опор_ВЛ_35_220_кВ__тыс._руб._за_1_м3">[40]Таблица!$B$182:$B$190</definedName>
    <definedName name="Демонтаж_зданий">[40]Таблица!#REF!</definedName>
    <definedName name="Демонтаж_оборудования_ПС">[40]Таблица!$B$612:$B$663</definedName>
    <definedName name="Демонтаж_стальных_опор_ВЛ_35_220_кВ__тыс._руб._за_1_т">[40]Таблица!$B$193:$B$201</definedName>
    <definedName name="десятый">#REF!</definedName>
    <definedName name="Дефлятор">#REF!</definedName>
    <definedName name="Дефлятор1">#REF!</definedName>
    <definedName name="дж">[34]Вспомогательный!$D$36</definedName>
    <definedName name="дж1">[34]Вспомогательный!$D$38</definedName>
    <definedName name="джож">'[28]Пример расчета'!#REF!</definedName>
    <definedName name="диапазон">#REF!</definedName>
    <definedName name="дир">[51]СметаСводная!$C$11</definedName>
    <definedName name="Диск">#REF!</definedName>
    <definedName name="длдл">#REF!</definedName>
    <definedName name="длждх">[16]топография!#REF!</definedName>
    <definedName name="Длинна_границы">#REF!</definedName>
    <definedName name="Длинна_трассы">#REF!</definedName>
    <definedName name="ДЛО">#REF!</definedName>
    <definedName name="длозщшзщдлжб">#REF!</definedName>
    <definedName name="длолдолд">#REF!</definedName>
    <definedName name="длощшл">#REF!</definedName>
    <definedName name="Дн_ставка">#REF!</definedName>
    <definedName name="дна">#REF!</definedName>
    <definedName name="док">'[52]сводная (2)'!$D$8</definedName>
    <definedName name="Должность">'[53]Прямые расходы'!$C$10:$C$97</definedName>
    <definedName name="ДОЛЛАР">#REF!</definedName>
    <definedName name="доорп">#REF!</definedName>
    <definedName name="Доп._оборудование">[30]Коэфф1.!#REF!</definedName>
    <definedName name="Доп._оборудование_1">#REF!</definedName>
    <definedName name="Доп_оборуд">#REF!</definedName>
    <definedName name="допдшгед">#REF!</definedName>
    <definedName name="Дорога">[30]Шкаф!#REF!</definedName>
    <definedName name="Дорога_1">#REF!</definedName>
    <definedName name="дп">#REF!</definedName>
    <definedName name="др">#REF!</definedName>
    <definedName name="ДСК">[54]топография!#REF!</definedName>
    <definedName name="ДСК_14">[17]топография!#REF!</definedName>
    <definedName name="дск_15">[17]топография!#REF!</definedName>
    <definedName name="дск1">[55]топография!#REF!</definedName>
    <definedName name="дтс">'[56]СметаСводная Рыб'!$C$13</definedName>
    <definedName name="дщшю">#REF!</definedName>
    <definedName name="дэ">#REF!</definedName>
    <definedName name="е">#REF!</definedName>
    <definedName name="Ева">[57]!dial_koef_udar</definedName>
    <definedName name="евнл">#REF!</definedName>
    <definedName name="евнлен">#REF!</definedName>
    <definedName name="ЕВР">[58]Поставка!$H$13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о">#REF!</definedName>
    <definedName name="еов">#REF!</definedName>
    <definedName name="ер">#REF!</definedName>
    <definedName name="еуг">#REF!</definedName>
    <definedName name="еыкг">[8]топография!#REF!</definedName>
    <definedName name="жж">[34]Вспомогательный!$D$80</definedName>
    <definedName name="жжж">#REF!</definedName>
    <definedName name="жпф">#REF!</definedName>
    <definedName name="Зависимые">#REF!</definedName>
    <definedName name="Заголовок_печати">#REF!</definedName>
    <definedName name="Заголовок_раздела">#REF!</definedName>
    <definedName name="ЗаказДолжность">[59]ОбмОбслЗемОд!$B$67</definedName>
    <definedName name="ЗаказИмя">[59]ОбмОбслЗемОд!$C$69</definedName>
    <definedName name="Заказчик">#REF!</definedName>
    <definedName name="Закрытые_подстанции_в_целом">[40]Таблица!$B$409:$B$418</definedName>
    <definedName name="Затраты_на_вырубку_просеки">[40]Таблица!$B$109:$B$112</definedName>
    <definedName name="Затраты_на_устройство_лежневых_дорог">[40]Таблица!$B$113:$B$122</definedName>
    <definedName name="Здания_КРУЭ__ЗРУ__укомплектованных_оборудованием">[40]Таблица!$B$694:$B$697</definedName>
    <definedName name="Зел">'[60]Смета сводная (список)'!$D$6</definedName>
    <definedName name="зждзд">#REF!</definedName>
    <definedName name="зжшщз">[61]топография!#REF!</definedName>
    <definedName name="ЗИП_Всего">'[30]Прайс лист'!#REF!</definedName>
    <definedName name="ЗИП_Всего_1">#REF!</definedName>
    <definedName name="зит">'[62]СВОДКА '!$E$8</definedName>
    <definedName name="Зоны">[40]Регионы!$HN$5:$IQ$5</definedName>
    <definedName name="зощр">#REF!</definedName>
    <definedName name="ЗЮзя">#REF!</definedName>
    <definedName name="Ивановская_область">#REF!</definedName>
    <definedName name="ивпт">#REF!</definedName>
    <definedName name="ии">#REF!</definedName>
    <definedName name="ик">#REF!</definedName>
    <definedName name="имми">[8]топография!#REF!</definedName>
    <definedName name="имт">#REF!</definedName>
    <definedName name="Инвестор">#REF!</definedName>
    <definedName name="Инд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енерно_геодезические_изыскания_трассы_КВЛ_6_кВ">[63]Сводник!#REF!</definedName>
    <definedName name="инфл">#REF!</definedName>
    <definedName name="иоделир.">[64]!dial_mater_udar</definedName>
    <definedName name="иолд">#REF!</definedName>
    <definedName name="иошль">#REF!</definedName>
    <definedName name="ип">#REF!</definedName>
    <definedName name="ИПусто">#REF!</definedName>
    <definedName name="Иркутская_область">#REF!</definedName>
    <definedName name="Иркутская_область_1">#REF!</definedName>
    <definedName name="ис">'[65]См 1 наруж.водопровод'!$D$6</definedName>
    <definedName name="ИС__И.Максимов">#REF!</definedName>
    <definedName name="итог">#REF!</definedName>
    <definedName name="Итого_ЗПМ__по_рес_расчету_с_учетом_к_тов">#REF!</definedName>
    <definedName name="Итого_ЗПМ_в_базисных_ценах">'[66]Переменные и константы'!#REF!</definedName>
    <definedName name="Итого_ЗПМ_в_базисных_ценах_с_учетом_к_тов">'[66]Переменные и константы'!#REF!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'[66]Переменные и константы'!#REF!</definedName>
    <definedName name="Итого_материалы_в_базисных_ценах_с_учетом_к_тов">'[66]Переменные и константы'!#REF!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'[66]Переменные и константы'!#REF!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'[66]Переменные и константы'!#REF!</definedName>
    <definedName name="Итого_НР_по_акту_в_базисных_ценах">'[66]Переменные и константы'!#REF!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'[66]Переменные и константы'!#REF!</definedName>
    <definedName name="Итого_ОЗП_в_базисных_ценах_с_учетом_к_тов">'[66]Переменные и константы'!#REF!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'[66]Переменные и константы'!#REF!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'[66]Переменные и константы'!#REF!</definedName>
    <definedName name="Итого_СП_по_акту_в_базисных_ценах">'[66]Переменные и константы'!#REF!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'[66]Переменные и константы'!#REF!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'[66]Переменные и константы'!#REF!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итьоиьб">#REF!</definedName>
    <definedName name="й">#REF!</definedName>
    <definedName name="йй">[19]!dial_koef_zap</definedName>
    <definedName name="ййй">[16]топография!#REF!</definedName>
    <definedName name="йцйу3йк">#REF!</definedName>
    <definedName name="йцйц">NA()</definedName>
    <definedName name="йцу">#REF!</definedName>
    <definedName name="К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01">#REF!</definedName>
    <definedName name="К105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">#REF!</definedName>
    <definedName name="к20">#REF!</definedName>
    <definedName name="к21">#REF!</definedName>
    <definedName name="к22">#REF!</definedName>
    <definedName name="к23">#REF!</definedName>
    <definedName name="к231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2п">#REF!</definedName>
    <definedName name="к3">#REF!</definedName>
    <definedName name="к30">#REF!</definedName>
    <definedName name="к3п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абардино_Балкарская_Республика">#REF!</definedName>
    <definedName name="Кабели">[30]Коэфф1.!#REF!</definedName>
    <definedName name="Кабели_1">#REF!</definedName>
    <definedName name="кабель">#REF!</definedName>
    <definedName name="Кабельные_линии">[40]Таблица!$B$205:$B$339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>'[67]Смета-Т'!#REF!</definedName>
    <definedName name="Категория_сложности">#REF!</definedName>
    <definedName name="катя">#REF!</definedName>
    <definedName name="КВАРТАЛ">[68]Индексы!$A$2:$A$11</definedName>
    <definedName name="КВАРТАЛ2">#REF!</definedName>
    <definedName name="Кварталы">[40]Регионы!$B$154:$B$182</definedName>
    <definedName name="кгкг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л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">[19]!Rashod_dolot_zap</definedName>
    <definedName name="ккее">#REF!</definedName>
    <definedName name="ккк">#REF!</definedName>
    <definedName name="кмцамцупмуцимпы">[69]топография!#REF!</definedName>
    <definedName name="кн">[8]топография!#REF!</definedName>
    <definedName name="книга">#REF!</definedName>
    <definedName name="Кобщ">#REF!</definedName>
    <definedName name="КОД">#REF!</definedName>
    <definedName name="кол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'[70]Титульный лист'!$K$4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'[71]СметаСводная Колпино'!$C$5</definedName>
    <definedName name="ком">[72]топография!#REF!</definedName>
    <definedName name="ком.">#REF!</definedName>
    <definedName name="Командировочные_расходы">#REF!</definedName>
    <definedName name="Компенсаторы">[40]Таблица!$B$544:$B$559</definedName>
    <definedName name="Комплектные_трансформаторные_устройства">[40]Таблица!$B$132:$B$146</definedName>
    <definedName name="конкурс">#REF!</definedName>
    <definedName name="КонПериода">[73]Реестр!$Y$4:$Y$16</definedName>
    <definedName name="Контрагент">[74]списки!$A$2:$A$40</definedName>
    <definedName name="Контроллер">[30]Коэфф1.!#REF!</definedName>
    <definedName name="Контроллер_1">#REF!</definedName>
    <definedName name="кор">#REF!</definedName>
    <definedName name="кореал">#REF!</definedName>
    <definedName name="Корнеева">#REF!</definedName>
    <definedName name="корр" hidden="1">{#N/A,#N/A,FALSE,"Шаблон_Спец1"}</definedName>
    <definedName name="Костромская_область">#REF!</definedName>
    <definedName name="коф">[75]!dial_koef_udar</definedName>
    <definedName name="КОЭФ">[76]Показатели!#REF!</definedName>
    <definedName name="КОЭФ3">#REF!</definedName>
    <definedName name="КОЭФ4">[68]Показатели!$B$124:$B$127</definedName>
    <definedName name="КоэфБезПоля">#REF!</definedName>
    <definedName name="КоэфГорЗак">#REF!</definedName>
    <definedName name="КоэфГорЗаказ">[59]ОбмОбслЗемОд!$E$29</definedName>
    <definedName name="КоэфУдорожания">[59]ОбмОбслЗемОд!$E$28</definedName>
    <definedName name="КОЭФФ">[76]Показатели!#REF!</definedName>
    <definedName name="КОЭФФ1">[68]Показатели!$I$72:$I$76</definedName>
    <definedName name="КОЭФФ2">[76]Показатели!#REF!,[76]Показатели!#REF!,[76]Показатели!#REF!</definedName>
    <definedName name="Коэффициент">#REF!</definedName>
    <definedName name="кп">#REF!</definedName>
    <definedName name="Кра">[77]СметаСводная!$E$6</definedName>
    <definedName name="крас">#REF!</definedName>
    <definedName name="Краснодарский_край">#REF!</definedName>
    <definedName name="Красноярский_край">#REF!</definedName>
    <definedName name="Красноярский_край_1">#REF!</definedName>
    <definedName name="Крек">'[32]Лист опроса'!$B$17</definedName>
    <definedName name="_xlnm.Criteria">#REF!</definedName>
    <definedName name="Крп">'[32]Лист опроса'!$B$19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'[78]Курс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Кэл">'[32]Лист опроса'!$B$20</definedName>
    <definedName name="ЛабМашБур">[59]СмМашБур!#REF!</definedName>
    <definedName name="лаборатория">#REF!</definedName>
    <definedName name="ЛабШурфов">#REF!</definedName>
    <definedName name="лв">#REF!</definedName>
    <definedName name="лвнг">#REF!</definedName>
    <definedName name="лдллл">#REF!</definedName>
    <definedName name="ЛенЗина">'[79]КП Лен-Зина'!$B$11</definedName>
    <definedName name="ленин">#REF!</definedName>
    <definedName name="Ленинградская_область">#REF!</definedName>
    <definedName name="лес">'[80]сводная лес угвэ'!$D$8</definedName>
    <definedName name="ЛимитУРС_ПИР">#REF!</definedName>
    <definedName name="Липецкая_область">#REF!</definedName>
    <definedName name="лист">#REF!</definedName>
    <definedName name="Лифты">#REF!</definedName>
    <definedName name="лкон">#REF!</definedName>
    <definedName name="лл">#REF!</definedName>
    <definedName name="ллддд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дло">#REF!</definedName>
    <definedName name="лодол">#REF!</definedName>
    <definedName name="лол">#REF!</definedName>
    <definedName name="лорщшгошщлдбжд">#REF!</definedName>
    <definedName name="лпрра">#REF!</definedName>
    <definedName name="лрал">#REF!</definedName>
    <definedName name="лрлд">#REF!</definedName>
    <definedName name="лрр">#REF!</definedName>
    <definedName name="люлдюб">[81]Смета!#REF!</definedName>
    <definedName name="М">#REF!</definedName>
    <definedName name="Магаданская_область">#REF!</definedName>
    <definedName name="Магаданская_область_1">#REF!</definedName>
    <definedName name="Мак">[82]сводная!$D$7</definedName>
    <definedName name="МАРЖА">#REF!</definedName>
    <definedName name="Месяцы">#REF!</definedName>
    <definedName name="Месяцы2">#REF!</definedName>
    <definedName name="Месяцы3">#REF!</definedName>
    <definedName name="мж1">'[83]СметаСводная 1 оч'!$D$6</definedName>
    <definedName name="МИ_Т">#REF!</definedName>
    <definedName name="МИА5">#REF!</definedName>
    <definedName name="мил">{0,"овz";1,"z";2,"аz";5,"овz"}</definedName>
    <definedName name="мин">#REF!</definedName>
    <definedName name="Министерство_транспорта__связи_и_автомобильных_дорог_Самарской_области">#REF!</definedName>
    <definedName name="мись">#REF!</definedName>
    <definedName name="мит">#REF!</definedName>
    <definedName name="мичм">[84]сводная!$D$7</definedName>
    <definedName name="мм">#REF!</definedName>
    <definedName name="МММММММММ">#REF!</definedName>
    <definedName name="мн">#REF!</definedName>
    <definedName name="моделир.">[85]!dial_mater</definedName>
    <definedName name="мойка">#REF!</definedName>
    <definedName name="Монтаж">#REF!</definedName>
    <definedName name="Монтажные_работы_в_базисных_ценах">#REF!</definedName>
    <definedName name="Монтажные_работы_в_текущих_ценах">'[66]Переменные и константы'!#REF!</definedName>
    <definedName name="Монтажные_работы_в_текущих_ценах_по_ресурсному_расчету">'[66]Переменные и константы'!#REF!</definedName>
    <definedName name="Монтажные_работы_в_текущих_ценах_после_применения_индексов">'[66]Переменные и константы'!#REF!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ж">'[86]СметаСводная П'!$E$6</definedName>
    <definedName name="Мурманская_область">#REF!</definedName>
    <definedName name="Мурманская_область_1">#REF!</definedName>
    <definedName name="Мытищи">[87]!dial_mater_udar</definedName>
    <definedName name="нагдл">[8]топография!#REF!</definedName>
    <definedName name="над">#REF!</definedName>
    <definedName name="наз">'[88]СВОДКА развязка 1'!$E$8</definedName>
    <definedName name="назв">'[89]2. См2 инв'!$F$6</definedName>
    <definedName name="Название_проекта">#REF!</definedName>
    <definedName name="Название_сметы">[90]Смета180!$A$8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[91]свод!$A$7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рганизации_заказчика">#REF!</definedName>
    <definedName name="Наименование_очереди">#REF!</definedName>
    <definedName name="Наименование_проектной_организаци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ительства">#REF!</definedName>
    <definedName name="Наименование_стройки">#REF!</definedName>
    <definedName name="накладные">#REF!</definedName>
    <definedName name="насос">[75]!dial_koef_udar</definedName>
    <definedName name="науки">#REF!</definedName>
    <definedName name="НачПериода">[73]Реестр!$X$4:$X$16</definedName>
    <definedName name="нвле">#REF!</definedName>
    <definedName name="нгагл">#REF!</definedName>
    <definedName name="нго">#REF!</definedName>
    <definedName name="нгпнрап">#REF!</definedName>
    <definedName name="НДС">#REF!</definedName>
    <definedName name="нево">#REF!</definedName>
    <definedName name="неоукено">[92]топография!#REF!</definedName>
    <definedName name="нер">#REF!</definedName>
    <definedName name="нес2">'[93]9 глава'!$B$11:$G$50</definedName>
    <definedName name="неуо">#REF!</definedName>
    <definedName name="Нижегородская_область">#REF!</definedName>
    <definedName name="Нижняя_часть">#REF!</definedName>
    <definedName name="нии">#REF!</definedName>
    <definedName name="НК">'[94]См 1 наруж.водопровод'!$D$6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мер">#REF!</definedName>
    <definedName name="Номер_договора">#REF!</definedName>
    <definedName name="Номер_пп">#REF!</definedName>
    <definedName name="Номер_раздела">#REF!</definedName>
    <definedName name="Номер_Сметы">'[70]Титульный лист'!$D$25</definedName>
    <definedName name="НомерДоговора">[59]ОбмОбслЗемОд!$F$2</definedName>
    <definedName name="Норм_трудоемкость_механизаторов_по_смете_с_учетом_к_тов">'[66]Переменные и константы'!#REF!</definedName>
    <definedName name="Норм_трудоемкость_осн_рабочих_по_смете_с_учетом_к_тов">'[66]Переменные и константы'!#REF!</definedName>
    <definedName name="Нормативная_трудоемкость_механизаторов_по_смете">'[66]Переменные и константы'!#REF!</definedName>
    <definedName name="Нормативная_трудоемкость_основных_рабочих_по_смете">'[66]Переменные и константы'!#REF!</definedName>
    <definedName name="нр">граж</definedName>
    <definedName name="Нсапк">'[32]Лист опроса'!$B$34</definedName>
    <definedName name="Нсстр">'[32]Лист опроса'!$B$32</definedName>
    <definedName name="о">#REF!</definedName>
    <definedName name="оа">[8]топография!#REF!</definedName>
    <definedName name="об">#REF!</definedName>
    <definedName name="обл">'[95]Смета сводная (список)'!$E$6</definedName>
    <definedName name="_xlnm.Print_Area" localSheetId="0">'ССР текущие (ПС2)'!$A$1:$H$85</definedName>
    <definedName name="_xlnm.Print_Area">#REF!</definedName>
    <definedName name="Область_печати_ИМ">#REF!</definedName>
    <definedName name="Оборудование_в_базисных_ценах">#REF!</definedName>
    <definedName name="Оборудование_в_текущих_ценах">'[66]Переменные и константы'!#REF!</definedName>
    <definedName name="Оборудование_в_текущих_ценах_по_ресурсному_расчету">'[66]Переменные и константы'!#REF!</definedName>
    <definedName name="Оборудование_в_текущих_ценах_после_применения_индексов">'[66]Переменные и константы'!#REF!</definedName>
    <definedName name="Обоснование_поправки">#REF!</definedName>
    <definedName name="ОБЪЕКТ">[96]сводная!$D$7</definedName>
    <definedName name="ОбъектАдрес">[59]ОбмОбслЗемОд!$A$4</definedName>
    <definedName name="Объекты">'[97]Список объектов'!$B$6:$C$101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длпд">#REF!</definedName>
    <definedName name="оев">#REF!</definedName>
    <definedName name="оек">#REF!</definedName>
    <definedName name="ок">'[56]СметаСводная Рыб'!$C$9</definedName>
    <definedName name="окн">#REF!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_НИИПРИИ___Севзапинжтехнология">#REF!</definedName>
    <definedName name="оооо">#REF!</definedName>
    <definedName name="ооооооооооо">#REF!</definedName>
    <definedName name="ООС">#REF!</definedName>
    <definedName name="оос1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#REF!</definedName>
    <definedName name="Организация">[74]списки!$B$2:$B$8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оп">[98]сводная!#REF!</definedName>
    <definedName name="орп">[99]Смета!#REF!</definedName>
    <definedName name="орппапаа">#REF!</definedName>
    <definedName name="ОРУ_по_блочным_и_мостиковым_схемам">[40]Таблица!$B$465:$B$476</definedName>
    <definedName name="орьл">[8]топография!#REF!</definedName>
    <definedName name="Основание">#REF!</definedName>
    <definedName name="Отвод_земель_ПС_20">[40]Таблица!$B$666:$B$672</definedName>
    <definedName name="Отвод_земель_ПС_35_220">[40]Таблица!$B$675:$B$692</definedName>
    <definedName name="Открытые_подстанции_35_220_кВ_в_целом__элегазовое_и_зарубежное_оборудование">[40]Таблица!$B$388:$B$406</definedName>
    <definedName name="Открытые_подстанции_в_целом">[40]Таблица!$B$367:$B$385</definedName>
    <definedName name="Отчетный_период__учет_выполненных_работ">#REF!</definedName>
    <definedName name="оц.зап.">[100]!dial_koef_udar</definedName>
    <definedName name="оч">'[88]СВОДКА развязка 1'!$E$9</definedName>
    <definedName name="оьт">#REF!</definedName>
    <definedName name="оьыватв">#REF!</definedName>
    <definedName name="оюю">#REF!</definedName>
    <definedName name="п">#REF!</definedName>
    <definedName name="п121">#REF!</definedName>
    <definedName name="паа12">#REF!</definedName>
    <definedName name="паирав">#REF!</definedName>
    <definedName name="пао">#REF!</definedName>
    <definedName name="пап">#REF!</definedName>
    <definedName name="парп">#REF!</definedName>
    <definedName name="паспорт">[101]!dial_mater_udar</definedName>
    <definedName name="паша">#REF!</definedName>
    <definedName name="ПБ">#REF!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[17]топография!#REF!</definedName>
    <definedName name="пвьрвпрь">#REF!</definedName>
    <definedName name="пг">#REF!</definedName>
    <definedName name="пгшд">#REF!</definedName>
    <definedName name="пдплд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ерпункт">[16]топография!#REF!</definedName>
    <definedName name="пет">[102]сводная!$E$8</definedName>
    <definedName name="Пи">#REF!</definedName>
    <definedName name="Пи_">#REF!</definedName>
    <definedName name="пионер">#REF!</definedName>
    <definedName name="Пкр">'[32]Лист опроса'!$B$41</definedName>
    <definedName name="пл">#REF!</definedName>
    <definedName name="план">[17]топография!#REF!</definedName>
    <definedName name="плдпол">#REF!</definedName>
    <definedName name="плдполд">#REF!</definedName>
    <definedName name="плодолд">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лп">[8]топография!#REF!</definedName>
    <definedName name="плыа">#REF!</definedName>
    <definedName name="плю">#REF!</definedName>
    <definedName name="по">#REF!</definedName>
    <definedName name="Побв">[103]сводная!$D$6</definedName>
    <definedName name="пов">#REF!</definedName>
    <definedName name="Под_напр_ВЛ">[40]Таблица!$O$30</definedName>
    <definedName name="Под_напр_КЛ">[40]Таблица!$P$30</definedName>
    <definedName name="Подвеска_ВОЛС_на_существующих_опорах">[40]Таблица!$B$125:$B$129</definedName>
    <definedName name="Подгон">#REF!</definedName>
    <definedName name="Подзаголовок">#REF!</definedName>
    <definedName name="подлен">#REF!</definedName>
    <definedName name="подлжддлджд">#REF!</definedName>
    <definedName name="Подпись1">#REF!</definedName>
    <definedName name="Подпись2">#REF!</definedName>
    <definedName name="Подпись3">#REF!</definedName>
    <definedName name="Подпись4">#REF!</definedName>
    <definedName name="Подпись5">#REF!</definedName>
    <definedName name="ПодрядДолжн">[59]ОбмОбслЗемОд!$F$67</definedName>
    <definedName name="ПодрядИмя">[59]ОбмОбслЗемОд!$H$69</definedName>
    <definedName name="Подрядчик">[59]ОбмОбслЗемОд!$A$7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долд">#REF!</definedName>
    <definedName name="Постоянная_часть_закрытых_ПС">[40]Таблица!$B$445:$B$450</definedName>
    <definedName name="Постоянная_часть_открытых_ПС">[40]Таблица!$B$433:$B$442</definedName>
    <definedName name="Постоянный_отвод_земель_ВЛ">[40]Таблица!$B$88:$B$106</definedName>
    <definedName name="Постоянный_отвод_земель_под_КЛ">[40]Таблица!$B$715:$B$718</definedName>
    <definedName name="поток2">#REF!</definedName>
    <definedName name="поып">[8]топография!#REF!</definedName>
    <definedName name="пп">#REF!</definedName>
    <definedName name="ппвьпр">#REF!</definedName>
    <definedName name="ппп">#REF!</definedName>
    <definedName name="пппппп">[104]Таблица!$R$26:$R$28</definedName>
    <definedName name="пппппппппппппппппппппппа">#REF!</definedName>
    <definedName name="ПР">#REF!</definedName>
    <definedName name="правоп">#REF!</definedName>
    <definedName name="прайс">[105]ВПР!$G$3:$H$19</definedName>
    <definedName name="прапоалад">[106]топография!#REF!</definedName>
    <definedName name="прд">#REF!</definedName>
    <definedName name="прдо">#REF!</definedName>
    <definedName name="прер">#REF!</definedName>
    <definedName name="приб">[107]сводная!$E$10</definedName>
    <definedName name="прибл">[108]сводная!$E$10</definedName>
    <definedName name="прибыль">#REF!</definedName>
    <definedName name="Прикладное_ПО">#REF!</definedName>
    <definedName name="Прилож">#REF!</definedName>
    <definedName name="прим">[109]СметаСводная!$C$7</definedName>
    <definedName name="Приморский_край">#REF!</definedName>
    <definedName name="Приморский_край_1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кладка_ВОЛС_в_траншее">[40]Таблица!$B$361:$B$363</definedName>
    <definedName name="пролоддошщ">#REF!</definedName>
    <definedName name="промбез">[110]топография!#REF!</definedName>
    <definedName name="Промбезоп">#REF!</definedName>
    <definedName name="Промышленная">#REF!</definedName>
    <definedName name="пропо">[16]топография!#REF!</definedName>
    <definedName name="пропр">#REF!</definedName>
    <definedName name="Прот">'[32]Лист опроса'!$B$6</definedName>
    <definedName name="Противоаварийная_автоматика_ПС">[40]Таблица!$B$453:$B$462</definedName>
    <definedName name="протоколРМВК">#REF!</definedName>
    <definedName name="прочие">#REF!</definedName>
    <definedName name="Прочие_затраты_в_базисных_ценах">#REF!</definedName>
    <definedName name="Прочие_затраты_в_текущих_ценах">'[66]Переменные и константы'!#REF!</definedName>
    <definedName name="Прочие_затраты_в_текущих_ценах_по_ресурсному_расчету">'[66]Переменные и константы'!#REF!</definedName>
    <definedName name="Прочие_затраты_в_текущих_ценах_после_применения_индексов">'[66]Переменные и константы'!#REF!</definedName>
    <definedName name="Прочие_работы">#REF!</definedName>
    <definedName name="прп">[16]топография!#REF!</definedName>
    <definedName name="прпр">[30]Коэфф1.!#REF!</definedName>
    <definedName name="прпр_1">#REF!</definedName>
    <definedName name="пртпр">#REF!</definedName>
    <definedName name="прч">#REF!</definedName>
    <definedName name="прь">#REF!</definedName>
    <definedName name="прьв">#REF!</definedName>
    <definedName name="прьвпрь">[8]топография!#REF!</definedName>
    <definedName name="прьто">#REF!</definedName>
    <definedName name="пс">#REF!</definedName>
    <definedName name="пс40">#REF!</definedName>
    <definedName name="псков">[111]свод!$E$10</definedName>
    <definedName name="Псковская_область">#REF!</definedName>
    <definedName name="псрл">#REF!</definedName>
    <definedName name="пус">[48]сводная!$E$8</definedName>
    <definedName name="пуш">'[112]СметаСводная пуш'!$F$7</definedName>
    <definedName name="пшждю">#REF!</definedName>
    <definedName name="пьбю">#REF!</definedName>
    <definedName name="пьюию">#REF!</definedName>
    <definedName name="пятый">#REF!</definedName>
    <definedName name="р">#REF!</definedName>
    <definedName name="раб">#REF!</definedName>
    <definedName name="рабдень">'[58]Расчет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дел">#REF!</definedName>
    <definedName name="Разработка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>'[66]Переменные и константы'!#REF!</definedName>
    <definedName name="Районный_к_т_к_ЗП_по_ресурсному_расчету">'[66]Переменные и константы'!#REF!</definedName>
    <definedName name="раоб">#REF!</definedName>
    <definedName name="раобароб">#REF!</definedName>
    <definedName name="раобь">#REF!</definedName>
    <definedName name="раолао">#REF!</definedName>
    <definedName name="расчет">#REF!</definedName>
    <definedName name="Расчет_реконструкции">[40]Таблица!$M$7:$M$8</definedName>
    <definedName name="расчет1">'[113]Исх. данные'!$D$37</definedName>
    <definedName name="Расчёт1">'[114]Смета 7'!$F$1</definedName>
    <definedName name="Расширение_ПС">[40]Таблица!$M$9:$M$10</definedName>
    <definedName name="рбтмь">#REF!</definedName>
    <definedName name="ргл">#REF!</definedName>
    <definedName name="РД">#REF!</definedName>
    <definedName name="рдп">#REF!</definedName>
    <definedName name="Реакторы">[40]Таблица!$B$562:$B$609</definedName>
    <definedName name="Регионы">[40]Регионы!$B$6:$B$90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гламент">#REF!</definedName>
    <definedName name="Регулярная_часть">#REF!</definedName>
    <definedName name="рек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ига">'[115]СметаСводная снег'!$E$7</definedName>
    <definedName name="рл">[35]топография!#REF!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о">#REF!</definedName>
    <definedName name="ровро">#REF!</definedName>
    <definedName name="род">#REF!</definedName>
    <definedName name="родарод">#REF!</definedName>
    <definedName name="рож">#REF!</definedName>
    <definedName name="рол">[106]топография!#REF!</definedName>
    <definedName name="роло">#REF!</definedName>
    <definedName name="ролодод">#REF!</definedName>
    <definedName name="рооо">#REF!</definedName>
    <definedName name="ропгнлпеглн">#REF!</definedName>
    <definedName name="Ростовская_область">#REF!</definedName>
    <definedName name="рпачрпч">#REF!</definedName>
    <definedName name="рпв">#REF!</definedName>
    <definedName name="рплрл">#REF!</definedName>
    <definedName name="рповпр">#REF!</definedName>
    <definedName name="рповр">#REF!</definedName>
    <definedName name="РПР">'[116]СметаСводная п54'!$E$7</definedName>
    <definedName name="рпьрь">#REF!</definedName>
    <definedName name="ррр">#REF!</definedName>
    <definedName name="рррр">#REF!</definedName>
    <definedName name="ррюбр">#REF!</definedName>
    <definedName name="ртип">#REF!</definedName>
    <definedName name="руе">#REF!</definedName>
    <definedName name="Руководитель">#REF!</definedName>
    <definedName name="ручей">#REF!</definedName>
    <definedName name="рыар">[8]топография!#REF!</definedName>
    <definedName name="Рязанская_область">#REF!</definedName>
    <definedName name="ряпр">[8]топография!#REF!</definedName>
    <definedName name="С" hidden="1">{#N/A,#N/A,FALSE,"Шаблон_Спец1"}</definedName>
    <definedName name="с1">#REF!</definedName>
    <definedName name="с10">#REF!</definedName>
    <definedName name="с2">#REF!</definedName>
    <definedName name="с3">#REF!</definedName>
    <definedName name="с4">#REF!</definedName>
    <definedName name="с5">#REF!</definedName>
    <definedName name="с6">#REF!</definedName>
    <definedName name="с7">#REF!</definedName>
    <definedName name="с8">#REF!</definedName>
    <definedName name="с9">#REF!</definedName>
    <definedName name="саа">#REF!</definedName>
    <definedName name="сам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1">[117]топография!#REF!</definedName>
    <definedName name="Свердловская_область">#REF!</definedName>
    <definedName name="Свердловская_область_1">#REF!</definedName>
    <definedName name="свод1">[118]топография!#REF!</definedName>
    <definedName name="Сводка">#REF!</definedName>
    <definedName name="сврд">[118]топография!#REF!</definedName>
    <definedName name="СВсм">[34]Вспомогательный!$D$36</definedName>
    <definedName name="се">'[119]СметаСводная се'!$F$7</definedName>
    <definedName name="сев">#REF!</definedName>
    <definedName name="сег1">#REF!</definedName>
    <definedName name="Сегменты">[40]Регионы!$HL$6:$HL$8</definedName>
    <definedName name="Сегодня">#REF!</definedName>
    <definedName name="Сейсмика_зданий">[40]Таблица!$R$26:$R$28</definedName>
    <definedName name="Сейсмика_линий">[40]Таблица!$O$26:$O$28</definedName>
    <definedName name="Семь">#REF!</definedName>
    <definedName name="Сервис">#REF!</definedName>
    <definedName name="Сервис_Всего">'[30]Прайс лист'!#REF!</definedName>
    <definedName name="Сервис_Всего_1">#REF!</definedName>
    <definedName name="Сервисное_оборудование">[30]Коэфф1.!#REF!</definedName>
    <definedName name="Сервисное_оборудование_1">#REF!</definedName>
    <definedName name="СЗИТ">[120]СВОДКА!$E$11</definedName>
    <definedName name="СКО">[121]!dial_koef_udar</definedName>
    <definedName name="СлБелг">#REF!</definedName>
    <definedName name="СлБуд">'[122]КП Сл-Будап'!$B$11</definedName>
    <definedName name="слон">'[39]ЛЧ Р'!$C$55:$H$62</definedName>
    <definedName name="см">#REF!</definedName>
    <definedName name="см_конк">#REF!</definedName>
    <definedName name="см1">#REF!</definedName>
    <definedName name="см18">'[123]7(ГОЧС)'!#REF!</definedName>
    <definedName name="См5">#REF!</definedName>
    <definedName name="См6">'[124]Смета 7'!$F$1</definedName>
    <definedName name="См7">#REF!</definedName>
    <definedName name="СМ9">#REF!</definedName>
    <definedName name="см91">#REF!</definedName>
    <definedName name="СМА">[17]топография!#REF!</definedName>
    <definedName name="смета">#REF!</definedName>
    <definedName name="Смета_2">'[114]Смета 7'!$F$1</definedName>
    <definedName name="смета1">#REF!</definedName>
    <definedName name="Смета11">'[125]Смета 7'!$F$1</definedName>
    <definedName name="Смета21">'[126]Смета 7'!$F$1</definedName>
    <definedName name="Смета3">[34]Вспомогательный!$D$78</definedName>
    <definedName name="Сметная_стоимость_в_базисных_ценах">#REF!</definedName>
    <definedName name="Сметная_стоимость_в_текущих_ценах__после_применения_индексов">'[66]Переменные и константы'!#REF!</definedName>
    <definedName name="Сметная_стоимость_по_ресурсному_расчету">#REF!</definedName>
    <definedName name="СМеточка">#REF!</definedName>
    <definedName name="сми">#REF!</definedName>
    <definedName name="смиь">#REF!</definedName>
    <definedName name="Смоленская_область">#REF!</definedName>
    <definedName name="смр">#REF!</definedName>
    <definedName name="смт">#REF!</definedName>
    <definedName name="Снижение_стоимости_двухцепной_ВЛ">[40]Таблица!#REF!</definedName>
    <definedName name="Согласование">#REF!</definedName>
    <definedName name="соп">#REF!</definedName>
    <definedName name="сос">#REF!</definedName>
    <definedName name="Составил">'[6]Таблица 4 АСУТП'!$B$102:$B$104</definedName>
    <definedName name="Составитель">#REF!</definedName>
    <definedName name="Составитель_сметы">#REF!</definedName>
    <definedName name="СП1">[12]Обновление!#REF!</definedName>
    <definedName name="сп2">#REF!</definedName>
    <definedName name="Специф1">#REF!</definedName>
    <definedName name="спио">#REF!</definedName>
    <definedName name="список">[127]Списки!$A:$A</definedName>
    <definedName name="справочник">#REF!</definedName>
    <definedName name="спрь">[8]топография!#REF!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с">#REF!</definedName>
    <definedName name="сссс">#REF!</definedName>
    <definedName name="Ст">[128]АД!$A$9</definedName>
    <definedName name="Ставропольский_край">#REF!</definedName>
    <definedName name="СТАД">[68]Показатели!$A$79:$A$80</definedName>
    <definedName name="Стадия_проектирования">#REF!</definedName>
    <definedName name="Станц10">'[32]Лист опроса'!$B$23</definedName>
    <definedName name="СТЕП">[68]Показатели!$B$85:$B$88</definedName>
    <definedName name="сто">'[129]8'!#REF!</definedName>
    <definedName name="Стоимость">#REF!</definedName>
    <definedName name="Стоимость_Коэффициент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имость_специальных_переходов">[40]Таблица!$B$344:$B$351</definedName>
    <definedName name="стороны">[130]Списки!$A$1:$A$440</definedName>
    <definedName name="Стр10">'[32]Лист опроса'!$B$24</definedName>
    <definedName name="СтрАУ">'[32]Лист опроса'!$B$12</definedName>
    <definedName name="СтрДУ">'[32]Лист опроса'!$B$11</definedName>
    <definedName name="Стрелки">'[32]Лист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'[66]Переменные и константы'!#REF!</definedName>
    <definedName name="Строительные_работы_в_текущих_ценах_по_ресурсному_расчету">'[66]Переменные и константы'!#REF!</definedName>
    <definedName name="Строительные_работы_в_текущих_ценах_после_применения_индексов">'[66]Переменные и константы'!#REF!</definedName>
    <definedName name="Сургут">NA()</definedName>
    <definedName name="счьор">[8]топография!#REF!</definedName>
    <definedName name="т">#REF!</definedName>
    <definedName name="Таблица_индексов">[40]Регионы!$B$99:$O$182</definedName>
    <definedName name="Тамбовская_область">#REF!</definedName>
    <definedName name="тампонаж">[131]!Rashod_dolot_zap</definedName>
    <definedName name="Тверская_область">#REF!</definedName>
    <definedName name="Территориальная_поправка_к_ТЕР">#REF!</definedName>
    <definedName name="техник">#REF!</definedName>
    <definedName name="технич">#REF!</definedName>
    <definedName name="Технический_директор">#REF!</definedName>
    <definedName name="Тип_ПС">[40]Таблица!$B$700:$B$701</definedName>
    <definedName name="титул">'[132]АКТ ВЫБОРА'!$D$6</definedName>
    <definedName name="ТолкоМашЛаб">[59]СмМашБур!#REF!</definedName>
    <definedName name="ТолькоМашБур">[59]СмМашБур!#REF!</definedName>
    <definedName name="ТолькоРучБур">[59]СмРучБур!#REF!</definedName>
    <definedName name="ТолькоРучЛаб">[59]СмРучБур!$K$39</definedName>
    <definedName name="Томская_область">#REF!</definedName>
    <definedName name="Томская_область_1">#REF!</definedName>
    <definedName name="топ1">#REF!</definedName>
    <definedName name="топ2">#REF!</definedName>
    <definedName name="топо">#REF!</definedName>
    <definedName name="топо2">#REF!</definedName>
    <definedName name="топогр1">#REF!</definedName>
    <definedName name="топограф">#REF!</definedName>
    <definedName name="Трансформаторы">[40]Таблица!$B$501:$B$541</definedName>
    <definedName name="третий">#REF!</definedName>
    <definedName name="третья_кат">#REF!</definedName>
    <definedName name="трол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>{0,"тысячz";1,"тысячаz";2,"тысячиz";5,"тысячz"}</definedName>
    <definedName name="тьбю">#REF!</definedName>
    <definedName name="тьтб">#REF!</definedName>
    <definedName name="тьюит">#REF!</definedName>
    <definedName name="Тюменская_область">#REF!</definedName>
    <definedName name="Тюменская_область_1">#REF!</definedName>
    <definedName name="у">#REF!</definedName>
    <definedName name="убыль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рс">#REF!</definedName>
    <definedName name="урс123" hidden="1">#REF!</definedName>
    <definedName name="Условия_ВЛ">[40]Таблица!$O$13:$O$17</definedName>
    <definedName name="Условия_КЛ">[40]Таблица!$P$15</definedName>
    <definedName name="уу">#REF!</definedName>
    <definedName name="уцуц">#REF!</definedName>
    <definedName name="Участок">#REF!</definedName>
    <definedName name="ушщпгу">#REF!</definedName>
    <definedName name="ф">#REF!</definedName>
    <definedName name="ф1">#REF!</definedName>
    <definedName name="Ф10">[68]Показатели!$B$57:$B$69</definedName>
    <definedName name="Ф100">[68]Показатели!$B$70:$B$71</definedName>
    <definedName name="Ф2">[68]Показатели!$B$5:$B$10</definedName>
    <definedName name="Ф5">[68]Показатели!$B$12:$B$18</definedName>
    <definedName name="Ф5.1">#REF!</definedName>
    <definedName name="Ф51">[68]Показатели!$B$19:$B$20</definedName>
    <definedName name="Ф6">[68]Показатели!$B$22:$B$25</definedName>
    <definedName name="Ф7">[68]Показатели!$B$27:$B$33</definedName>
    <definedName name="Ф8">[68]Показатели!$B$35:$B$39</definedName>
    <definedName name="Ф9">[68]Показатели!$B$41:$B$53</definedName>
    <definedName name="Ф90">[68]Показатели!$B$54:$B$55</definedName>
    <definedName name="Ф91">#REF!</definedName>
    <definedName name="фавр">#REF!</definedName>
    <definedName name="фапиаи">#REF!</definedName>
    <definedName name="фвап">#REF!</definedName>
    <definedName name="фвапив">#REF!</definedName>
    <definedName name="фед">'[38]свод 2'!$D$10</definedName>
    <definedName name="Финансирование_Y2017">#REF!</definedName>
    <definedName name="Финансирование_Y2018">#REF!</definedName>
    <definedName name="Финансирование_Y2019">#REF!</definedName>
    <definedName name="Финансирование_Y2020">#REF!</definedName>
    <definedName name="Финансирование_Y2021">#REF!</definedName>
    <definedName name="Финансирование_Y2022">#REF!</definedName>
    <definedName name="Финансирование_Y2023">#REF!</definedName>
    <definedName name="Финансирование_Y2024">#REF!</definedName>
    <definedName name="Финансирование_Y2025">#REF!</definedName>
    <definedName name="фнн">#REF!</definedName>
    <definedName name="фукек">#REF!</definedName>
    <definedName name="ффггг">#REF!</definedName>
    <definedName name="фффффф">#REF!</definedName>
    <definedName name="ффыв">#REF!</definedName>
    <definedName name="фыв">#REF!</definedName>
    <definedName name="Хабаровский_край">#REF!</definedName>
    <definedName name="Хабаровский_край_1">#REF!</definedName>
    <definedName name="Характеристика">#REF!</definedName>
    <definedName name="хд">#REF!</definedName>
    <definedName name="ц">#REF!</definedName>
    <definedName name="цакыф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[59]СмМашБур!#REF!</definedName>
    <definedName name="ЦенаОбслед">[59]ОбмОбслЗемОд!$F$62</definedName>
    <definedName name="ЦенаРучБур">[59]СмРучБур!#REF!</definedName>
    <definedName name="ЦенаШурфов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">[19]!dial_mater</definedName>
    <definedName name="ццц">#REF!</definedName>
    <definedName name="чапо">#REF!</definedName>
    <definedName name="чапр">#REF!</definedName>
    <definedName name="Части_и_главы">#REF!</definedName>
    <definedName name="Челябинская_область">#REF!</definedName>
    <definedName name="Челябинская_область_1">#REF!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аблон">[7]!ABN</definedName>
    <definedName name="Шапка">#REF!</definedName>
    <definedName name="Шапка2">#REF!</definedName>
    <definedName name="шгд">#REF!</definedName>
    <definedName name="шдгшж">#REF!</definedName>
    <definedName name="шестой">#REF!</definedName>
    <definedName name="Шесть">#REF!</definedName>
    <definedName name="Ширяйка">[16]топография!#REF!</definedName>
    <definedName name="Шкафы_ТМ">#REF!</definedName>
    <definedName name="шоссе">#REF!</definedName>
    <definedName name="шплю">#REF!</definedName>
    <definedName name="шпр">#REF!</definedName>
    <definedName name="шшш">#REF!</definedName>
    <definedName name="шщгщ9шщллщ">#REF!</definedName>
    <definedName name="щжэдж">#REF!</definedName>
    <definedName name="щшшщрг">#REF!</definedName>
    <definedName name="щщ">#REF!</definedName>
    <definedName name="ъхз">#REF!</definedName>
    <definedName name="ы">[133]топография!#REF!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[8]топография!#REF!</definedName>
    <definedName name="ыапраыр">#REF!</definedName>
    <definedName name="ыаыаы">#REF!</definedName>
    <definedName name="ыв">[24]ПДР!#REF!</definedName>
    <definedName name="ЫВGGGGGGGGGGGGGGG">#REF!</definedName>
    <definedName name="ыва">#REF!</definedName>
    <definedName name="ывапвыфп">[8]топография!#REF!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[17]топография!#REF!</definedName>
    <definedName name="ыВПВП">#REF!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[9]топография!#REF!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ыы">#REF!</definedName>
    <definedName name="ыыыы">#REF!</definedName>
    <definedName name="ьбть">[134]топография!#REF!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[135]Смета!#REF!</definedName>
    <definedName name="эк">#REF!</definedName>
    <definedName name="эк1">#REF!</definedName>
    <definedName name="эко">#REF!</definedName>
    <definedName name="эко1">#REF!</definedName>
    <definedName name="экол.1">[106]топография!#REF!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кон">#REF!</definedName>
    <definedName name="ЭКСПО">граж</definedName>
    <definedName name="ЭКСПОФОРУМ">граж</definedName>
    <definedName name="экт">#REF!</definedName>
    <definedName name="ЭлеСи">[136]Коэфф1.!$E$7</definedName>
    <definedName name="ЭлеСи_1">#REF!</definedName>
    <definedName name="элрасч">#REF!</definedName>
    <definedName name="ЭЛСИ_Т">#REF!</definedName>
    <definedName name="эмс">[16]топография!#REF!</definedName>
    <definedName name="юб.б.">[45]топография!#REF!</definedName>
    <definedName name="юдшншджгп">#REF!</definedName>
    <definedName name="ЮФУ">#REF!</definedName>
    <definedName name="ЮФУ2">#REF!</definedName>
    <definedName name="ююю">[134]топография!#REF!</definedName>
    <definedName name="я">[137]ОбмОбслЗемОд!$E$28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ЯЯ">[138]топография!#REF!</definedName>
  </definedNames>
  <calcPr calcId="191029" fullPrecision="0"/>
</workbook>
</file>

<file path=xl/calcChain.xml><?xml version="1.0" encoding="utf-8"?>
<calcChain xmlns="http://schemas.openxmlformats.org/spreadsheetml/2006/main">
  <c r="G76" i="6" l="1"/>
  <c r="H76" i="6" l="1"/>
  <c r="A70" i="6" l="1"/>
  <c r="A72" i="6" s="1"/>
  <c r="G67" i="6"/>
  <c r="G68" i="6" s="1"/>
  <c r="H68" i="6" s="1"/>
  <c r="H66" i="6"/>
  <c r="H65" i="6"/>
  <c r="H64" i="6"/>
  <c r="H63" i="6"/>
  <c r="A63" i="6"/>
  <c r="A64" i="6" s="1"/>
  <c r="A65" i="6" s="1"/>
  <c r="A66" i="6" s="1"/>
  <c r="H57" i="6"/>
  <c r="A57" i="6"/>
  <c r="F54" i="6"/>
  <c r="H51" i="6"/>
  <c r="H50" i="6"/>
  <c r="G46" i="6"/>
  <c r="F46" i="6"/>
  <c r="H44" i="6"/>
  <c r="G41" i="6"/>
  <c r="F41" i="6"/>
  <c r="E41" i="6"/>
  <c r="D41" i="6"/>
  <c r="H40" i="6"/>
  <c r="G38" i="6"/>
  <c r="F38" i="6"/>
  <c r="E38" i="6"/>
  <c r="D38" i="6"/>
  <c r="H38" i="6" s="1"/>
  <c r="H37" i="6"/>
  <c r="G34" i="6"/>
  <c r="F34" i="6"/>
  <c r="E34" i="6"/>
  <c r="D34" i="6"/>
  <c r="H33" i="6"/>
  <c r="G31" i="6"/>
  <c r="F31" i="6"/>
  <c r="E31" i="6"/>
  <c r="D31" i="6"/>
  <c r="H30" i="6"/>
  <c r="E28" i="6"/>
  <c r="E35" i="6" s="1"/>
  <c r="D28" i="6"/>
  <c r="D35" i="6" s="1"/>
  <c r="G27" i="6"/>
  <c r="G28" i="6" s="1"/>
  <c r="G35" i="6" s="1"/>
  <c r="F27" i="6"/>
  <c r="H27" i="6" s="1"/>
  <c r="H34" i="6" l="1"/>
  <c r="E42" i="6"/>
  <c r="F42" i="6"/>
  <c r="F47" i="6" s="1"/>
  <c r="G42" i="6"/>
  <c r="G47" i="6" s="1"/>
  <c r="H41" i="6"/>
  <c r="D42" i="6"/>
  <c r="D45" i="6" s="1"/>
  <c r="F55" i="6"/>
  <c r="G53" i="6"/>
  <c r="E45" i="6"/>
  <c r="E46" i="6" s="1"/>
  <c r="E47" i="6" s="1"/>
  <c r="F28" i="6"/>
  <c r="F35" i="6" s="1"/>
  <c r="H35" i="6" s="1"/>
  <c r="H31" i="6"/>
  <c r="H67" i="6"/>
  <c r="F61" i="6" l="1"/>
  <c r="F69" i="6" s="1"/>
  <c r="F75" i="6"/>
  <c r="H28" i="6"/>
  <c r="H42" i="6"/>
  <c r="E52" i="6"/>
  <c r="E54" i="6" s="1"/>
  <c r="E55" i="6" s="1"/>
  <c r="D46" i="6"/>
  <c r="H45" i="6"/>
  <c r="G54" i="6"/>
  <c r="G55" i="6" s="1"/>
  <c r="G75" i="6" s="1"/>
  <c r="H53" i="6"/>
  <c r="F70" i="6"/>
  <c r="E61" i="6" l="1"/>
  <c r="E69" i="6" s="1"/>
  <c r="E75" i="6"/>
  <c r="F71" i="6"/>
  <c r="F88" i="6"/>
  <c r="F72" i="6"/>
  <c r="F73" i="6" s="1"/>
  <c r="E70" i="6"/>
  <c r="H46" i="6"/>
  <c r="D47" i="6"/>
  <c r="E71" i="6" l="1"/>
  <c r="E72" i="6" s="1"/>
  <c r="E88" i="6"/>
  <c r="F74" i="6"/>
  <c r="H47" i="6"/>
  <c r="D52" i="6"/>
  <c r="E73" i="6" l="1"/>
  <c r="H52" i="6"/>
  <c r="D54" i="6"/>
  <c r="E74" i="6" l="1"/>
  <c r="H54" i="6"/>
  <c r="D55" i="6"/>
  <c r="D75" i="6" s="1"/>
  <c r="H75" i="6" l="1"/>
  <c r="H55" i="6"/>
  <c r="D61" i="6"/>
  <c r="D69" i="6" l="1"/>
  <c r="G60" i="6"/>
  <c r="H60" i="6" s="1"/>
  <c r="G58" i="6"/>
  <c r="H58" i="6" l="1"/>
  <c r="G59" i="6"/>
  <c r="D70" i="6"/>
  <c r="D88" i="6" s="1"/>
  <c r="H59" i="6" l="1"/>
  <c r="G61" i="6"/>
  <c r="D71" i="6"/>
  <c r="G69" i="6" l="1"/>
  <c r="H61" i="6"/>
  <c r="D72" i="6"/>
  <c r="D73" i="6" s="1"/>
  <c r="D74" i="6" l="1"/>
  <c r="G70" i="6"/>
  <c r="H69" i="6"/>
  <c r="H70" i="6" l="1"/>
  <c r="G88" i="6"/>
  <c r="H88" i="6" s="1"/>
  <c r="G71" i="6"/>
  <c r="G72" i="6" l="1"/>
  <c r="H72" i="6" s="1"/>
  <c r="H71" i="6"/>
  <c r="G73" i="6" l="1"/>
  <c r="H73" i="6" l="1"/>
  <c r="G74" i="6"/>
  <c r="H74" i="6" l="1"/>
  <c r="D6" i="6"/>
</calcChain>
</file>

<file path=xl/sharedStrings.xml><?xml version="1.0" encoding="utf-8"?>
<sst xmlns="http://schemas.openxmlformats.org/spreadsheetml/2006/main" count="112" uniqueCount="107">
  <si>
    <t>А.А. Сизов</t>
  </si>
  <si>
    <t>Заказчик: АО «ЛОЭСК»
Генеральный директор</t>
  </si>
  <si>
    <t>Н.С. Александров</t>
  </si>
  <si>
    <t xml:space="preserve">Начальник сметного отдела </t>
  </si>
  <si>
    <t>С.А. Мильков</t>
  </si>
  <si>
    <t>Главный инженер проекта</t>
  </si>
  <si>
    <t>С.А. Ересов</t>
  </si>
  <si>
    <t>Генеральный директор ООО «Энергоконтроль»</t>
  </si>
  <si>
    <t>Резерв на непредвиденные работы и затраты - 3%</t>
  </si>
  <si>
    <t>Методика № 421/пр от 04.08.2020 г. п.142</t>
  </si>
  <si>
    <t>Итого по Главам 1-12</t>
  </si>
  <si>
    <t>Итого по Главе 12</t>
  </si>
  <si>
    <t xml:space="preserve">Экспертиза проектной документации в части
проверки достоверности определения сметной стоимости </t>
  </si>
  <si>
    <t>Авторский надзор - 0,2% от итога глав 1-9</t>
  </si>
  <si>
    <t>Методика № 421/пр от 04.08.2020 г. п.173</t>
  </si>
  <si>
    <t>Разработка рабочей документации</t>
  </si>
  <si>
    <t>Сводная смета ПИР</t>
  </si>
  <si>
    <t>Разработка проектной документации</t>
  </si>
  <si>
    <t>Инженерные изыскания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</si>
  <si>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</si>
  <si>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</si>
  <si>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r>
      <t xml:space="preserve">В том числе авторский надзор 0,2% от итога глав 1-9 </t>
    </r>
    <r>
      <rPr>
        <i/>
        <sz val="10"/>
        <rFont val="Times New Roman"/>
        <family val="1"/>
        <charset val="204"/>
      </rPr>
      <t>(справочно)</t>
    </r>
  </si>
  <si>
    <t>МДС 81-35.2004 прил.8, п.12.3</t>
  </si>
  <si>
    <t>Итого по Главе 10</t>
  </si>
  <si>
    <t>Приказ ОАО «ФСК ЕЭС» от 05.08.2011 № 467</t>
  </si>
  <si>
    <t>Строительный контроль - 1,81% от итога глав 1-9</t>
  </si>
  <si>
    <t>Глава 10. Содержание службы заказчика. Строительный контроль</t>
  </si>
  <si>
    <t>Итого по Главам 1-9</t>
  </si>
  <si>
    <t>Итого по Главе 9</t>
  </si>
  <si>
    <t>Размещение отходов на полигоне ТБО</t>
  </si>
  <si>
    <t>Расчет № 1</t>
  </si>
  <si>
    <t>6</t>
  </si>
  <si>
    <t>Глава 9. Прочие работы и затраты</t>
  </si>
  <si>
    <t>Итого по Главам 1-8</t>
  </si>
  <si>
    <t>Итого по Главе 8</t>
  </si>
  <si>
    <t>5</t>
  </si>
  <si>
    <t>Устройство временной подъездной автодороги</t>
  </si>
  <si>
    <t>ЛС 08-01-01</t>
  </si>
  <si>
    <t>Глава 8. Временные здания и сооружения</t>
  </si>
  <si>
    <t>Итого по Главам 1-7</t>
  </si>
  <si>
    <t>Итого по Главе 7</t>
  </si>
  <si>
    <t>Благоустройство территории</t>
  </si>
  <si>
    <t>ЛС 07-01-01</t>
  </si>
  <si>
    <t>4</t>
  </si>
  <si>
    <t>Глава 7. Благоустройство и озеленение территории</t>
  </si>
  <si>
    <t>Итого по Главе 6</t>
  </si>
  <si>
    <t>Система водоотведения</t>
  </si>
  <si>
    <t>ЛС 06-01-01</t>
  </si>
  <si>
    <t>3</t>
  </si>
  <si>
    <t>Глава 6. Наружные сети и сооружения водоснабжения, водоотведения, теплоснабжения и газоснабжения</t>
  </si>
  <si>
    <t>Итого по Главе 5</t>
  </si>
  <si>
    <t>Сети связи</t>
  </si>
  <si>
    <t>ЛС 05-01-01</t>
  </si>
  <si>
    <t>2</t>
  </si>
  <si>
    <t>Глава 5. Объекты транспортного хозяйства и связи</t>
  </si>
  <si>
    <t>Итого по Главе 2</t>
  </si>
  <si>
    <t>Глава 2. Основные объекты строительства</t>
  </si>
  <si>
    <t>Итого по Главе 1</t>
  </si>
  <si>
    <t>Демонтажные работы</t>
  </si>
  <si>
    <t>ЛС 01-01-01</t>
  </si>
  <si>
    <t>Глава 1. Подготовка территории строительства</t>
  </si>
  <si>
    <t>всего</t>
  </si>
  <si>
    <t>прочих затрат</t>
  </si>
  <si>
    <t>оборудования</t>
  </si>
  <si>
    <t>монтажных работ</t>
  </si>
  <si>
    <t>строитель-
ных (ремонтно-строительных, ремонтно-реставрационных) работ</t>
  </si>
  <si>
    <t>Сметная стоимость, тыс. руб.</t>
  </si>
  <si>
    <t>Наименование глав, объектов капитального строительства, работ и затрат</t>
  </si>
  <si>
    <t>Обоснование</t>
  </si>
  <si>
    <t>№ пп</t>
  </si>
  <si>
    <t>ТЕР Ленинградской обл. (приказ Минстроя России № 648/пр от 09.09.2015 г.)</t>
  </si>
  <si>
    <t>(наименование стройки)</t>
  </si>
  <si>
    <t>№ССРСС</t>
  </si>
  <si>
    <t>СВОДНЫЙ СМЕТНЫЙ РАСЧЕТ СТОИМОСТИ СТРОИТЕЛЬСТВА</t>
  </si>
  <si>
    <t>(ссылка на документ об утверждении)</t>
  </si>
  <si>
    <t>«    »________________2020 г.</t>
  </si>
  <si>
    <t xml:space="preserve"> тыс. руб. </t>
  </si>
  <si>
    <t>Сводный сметный расчет сметной стоимостью</t>
  </si>
  <si>
    <t>_________________20___г.</t>
  </si>
  <si>
    <t>Утвержден</t>
  </si>
  <si>
    <t>(наименование организации)</t>
  </si>
  <si>
    <t>АО "ЛОЭСК", 187342, Ленинградская область, г. Кировск, ул. Ладожская, д.3 А</t>
  </si>
  <si>
    <t xml:space="preserve">Заказчик </t>
  </si>
  <si>
    <t>Форма № 1</t>
  </si>
  <si>
    <t>Всего по сводному расчету в ценах на 2 кв. 2021 г. с НДС</t>
  </si>
  <si>
    <t>НДС 20%</t>
  </si>
  <si>
    <t>№ 303-ФЗ от 03.08.2018 г.</t>
  </si>
  <si>
    <t>Всего по сводному расчету в ценах на 2 кв. 2021 г.</t>
  </si>
  <si>
    <t>Содержание службы заказчика-застройщика ПС - 3,18% от итога глав 1-9 и главы 12</t>
  </si>
  <si>
    <t>Пусконаладочные работы - 7% от ст-ти оборуд. в текущем уровне цен (ГЛ1-8)</t>
  </si>
  <si>
    <t>Производство работ в зимнее время - 2,1% (III темп. зона) от итогов по графам 4, 5 глав 1-8</t>
  </si>
  <si>
    <t>ГСН 81-05-02-2007, таб.4, п.2.4</t>
  </si>
  <si>
    <t>Размещение демонтируемых материалов на полигоне ТБО</t>
  </si>
  <si>
    <t>Расчет № 2</t>
  </si>
  <si>
    <t xml:space="preserve">Временные здания и сооружения - 3,9% от стоимости СМР по итогам глав 1-7 </t>
  </si>
  <si>
    <t>Приказ Минстроя России №332 пр от 19.06.2020, прил.1 п.22</t>
  </si>
  <si>
    <t>7</t>
  </si>
  <si>
    <t>ОС 02-01</t>
  </si>
  <si>
    <t>«Строительство двух ячеек в РУ 35к В ПС 35 кВ ООО «ПГЛЗ» г. Пикалево ЛО»</t>
  </si>
  <si>
    <t>Составлен(а) в текущем уровне цен по состоянию на 2 кв. 2021 г. 
Индексация по письмам Минстрой России от 04.05.2021 № 18410-ИФ/09 и от 21.05.2021 №20800-ИФ/09: 
СМР - 7.36, ПНР - 10.83, оборудование - 5.37, прочие - 10.62, проектные - 4.59, изыскательские - 4.66</t>
  </si>
  <si>
    <t>Строительство двух ячеек в РУ 35к В ПС 35 кВ ООО «ПГЛЗ» г. Пикалево ЛО</t>
  </si>
  <si>
    <t>Итого по Главам 1-5</t>
  </si>
  <si>
    <t>Письмо АО "ЛОЭСК"</t>
  </si>
  <si>
    <t>Договор № 938/21 
от 12.10.2021</t>
  </si>
  <si>
    <t xml:space="preserve">В том числе затраты Заказчика с НДС </t>
  </si>
  <si>
    <t>В том числе затраты Проектировщика с НДС</t>
  </si>
  <si>
    <t xml:space="preserve">В том числе затраты Подрядчика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</si>
</sst>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\(#,##0.00\)"/>
    <numFmt numFmtId="166" formatCode="_-* #,##0.000_р_._-;\-* #,##0.0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9" fontId="3" fillId="0" borderId="0" xfId="2" applyNumberFormat="1" applyFont="1" applyFill="1" applyAlignment="1">
      <alignment horizontal="left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/>
    </xf>
    <xf numFmtId="0" fontId="3" fillId="0" borderId="1" xfId="2" applyFont="1" applyFill="1" applyBorder="1" applyAlignment="1">
      <alignment horizontal="left" vertical="center"/>
    </xf>
    <xf numFmtId="164" fontId="4" fillId="0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Alignment="1">
      <alignment horizontal="left" vertical="center"/>
    </xf>
    <xf numFmtId="164" fontId="3" fillId="0" borderId="0" xfId="2" applyNumberFormat="1" applyFont="1" applyFill="1" applyBorder="1" applyAlignment="1">
      <alignment horizontal="right" vertical="center" wrapText="1"/>
    </xf>
    <xf numFmtId="43" fontId="3" fillId="0" borderId="0" xfId="2" applyNumberFormat="1" applyFont="1" applyFill="1" applyAlignment="1">
      <alignment horizontal="right" vertical="center"/>
    </xf>
    <xf numFmtId="0" fontId="3" fillId="0" borderId="1" xfId="2" applyFont="1" applyFill="1" applyBorder="1" applyAlignment="1">
      <alignment horizontal="right" vertical="center"/>
    </xf>
    <xf numFmtId="164" fontId="5" fillId="0" borderId="0" xfId="2" applyNumberFormat="1" applyFont="1" applyFill="1" applyBorder="1" applyAlignment="1">
      <alignment horizontal="right" vertical="center" wrapText="1"/>
    </xf>
    <xf numFmtId="164" fontId="5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right" vertical="center" wrapText="1"/>
    </xf>
    <xf numFmtId="49" fontId="3" fillId="0" borderId="2" xfId="2" applyNumberFormat="1" applyFont="1" applyFill="1" applyBorder="1" applyAlignment="1">
      <alignment horizontal="left" vertical="center" wrapText="1"/>
    </xf>
    <xf numFmtId="164" fontId="6" fillId="0" borderId="2" xfId="2" applyNumberFormat="1" applyFont="1" applyFill="1" applyBorder="1" applyAlignment="1">
      <alignment horizontal="right" vertical="center" wrapText="1"/>
    </xf>
    <xf numFmtId="49" fontId="6" fillId="0" borderId="2" xfId="2" applyNumberFormat="1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8" fillId="0" borderId="2" xfId="2" applyNumberFormat="1" applyFont="1" applyFill="1" applyBorder="1" applyAlignment="1">
      <alignment horizontal="left" vertical="center" wrapText="1"/>
    </xf>
    <xf numFmtId="164" fontId="9" fillId="0" borderId="2" xfId="2" applyNumberFormat="1" applyFont="1" applyFill="1" applyBorder="1" applyAlignment="1">
      <alignment horizontal="right" vertical="center" wrapText="1"/>
    </xf>
    <xf numFmtId="49" fontId="8" fillId="0" borderId="2" xfId="2" applyNumberFormat="1" applyFont="1" applyFill="1" applyBorder="1" applyAlignment="1">
      <alignment vertical="center" wrapText="1"/>
    </xf>
    <xf numFmtId="49" fontId="6" fillId="0" borderId="3" xfId="2" applyNumberFormat="1" applyFont="1" applyFill="1" applyBorder="1" applyAlignment="1">
      <alignment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vertical="center" wrapText="1"/>
    </xf>
    <xf numFmtId="164" fontId="10" fillId="0" borderId="2" xfId="2" applyNumberFormat="1" applyFont="1" applyFill="1" applyBorder="1" applyAlignment="1">
      <alignment horizontal="right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right" vertical="center" wrapText="1"/>
    </xf>
    <xf numFmtId="0" fontId="3" fillId="0" borderId="3" xfId="2" applyFont="1" applyFill="1" applyBorder="1" applyAlignment="1">
      <alignment horizontal="center" vertical="center"/>
    </xf>
    <xf numFmtId="49" fontId="3" fillId="0" borderId="3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/>
    </xf>
    <xf numFmtId="4" fontId="12" fillId="0" borderId="0" xfId="2" applyNumberFormat="1" applyFont="1" applyFill="1" applyAlignment="1">
      <alignment horizontal="center" vertical="center"/>
    </xf>
    <xf numFmtId="49" fontId="13" fillId="0" borderId="0" xfId="2" applyNumberFormat="1" applyFont="1" applyFill="1" applyAlignment="1">
      <alignment horizontal="left" vertical="center"/>
    </xf>
    <xf numFmtId="0" fontId="13" fillId="0" borderId="0" xfId="2" applyFont="1" applyFill="1" applyAlignment="1">
      <alignment horizontal="center" vertical="center"/>
    </xf>
    <xf numFmtId="49" fontId="3" fillId="0" borderId="0" xfId="2" applyNumberFormat="1" applyFont="1" applyFill="1" applyAlignment="1">
      <alignment vertical="center" wrapText="1"/>
    </xf>
    <xf numFmtId="49" fontId="3" fillId="0" borderId="0" xfId="2" applyNumberFormat="1" applyFont="1" applyFill="1" applyAlignment="1">
      <alignment vertical="center"/>
    </xf>
    <xf numFmtId="0" fontId="3" fillId="0" borderId="0" xfId="2" applyNumberFormat="1" applyFont="1" applyFill="1" applyBorder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49" fontId="5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left" vertical="center"/>
    </xf>
    <xf numFmtId="165" fontId="3" fillId="0" borderId="0" xfId="3" applyNumberFormat="1" applyFont="1" applyFill="1" applyBorder="1" applyAlignment="1">
      <alignment horizontal="right" vertical="center" wrapText="1"/>
    </xf>
    <xf numFmtId="0" fontId="8" fillId="0" borderId="0" xfId="2" applyFont="1" applyFill="1" applyAlignment="1">
      <alignment horizontal="center" vertical="center"/>
    </xf>
    <xf numFmtId="49" fontId="5" fillId="0" borderId="0" xfId="2" applyNumberFormat="1" applyFont="1" applyFill="1" applyAlignment="1">
      <alignment horizontal="left" vertical="center"/>
    </xf>
    <xf numFmtId="0" fontId="14" fillId="0" borderId="0" xfId="2" applyFont="1" applyFill="1" applyAlignment="1">
      <alignment vertical="center"/>
    </xf>
    <xf numFmtId="166" fontId="7" fillId="0" borderId="0" xfId="2" applyNumberFormat="1" applyFont="1" applyFill="1" applyAlignment="1">
      <alignment vertical="center"/>
    </xf>
    <xf numFmtId="49" fontId="6" fillId="0" borderId="0" xfId="2" applyNumberFormat="1" applyFont="1" applyFill="1" applyBorder="1" applyAlignment="1">
      <alignment horizontal="left" vertical="center"/>
    </xf>
    <xf numFmtId="49" fontId="6" fillId="0" borderId="0" xfId="2" applyNumberFormat="1" applyFont="1" applyFill="1" applyAlignment="1">
      <alignment horizontal="left" vertical="center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164" fontId="3" fillId="0" borderId="2" xfId="2" applyNumberFormat="1" applyFont="1" applyFill="1" applyBorder="1" applyAlignment="1">
      <alignment vertical="center" wrapText="1"/>
    </xf>
    <xf numFmtId="49" fontId="3" fillId="0" borderId="2" xfId="2" applyNumberFormat="1" applyFont="1" applyFill="1" applyBorder="1" applyAlignment="1">
      <alignment vertical="center" wrapText="1"/>
    </xf>
    <xf numFmtId="164" fontId="3" fillId="0" borderId="2" xfId="2" applyNumberFormat="1" applyFont="1" applyFill="1" applyBorder="1" applyAlignment="1">
      <alignment horizontal="left" vertical="center" wrapText="1"/>
    </xf>
    <xf numFmtId="2" fontId="3" fillId="0" borderId="2" xfId="2" applyNumberFormat="1" applyFont="1" applyFill="1" applyBorder="1" applyAlignment="1">
      <alignment horizontal="right" vertical="center" wrapText="1"/>
    </xf>
    <xf numFmtId="0" fontId="15" fillId="0" borderId="9" xfId="0" applyNumberFormat="1" applyFont="1" applyFill="1" applyBorder="1" applyAlignment="1" applyProtection="1">
      <alignment horizontal="right" vertical="top"/>
    </xf>
    <xf numFmtId="0" fontId="16" fillId="0" borderId="9" xfId="0" applyNumberFormat="1" applyFont="1" applyFill="1" applyBorder="1" applyAlignment="1" applyProtection="1">
      <alignment horizontal="right" vertical="top"/>
    </xf>
    <xf numFmtId="0" fontId="16" fillId="0" borderId="9" xfId="0" applyNumberFormat="1" applyFont="1" applyFill="1" applyBorder="1" applyAlignment="1" applyProtection="1">
      <alignment horizontal="right" vertical="top" wrapText="1"/>
    </xf>
    <xf numFmtId="0" fontId="3" fillId="0" borderId="2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right" vertical="center" wrapText="1"/>
    </xf>
    <xf numFmtId="0" fontId="17" fillId="2" borderId="2" xfId="1" applyFont="1" applyFill="1" applyBorder="1" applyAlignment="1">
      <alignment horizontal="center" vertical="center"/>
    </xf>
    <xf numFmtId="4" fontId="17" fillId="2" borderId="6" xfId="1" applyNumberFormat="1" applyFont="1" applyFill="1" applyBorder="1" applyAlignment="1">
      <alignment horizontal="right" vertical="center"/>
    </xf>
    <xf numFmtId="4" fontId="17" fillId="2" borderId="2" xfId="1" applyNumberFormat="1" applyFont="1" applyFill="1" applyBorder="1" applyAlignment="1">
      <alignment horizontal="right" vertical="center"/>
    </xf>
    <xf numFmtId="4" fontId="17" fillId="2" borderId="0" xfId="1" applyNumberFormat="1" applyFont="1" applyFill="1" applyAlignment="1">
      <alignment vertical="center"/>
    </xf>
    <xf numFmtId="4" fontId="17" fillId="2" borderId="0" xfId="1" applyNumberFormat="1" applyFont="1" applyFill="1" applyAlignment="1"/>
    <xf numFmtId="0" fontId="17" fillId="2" borderId="0" xfId="1" applyFont="1" applyFill="1" applyAlignment="1"/>
    <xf numFmtId="4" fontId="18" fillId="2" borderId="2" xfId="1" applyNumberFormat="1" applyFont="1" applyFill="1" applyBorder="1" applyAlignment="1">
      <alignment horizontal="right" vertical="center"/>
    </xf>
    <xf numFmtId="4" fontId="18" fillId="2" borderId="6" xfId="1" applyNumberFormat="1" applyFont="1" applyFill="1" applyBorder="1" applyAlignment="1">
      <alignment horizontal="right" vertical="center"/>
    </xf>
    <xf numFmtId="43" fontId="1" fillId="0" borderId="0" xfId="5" applyFill="1" applyAlignment="1">
      <alignment vertical="center"/>
    </xf>
    <xf numFmtId="4" fontId="1" fillId="0" borderId="0" xfId="2" applyNumberFormat="1" applyFill="1" applyAlignment="1">
      <alignment vertical="center"/>
    </xf>
    <xf numFmtId="0" fontId="3" fillId="0" borderId="2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>
      <alignment horizontal="left" vertical="center" wrapText="1"/>
    </xf>
    <xf numFmtId="49" fontId="18" fillId="2" borderId="4" xfId="1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49" fontId="4" fillId="0" borderId="0" xfId="2" applyNumberFormat="1" applyFont="1" applyFill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5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vertical="center" wrapText="1"/>
    </xf>
    <xf numFmtId="49" fontId="5" fillId="0" borderId="6" xfId="2" applyNumberFormat="1" applyFont="1" applyFill="1" applyBorder="1" applyAlignment="1">
      <alignment horizontal="right" vertical="center" wrapText="1"/>
    </xf>
    <xf numFmtId="49" fontId="5" fillId="0" borderId="4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right" vertical="center" wrapText="1"/>
    </xf>
    <xf numFmtId="0" fontId="3" fillId="0" borderId="6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>
      <alignment horizontal="center" wrapText="1"/>
    </xf>
    <xf numFmtId="49" fontId="3" fillId="0" borderId="0" xfId="2" applyNumberFormat="1" applyFont="1" applyFill="1" applyAlignment="1">
      <alignment horizontal="left" vertical="center" wrapText="1"/>
    </xf>
    <xf numFmtId="0" fontId="4" fillId="0" borderId="8" xfId="2" applyFont="1" applyFill="1" applyBorder="1" applyAlignment="1">
      <alignment horizontal="center" vertical="center"/>
    </xf>
    <xf numFmtId="49" fontId="10" fillId="0" borderId="6" xfId="2" applyNumberFormat="1" applyFont="1" applyFill="1" applyBorder="1" applyAlignment="1">
      <alignment horizontal="right" vertical="center" wrapText="1"/>
    </xf>
    <xf numFmtId="49" fontId="10" fillId="0" borderId="4" xfId="2" applyNumberFormat="1" applyFont="1" applyFill="1" applyBorder="1" applyAlignment="1">
      <alignment horizontal="right" vertical="center" wrapText="1"/>
    </xf>
    <xf numFmtId="0" fontId="5" fillId="0" borderId="2" xfId="2" applyFont="1" applyFill="1" applyBorder="1" applyAlignment="1">
      <alignment horizontal="right" vertical="center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Финансовый" xfId="5" builtinId="3"/>
    <cellStyle name="Финансовый 2" xfId="3" xr:uid="{00000000-0005-0000-0000-000004000000}"/>
    <cellStyle name="Финансовый 3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83.xml"/><Relationship Id="rId138" Type="http://schemas.openxmlformats.org/officeDocument/2006/relationships/externalLink" Target="externalLinks/externalLink137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externalLink" Target="externalLinks/externalLink122.xml"/><Relationship Id="rId128" Type="http://schemas.openxmlformats.org/officeDocument/2006/relationships/externalLink" Target="externalLinks/externalLink127.xml"/><Relationship Id="rId14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18" Type="http://schemas.openxmlformats.org/officeDocument/2006/relationships/externalLink" Target="externalLinks/externalLink117.xml"/><Relationship Id="rId134" Type="http://schemas.openxmlformats.org/officeDocument/2006/relationships/externalLink" Target="externalLinks/externalLink133.xml"/><Relationship Id="rId139" Type="http://schemas.openxmlformats.org/officeDocument/2006/relationships/externalLink" Target="externalLinks/externalLink138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124" Type="http://schemas.openxmlformats.org/officeDocument/2006/relationships/externalLink" Target="externalLinks/externalLink123.xml"/><Relationship Id="rId129" Type="http://schemas.openxmlformats.org/officeDocument/2006/relationships/externalLink" Target="externalLinks/externalLink128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40" Type="http://schemas.openxmlformats.org/officeDocument/2006/relationships/externalLink" Target="externalLinks/externalLink13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8.xml"/><Relationship Id="rId114" Type="http://schemas.openxmlformats.org/officeDocument/2006/relationships/externalLink" Target="externalLinks/externalLink113.xml"/><Relationship Id="rId119" Type="http://schemas.openxmlformats.org/officeDocument/2006/relationships/externalLink" Target="externalLinks/externalLink118.xml"/><Relationship Id="rId44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130" Type="http://schemas.openxmlformats.org/officeDocument/2006/relationships/externalLink" Target="externalLinks/externalLink129.xml"/><Relationship Id="rId135" Type="http://schemas.openxmlformats.org/officeDocument/2006/relationships/externalLink" Target="externalLinks/externalLink134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externalLink" Target="externalLinks/externalLink119.xml"/><Relationship Id="rId125" Type="http://schemas.openxmlformats.org/officeDocument/2006/relationships/externalLink" Target="externalLinks/externalLink124.xml"/><Relationship Id="rId14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131" Type="http://schemas.openxmlformats.org/officeDocument/2006/relationships/externalLink" Target="externalLinks/externalLink130.xml"/><Relationship Id="rId136" Type="http://schemas.openxmlformats.org/officeDocument/2006/relationships/externalLink" Target="externalLinks/externalLink135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126" Type="http://schemas.openxmlformats.org/officeDocument/2006/relationships/externalLink" Target="externalLinks/externalLink125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externalLink" Target="externalLinks/externalLink120.xml"/><Relationship Id="rId142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116" Type="http://schemas.openxmlformats.org/officeDocument/2006/relationships/externalLink" Target="externalLinks/externalLink115.xml"/><Relationship Id="rId137" Type="http://schemas.openxmlformats.org/officeDocument/2006/relationships/externalLink" Target="externalLinks/externalLink13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10.xml"/><Relationship Id="rId132" Type="http://schemas.openxmlformats.org/officeDocument/2006/relationships/externalLink" Target="externalLinks/externalLink131.xml"/><Relationship Id="rId15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27" Type="http://schemas.openxmlformats.org/officeDocument/2006/relationships/externalLink" Target="externalLinks/externalLink12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externalLink" Target="externalLinks/externalLink121.xml"/><Relationship Id="rId143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26" Type="http://schemas.openxmlformats.org/officeDocument/2006/relationships/externalLink" Target="externalLinks/externalLink25.xml"/><Relationship Id="rId47" Type="http://schemas.openxmlformats.org/officeDocument/2006/relationships/externalLink" Target="externalLinks/externalLink46.xml"/><Relationship Id="rId68" Type="http://schemas.openxmlformats.org/officeDocument/2006/relationships/externalLink" Target="externalLinks/externalLink67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33" Type="http://schemas.openxmlformats.org/officeDocument/2006/relationships/externalLink" Target="externalLinks/externalLink132.xml"/><Relationship Id="rId16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dso\Users\Afanasieva.AV\AppData\Local\Microsoft\Windows\Temporary%20Internet%20Files\Content.Outlook\TZ70ELXD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esp-otr\pm\Users\arsenteva\Desktop\&#1057;&#1084;&#1077;&#1090;&#1099;%20&#1055;&#1048;&#1056;\&#1055;&#1048;&#1056;\&#1055;&#1057;%20330%20&#1082;&#1042;%20&#1052;&#1091;&#1088;&#1084;&#1072;&#1085;&#1089;&#1082;&#1072;&#1103;\&#8470;2%20&#1055;&#1057;%20&#1052;&#1091;&#1088;&#1084;&#1072;&#1085;&#1089;&#1082;&#1072;&#1103;%20&#1055;%20&#1055;&#1040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emp\Rar$DI00.125\&#1057;&#1084;&#1077;&#1090;&#1099;%2019-25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!exchange\23%20&#1086;&#1090;&#1076;&#1077;&#1083;\&#1045;&#1088;&#1105;&#1084;&#1080;&#1085;\&#1089;&#1084;&#1047;&#1045;&#1052;&#1086;&#1076;&#1085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146_&#1055;&#1057;%20&#1080;%20&#1042;&#1051;%2035%20&#1082;&#1042;%20&#1055;&#1080;&#1082;&#1072;&#1083;&#1077;&#1074;&#1086;\&#1055;&#1044;-&#1055;&#1057;1\146-09-2020-&#1055;&#1057;1-&#1057;&#1052;\EDIT\&#1056;&#1072;&#1079;&#1076;&#1077;&#1083;%20&#1055;&#1044;%20&#8470;11%20&#1063;&#1072;&#1089;&#1090;&#1100;%202.%20&#1050;&#1085;&#1080;&#1075;&#1072;%201.%20&#1057;&#1052;%202.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1%20&#1058;&#1055;%20&#1058;&#1072;&#1084;&#1072;&#1083;&#1072;%20&#1058;&#1057;-&#1058;&#1048;%20&#105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6%20&#1058;&#1055;%20&#1056;&#1072;&#1089;&#1089;&#1082;&#1072;&#1079;&#1086;&#1074;&#1086;%20&#1058;&#1057;-&#1058;&#1048;%20&#105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Klimenko\AppData\Local\Microsoft\Windows\INetCache\Content.Outlook\UH3O72G6\1.86%20&#1058;&#1055;%20&#1056;&#1072;&#1089;&#1089;&#1082;&#1072;&#1079;&#1086;&#1074;&#1086;%20&#1058;&#1057;-&#1058;&#1048;%20&#105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dso\Users\Nikulina.IB\AppData\Local\Microsoft\Windows\Temporary%20Internet%20Files\Content.Outlook\QBH1JGC5\&#1056;&#1072;&#1089;&#1095;&#1077;&#1090;&#1085;&#1072;&#1103;%20&#1084;&#1086;&#1076;&#1077;&#1083;&#1100;%20&#1057;&#1090;&#1088;&#1086;&#1080;&#1090;&#1077;&#1083;&#1100;&#1089;&#1090;&#1074;&#1086;%20&#1042;&#1051;%20&#1052;&#1067;&#1057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7;&#1084;&#1080;&#1088;&#1085;&#1086;&#1074;\&#1057;&#1087;&#1088;&#1072;&#1074;&#1082;&#1080;-&#1093;&#1088;&#1072;&#1085;&#1077;&#1085;&#1080;&#1077;\&#1040;&#1085;&#1072;&#1083;&#1080;&#1079;&#1099;\&#1055;&#1088;&#1086;&#1090;&#1086;&#1090;&#1080;&#1087;&#1099;-&#1089;&#1090;&#1072;&#1090;&#1080;&#1089;&#1090;&#1080;&#1082;&#1072;\&#1057;&#1084;&#1077;&#1090;&#1099;-&#1072;&#1085;&#1072;&#1083;&#1086;&#1075;&#108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84;&#1077;&#1090;&#1099;\&#1042;&#1051;%2010%20&#1082;&#1042;%20&#1055;&#1072;&#1076;&#1091;&#1085;&#1089;&#1082;&#1072;&#1103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57;&#1041;&#1062;%201997%20&#1042;&#1040;&#1056;.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выборка на22 июня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 refreshError="1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Акт выполненных работ 46"/>
      <sheetName val="SMW_Служебная"/>
      <sheetName val="Смета 7"/>
      <sheetName val="ПРОЦЕНТ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/>
      <sheetData sheetId="715"/>
      <sheetData sheetId="716" refreshError="1"/>
      <sheetData sheetId="717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анные"/>
      <sheetName val="Сводная РД"/>
      <sheetName val="ПА РД"/>
      <sheetName val="МПА РД"/>
      <sheetName val="РУ РД"/>
      <sheetName val="ЛАДВ РД"/>
      <sheetName val="Сводная П"/>
      <sheetName val="ПА П"/>
      <sheetName val="МПА П"/>
      <sheetName val="ЛАДВ П"/>
      <sheetName val="РУ П"/>
      <sheetName val="ПА РП"/>
      <sheetName val="РУ РП"/>
      <sheetName val="Кал. план"/>
      <sheetName val="РУ+ПА"/>
      <sheetName val="АСУ ТП"/>
    </sheetNames>
    <sheetDataSet>
      <sheetData sheetId="0" refreshError="1">
        <row r="37">
          <cell r="D37" t="str">
            <v>Расчет потокораспределения активной и реактивной мощности, токов и напряжений в разветвленной сети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/>
      <sheetData sheetId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лч и кам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 refreshError="1"/>
      <sheetData sheetId="278" refreshError="1"/>
      <sheetData sheetId="279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СР"/>
      <sheetName val="1(ПС-П+Р)"/>
      <sheetName val="2(КЛ-П+Р)"/>
      <sheetName val="3(ТМ-П+Р)"/>
      <sheetName val="4(АСК-П+Р)"/>
      <sheetName val="5(СС-П+Р)"/>
      <sheetName val="6(МПБ-П+Р)"/>
      <sheetName val="7(ГОЧС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Стр1По"/>
      <sheetName val="Материалы"/>
      <sheetName val="влад-таблица"/>
      <sheetName val="х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Summary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Зап-3- СЦБ"/>
      <sheetName val="свод1"/>
      <sheetName val="Объемы работ по ПВ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28">
          <cell r="E28">
            <v>26.88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ожка (1)"/>
      <sheetName val="Титул (1)"/>
      <sheetName val="Обложка (2)"/>
      <sheetName val="Титул(2)"/>
      <sheetName val="ССР текущие"/>
      <sheetName val="ССР база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7">
          <cell r="F27">
            <v>0</v>
          </cell>
          <cell r="G27">
            <v>0</v>
          </cell>
        </row>
      </sheetData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6.14_КР"/>
      <sheetName val="Данные для расчёта сметы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Тамала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 refreshError="1"/>
      <sheetData sheetId="3">
        <row r="5">
          <cell r="B5">
            <v>2.04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/>
      <sheetData sheetId="1"/>
      <sheetData sheetId="2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</row>
        <row r="2">
          <cell r="E2" t="str">
            <v>Ф5 - до 5</v>
          </cell>
        </row>
        <row r="3">
          <cell r="E3" t="str">
            <v>Ф5 - св. 5 до 10</v>
          </cell>
        </row>
        <row r="4">
          <cell r="E4" t="str">
            <v>Ф5 - св. 10 до 20</v>
          </cell>
        </row>
        <row r="5">
          <cell r="E5" t="str">
            <v>Ф5 - св. 20 до 35</v>
          </cell>
        </row>
        <row r="6">
          <cell r="E6" t="str">
            <v>Ф5 - св. 35 до 50</v>
          </cell>
        </row>
        <row r="7">
          <cell r="E7" t="str">
            <v>Ф5 - св. 50 до 70</v>
          </cell>
        </row>
        <row r="8">
          <cell r="E8" t="str">
            <v>Ф5 - св.70 до 100</v>
          </cell>
        </row>
        <row r="9">
          <cell r="E9" t="str">
            <v>Ф5 - За каждые 50 свыше 100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/>
      <sheetData sheetId="1"/>
      <sheetData sheetId="2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/>
      <sheetData sheetId="1">
        <row r="9">
          <cell r="E9">
            <v>2017</v>
          </cell>
        </row>
      </sheetData>
      <sheetData sheetId="2"/>
      <sheetData sheetId="3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3">
          <cell r="E3">
            <v>4</v>
          </cell>
        </row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/>
      <sheetData sheetId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2">
          <cell r="B92" t="str">
            <v>В. С. Ковалев</v>
          </cell>
        </row>
        <row r="93">
          <cell r="B93" t="str">
            <v>Н. Д. Дубовчук</v>
          </cell>
        </row>
        <row r="94">
          <cell r="B94" t="str">
            <v>И. Е. Самойлова</v>
          </cell>
        </row>
        <row r="95">
          <cell r="B95" t="str">
            <v>А. Э. Максимова</v>
          </cell>
        </row>
        <row r="96">
          <cell r="B96" t="str">
            <v>В. И. Соколов</v>
          </cell>
        </row>
        <row r="97">
          <cell r="B97" t="str">
            <v>С. Ю. Соколова</v>
          </cell>
        </row>
        <row r="98">
          <cell r="B98" t="str">
            <v>Э. Н. Пршисовский</v>
          </cell>
        </row>
        <row r="99">
          <cell r="B99" t="str">
            <v>Б. З. Левин</v>
          </cell>
        </row>
      </sheetData>
      <sheetData sheetId="2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ы выполн."/>
      <sheetName val="Проекты "/>
      <sheetName val="Сметы-аналоги"/>
      <sheetName val="Лахта"/>
      <sheetName val="Стрельна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>
        <row r="37">
          <cell r="C37" t="str">
            <v>ФОТ АУП</v>
          </cell>
        </row>
      </sheetData>
      <sheetData sheetId="2">
        <row r="94">
          <cell r="G94">
            <v>393273.67263988708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 t="str">
            <v xml:space="preserve">   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 t="str">
            <v xml:space="preserve">   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 t="str">
            <v xml:space="preserve">   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 t="str">
            <v xml:space="preserve">   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 t="str">
            <v xml:space="preserve">   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 t="str">
            <v xml:space="preserve">   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 t="str">
            <v xml:space="preserve">    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 t="str">
            <v xml:space="preserve">      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 t="str">
            <v xml:space="preserve">      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 t="str">
            <v xml:space="preserve">    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88">
          <cell r="B88" t="str">
            <v>п</v>
          </cell>
        </row>
        <row r="89">
          <cell r="B89" t="str">
            <v>рд</v>
          </cell>
        </row>
        <row r="90">
          <cell r="B90" t="str">
            <v>рп</v>
          </cell>
        </row>
        <row r="92">
          <cell r="B92" t="str">
            <v>В. С. Ковалев</v>
          </cell>
        </row>
        <row r="93">
          <cell r="B93" t="str">
            <v>Н. Д. Дубовчук</v>
          </cell>
        </row>
        <row r="94">
          <cell r="B94" t="str">
            <v>И. Е. Самойлова</v>
          </cell>
        </row>
        <row r="95">
          <cell r="B95" t="str">
            <v>А. Э. Максимова</v>
          </cell>
        </row>
        <row r="96">
          <cell r="B96" t="str">
            <v>В. И. Соколов</v>
          </cell>
        </row>
        <row r="97">
          <cell r="B97" t="str">
            <v>С. Ю. Соколова</v>
          </cell>
        </row>
        <row r="98">
          <cell r="B98" t="str">
            <v>Э. Н. Пршисовский</v>
          </cell>
        </row>
        <row r="99">
          <cell r="B99" t="str">
            <v>Б. З. Левин</v>
          </cell>
        </row>
        <row r="102">
          <cell r="B102" t="str">
            <v>Б. З. Левин</v>
          </cell>
        </row>
        <row r="103">
          <cell r="B103" t="str">
            <v>Н. И. Юнов</v>
          </cell>
        </row>
        <row r="104">
          <cell r="B104" t="str">
            <v>В. А. Захарчук</v>
          </cell>
        </row>
      </sheetData>
      <sheetData sheetId="2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ЛЧ"/>
      <sheetName val="Смета"/>
      <sheetName val="Переменные и константы"/>
      <sheetName val="Дог цена"/>
      <sheetName val="топография"/>
      <sheetName val="свод 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ТП"/>
      <sheetName val="СМ"/>
      <sheetName val="АИИС КУЭ"/>
      <sheetName val="АИИС КУЭ ТЗ"/>
      <sheetName val="РЗ ПАРАМ"/>
      <sheetName val="АСУТП2"/>
      <sheetName val="СМ2"/>
      <sheetName val="АИИСКУЭ2"/>
      <sheetName val="АИИСКУЭ ТЗ2"/>
      <sheetName val="РЗ ПАРАМ2"/>
      <sheetName val="Показатели"/>
      <sheetName val="Индексы"/>
      <sheetName val="Смета РД_ПД АСУТП"/>
      <sheetName val="Смета РД_ПД АИИСКУЭ"/>
      <sheetName val="Смета ТЗ АИИСКУЭ"/>
      <sheetName val="Смета РД РЗ"/>
      <sheetName val="РЗ ВЛ"/>
      <sheetName val="Смета РД_ПД СМТР (2)"/>
      <sheetName val="Смета РД_ПД АИИСКУЭ (2)"/>
      <sheetName val="АСУТП(ПОЛН)"/>
    </sheetNames>
    <sheetDataSet>
      <sheetData sheetId="0"/>
      <sheetData sheetId="1"/>
      <sheetData sheetId="2">
        <row r="5">
          <cell r="A5" t="str">
            <v>Таблица 4, п.1.1</v>
          </cell>
        </row>
      </sheetData>
      <sheetData sheetId="3">
        <row r="2">
          <cell r="A2" t="str">
            <v>I квартал 2010 года</v>
          </cell>
        </row>
      </sheetData>
      <sheetData sheetId="4">
        <row r="5">
          <cell r="A5" t="str">
            <v>Таблица 4, п.1.1</v>
          </cell>
        </row>
      </sheetData>
      <sheetData sheetId="5">
        <row r="2">
          <cell r="A2" t="str">
            <v>I квартал 2010 года</v>
          </cell>
        </row>
      </sheetData>
      <sheetData sheetId="6"/>
      <sheetData sheetId="7"/>
      <sheetData sheetId="8"/>
      <sheetData sheetId="9">
        <row r="5">
          <cell r="A5" t="str">
            <v>Таблица 4, п.1.1</v>
          </cell>
        </row>
      </sheetData>
      <sheetData sheetId="10" refreshError="1">
        <row r="2">
          <cell r="A2" t="str">
            <v>I квартал 2010 года</v>
          </cell>
        </row>
        <row r="5"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I72" t="str">
            <v xml:space="preserve">  </v>
          </cell>
        </row>
        <row r="73">
          <cell r="I73" t="str">
            <v>АС создается на действующем или реконструируемом объекте</v>
          </cell>
        </row>
        <row r="74">
          <cell r="I74" t="str">
            <v>АС создается с использованием зарубежных технических средств</v>
          </cell>
        </row>
        <row r="75">
          <cell r="I75" t="str">
            <v>В АС предусматриваются измерительные каналы, подлежащие метрологической аттестации</v>
          </cell>
        </row>
        <row r="76">
          <cell r="I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11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 refreshError="1">
        <row r="25">
          <cell r="D25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вод 2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/>
      <sheetData sheetId="1"/>
      <sheetData sheetId="2"/>
      <sheetData sheetId="3"/>
      <sheetData sheetId="4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/>
      <sheetData sheetId="1"/>
      <sheetData sheetId="2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Зап-3- СЦБ"/>
      <sheetName val="3.1"/>
      <sheetName val="Пример расчета"/>
      <sheetName val="свод 2"/>
      <sheetName val="График"/>
      <sheetName val="Лист1"/>
      <sheetName val="Обновление"/>
      <sheetName val="Цена"/>
      <sheetName val="Product"/>
      <sheetName val="Суточная"/>
      <sheetName val="СМЕТА проект"/>
      <sheetName val="ПДР"/>
      <sheetName val="сохранить"/>
      <sheetName val="Summary"/>
      <sheetName val="Счет-Фактура"/>
      <sheetName val="13.1"/>
      <sheetName val="СС замеч с ответами"/>
      <sheetName val="Коммерческие расходы"/>
      <sheetName val="ИД"/>
      <sheetName val="ID"/>
      <sheetName val="ПДР ООО &quot;Юкос ФБЦ&quot;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90"/>
  <sheetViews>
    <sheetView tabSelected="1" view="pageBreakPreview" zoomScale="85" zoomScaleNormal="100" zoomScaleSheetLayoutView="85" workbookViewId="0">
      <selection activeCell="V31" sqref="V31"/>
    </sheetView>
  </sheetViews>
  <sheetFormatPr defaultRowHeight="15" x14ac:dyDescent="0.25"/>
  <cols>
    <col min="1" max="1" width="8" style="1" customWidth="1"/>
    <col min="2" max="2" width="23" style="1" customWidth="1"/>
    <col min="3" max="3" width="48.85546875" style="1" customWidth="1"/>
    <col min="4" max="8" width="15.7109375" style="1" customWidth="1"/>
  </cols>
  <sheetData>
    <row r="1" spans="1:8" x14ac:dyDescent="0.25">
      <c r="A1" s="4"/>
      <c r="B1" s="3"/>
      <c r="C1" s="3"/>
      <c r="D1" s="4"/>
      <c r="E1" s="4"/>
      <c r="F1" s="4"/>
      <c r="G1" s="4"/>
      <c r="H1" s="56" t="s">
        <v>83</v>
      </c>
    </row>
    <row r="2" spans="1:8" x14ac:dyDescent="0.25">
      <c r="A2" s="4"/>
      <c r="B2" s="3" t="s">
        <v>82</v>
      </c>
      <c r="C2" s="82" t="s">
        <v>81</v>
      </c>
      <c r="D2" s="82"/>
      <c r="E2" s="82"/>
      <c r="F2" s="82"/>
      <c r="G2" s="82"/>
      <c r="H2" s="4"/>
    </row>
    <row r="3" spans="1:8" x14ac:dyDescent="0.25">
      <c r="A3" s="4"/>
      <c r="B3" s="3"/>
      <c r="C3" s="3"/>
      <c r="D3" s="55" t="s">
        <v>80</v>
      </c>
      <c r="E3" s="2"/>
      <c r="F3" s="4"/>
      <c r="G3" s="4"/>
      <c r="H3" s="4"/>
    </row>
    <row r="4" spans="1:8" x14ac:dyDescent="0.25">
      <c r="A4" s="4"/>
      <c r="B4" s="54" t="s">
        <v>79</v>
      </c>
      <c r="C4" s="53" t="s">
        <v>78</v>
      </c>
      <c r="D4" s="4"/>
      <c r="E4" s="45"/>
      <c r="F4" s="4"/>
      <c r="G4" s="4"/>
      <c r="H4" s="4"/>
    </row>
    <row r="5" spans="1:8" x14ac:dyDescent="0.25">
      <c r="A5" s="4"/>
      <c r="B5" s="3"/>
      <c r="C5" s="3"/>
      <c r="D5" s="4"/>
      <c r="E5" s="45"/>
      <c r="F5" s="4"/>
      <c r="G5" s="4"/>
      <c r="H5" s="52"/>
    </row>
    <row r="6" spans="1:8" x14ac:dyDescent="0.25">
      <c r="A6" s="4"/>
      <c r="B6" s="50" t="s">
        <v>77</v>
      </c>
      <c r="C6" s="51"/>
      <c r="D6" s="13">
        <f>H73</f>
        <v>37567.410000000003</v>
      </c>
      <c r="E6" s="50" t="s">
        <v>76</v>
      </c>
      <c r="F6" s="4"/>
      <c r="G6" s="4"/>
      <c r="H6" s="49"/>
    </row>
    <row r="7" spans="1:8" x14ac:dyDescent="0.25">
      <c r="A7" s="4"/>
      <c r="B7" s="3"/>
      <c r="C7" s="3"/>
      <c r="D7" s="48"/>
      <c r="E7" s="3"/>
      <c r="F7" s="4"/>
      <c r="G7" s="4"/>
      <c r="H7" s="4"/>
    </row>
    <row r="8" spans="1:8" x14ac:dyDescent="0.25">
      <c r="A8" s="4"/>
      <c r="B8" s="3"/>
      <c r="C8" s="47"/>
      <c r="D8" s="46"/>
      <c r="E8" s="12"/>
      <c r="F8" s="46"/>
      <c r="G8" s="46"/>
      <c r="H8" s="4"/>
    </row>
    <row r="9" spans="1:8" x14ac:dyDescent="0.25">
      <c r="A9" s="4"/>
      <c r="B9" s="3"/>
      <c r="C9" s="3"/>
      <c r="D9" s="45" t="s">
        <v>74</v>
      </c>
      <c r="E9" s="2"/>
      <c r="F9" s="4"/>
      <c r="G9" s="4"/>
      <c r="H9" s="4"/>
    </row>
    <row r="10" spans="1:8" x14ac:dyDescent="0.25">
      <c r="A10" s="4"/>
      <c r="B10" s="3"/>
      <c r="C10" s="3"/>
      <c r="D10" s="4"/>
      <c r="E10" s="45"/>
      <c r="F10" s="4"/>
      <c r="G10" s="4"/>
      <c r="H10" s="4"/>
    </row>
    <row r="11" spans="1:8" hidden="1" x14ac:dyDescent="0.25">
      <c r="A11" s="4"/>
      <c r="B11" s="3" t="s">
        <v>75</v>
      </c>
      <c r="C11" s="3"/>
      <c r="D11" s="2"/>
      <c r="E11" s="2"/>
      <c r="F11" s="2"/>
      <c r="G11" s="2"/>
      <c r="H11" s="4"/>
    </row>
    <row r="12" spans="1:8" hidden="1" x14ac:dyDescent="0.25">
      <c r="A12" s="4"/>
      <c r="B12" s="3"/>
      <c r="C12" s="3"/>
      <c r="D12" s="2"/>
      <c r="E12" s="2"/>
      <c r="F12" s="2"/>
      <c r="G12" s="4"/>
      <c r="H12" s="4"/>
    </row>
    <row r="13" spans="1:8" hidden="1" x14ac:dyDescent="0.25">
      <c r="A13" s="4"/>
      <c r="B13" s="3"/>
      <c r="C13" s="83" t="s">
        <v>74</v>
      </c>
      <c r="D13" s="83"/>
      <c r="E13" s="83"/>
      <c r="F13" s="83"/>
      <c r="G13" s="83"/>
      <c r="H13" s="4"/>
    </row>
    <row r="14" spans="1:8" x14ac:dyDescent="0.25">
      <c r="A14" s="4"/>
      <c r="B14" s="3"/>
      <c r="C14" s="3"/>
      <c r="D14" s="43" t="s">
        <v>73</v>
      </c>
      <c r="E14" s="2"/>
      <c r="F14" s="4"/>
      <c r="G14" s="4"/>
      <c r="H14" s="4"/>
    </row>
    <row r="15" spans="1:8" x14ac:dyDescent="0.25">
      <c r="A15" s="4"/>
      <c r="B15" s="3"/>
      <c r="C15" s="44" t="s">
        <v>72</v>
      </c>
      <c r="D15" s="43">
        <v>1</v>
      </c>
      <c r="E15" s="2"/>
      <c r="F15" s="4"/>
      <c r="G15" s="4"/>
      <c r="H15" s="4"/>
    </row>
    <row r="16" spans="1:8" x14ac:dyDescent="0.25">
      <c r="A16" s="4"/>
      <c r="B16" s="42"/>
      <c r="C16" s="94" t="s">
        <v>98</v>
      </c>
      <c r="D16" s="94"/>
      <c r="E16" s="94"/>
      <c r="F16" s="94"/>
      <c r="G16" s="94"/>
      <c r="H16" s="4"/>
    </row>
    <row r="17" spans="1:8" x14ac:dyDescent="0.25">
      <c r="A17" s="4"/>
      <c r="B17" s="3"/>
      <c r="C17" s="96" t="s">
        <v>71</v>
      </c>
      <c r="D17" s="96"/>
      <c r="E17" s="96"/>
      <c r="F17" s="96"/>
      <c r="G17" s="96"/>
      <c r="H17" s="4"/>
    </row>
    <row r="18" spans="1:8" x14ac:dyDescent="0.25">
      <c r="A18" s="4"/>
      <c r="B18" s="3"/>
      <c r="C18" s="3"/>
      <c r="D18" s="2"/>
      <c r="E18" s="2"/>
      <c r="F18" s="2"/>
      <c r="G18" s="2"/>
      <c r="H18" s="4"/>
    </row>
    <row r="19" spans="1:8" ht="45" customHeight="1" x14ac:dyDescent="0.25">
      <c r="A19" s="4"/>
      <c r="B19" s="95" t="s">
        <v>99</v>
      </c>
      <c r="C19" s="95"/>
      <c r="D19" s="95"/>
      <c r="E19" s="95"/>
      <c r="F19" s="95"/>
      <c r="G19" s="95"/>
      <c r="H19" s="95"/>
    </row>
    <row r="20" spans="1:8" x14ac:dyDescent="0.25">
      <c r="A20" s="4"/>
      <c r="B20" s="41" t="s">
        <v>70</v>
      </c>
      <c r="C20" s="40"/>
      <c r="D20" s="40"/>
      <c r="E20" s="40"/>
      <c r="F20" s="40"/>
      <c r="G20" s="40"/>
      <c r="H20" s="40"/>
    </row>
    <row r="21" spans="1:8" x14ac:dyDescent="0.25">
      <c r="A21" s="39"/>
      <c r="B21" s="38"/>
      <c r="C21" s="38"/>
      <c r="D21" s="37"/>
      <c r="E21" s="37"/>
      <c r="F21" s="37"/>
      <c r="G21" s="37"/>
      <c r="H21" s="36"/>
    </row>
    <row r="22" spans="1:8" x14ac:dyDescent="0.25">
      <c r="A22" s="76" t="s">
        <v>69</v>
      </c>
      <c r="B22" s="77" t="s">
        <v>68</v>
      </c>
      <c r="C22" s="77" t="s">
        <v>67</v>
      </c>
      <c r="D22" s="91" t="s">
        <v>66</v>
      </c>
      <c r="E22" s="92"/>
      <c r="F22" s="92"/>
      <c r="G22" s="92"/>
      <c r="H22" s="93"/>
    </row>
    <row r="23" spans="1:8" x14ac:dyDescent="0.25">
      <c r="A23" s="76"/>
      <c r="B23" s="77"/>
      <c r="C23" s="77"/>
      <c r="D23" s="76" t="s">
        <v>65</v>
      </c>
      <c r="E23" s="76" t="s">
        <v>64</v>
      </c>
      <c r="F23" s="76" t="s">
        <v>63</v>
      </c>
      <c r="G23" s="76" t="s">
        <v>62</v>
      </c>
      <c r="H23" s="78" t="s">
        <v>61</v>
      </c>
    </row>
    <row r="24" spans="1:8" x14ac:dyDescent="0.25">
      <c r="A24" s="76"/>
      <c r="B24" s="77"/>
      <c r="C24" s="77"/>
      <c r="D24" s="76"/>
      <c r="E24" s="76"/>
      <c r="F24" s="76"/>
      <c r="G24" s="76"/>
      <c r="H24" s="79"/>
    </row>
    <row r="25" spans="1:8" x14ac:dyDescent="0.25">
      <c r="A25" s="32">
        <v>1</v>
      </c>
      <c r="B25" s="33">
        <v>2</v>
      </c>
      <c r="C25" s="33">
        <v>3</v>
      </c>
      <c r="D25" s="32">
        <v>4</v>
      </c>
      <c r="E25" s="32">
        <v>5</v>
      </c>
      <c r="F25" s="32">
        <v>6</v>
      </c>
      <c r="G25" s="32">
        <v>7</v>
      </c>
      <c r="H25" s="32">
        <v>8</v>
      </c>
    </row>
    <row r="26" spans="1:8" x14ac:dyDescent="0.25">
      <c r="A26" s="84" t="s">
        <v>60</v>
      </c>
      <c r="B26" s="85"/>
      <c r="C26" s="85"/>
      <c r="D26" s="85"/>
      <c r="E26" s="85"/>
      <c r="F26" s="85"/>
      <c r="G26" s="85"/>
      <c r="H26" s="85"/>
    </row>
    <row r="27" spans="1:8" x14ac:dyDescent="0.25">
      <c r="A27" s="27">
        <v>1</v>
      </c>
      <c r="B27" s="28" t="s">
        <v>59</v>
      </c>
      <c r="C27" s="19" t="s">
        <v>58</v>
      </c>
      <c r="D27" s="60">
        <v>278.70999999999998</v>
      </c>
      <c r="E27" s="60">
        <v>129.32</v>
      </c>
      <c r="F27" s="60">
        <f>'[139]ССР текущие'!F27/5.37</f>
        <v>0</v>
      </c>
      <c r="G27" s="60">
        <f>'[139]ССР текущие'!G27/10.62</f>
        <v>0</v>
      </c>
      <c r="H27" s="18">
        <f>SUM(D27:G27)</f>
        <v>408.03</v>
      </c>
    </row>
    <row r="28" spans="1:8" x14ac:dyDescent="0.25">
      <c r="A28" s="30"/>
      <c r="B28" s="97" t="s">
        <v>57</v>
      </c>
      <c r="C28" s="98"/>
      <c r="D28" s="29">
        <f>D27</f>
        <v>278.70999999999998</v>
      </c>
      <c r="E28" s="29">
        <f>E27</f>
        <v>129.32</v>
      </c>
      <c r="F28" s="29">
        <f>F27</f>
        <v>0</v>
      </c>
      <c r="G28" s="29">
        <f>G27</f>
        <v>0</v>
      </c>
      <c r="H28" s="29">
        <f>SUM(D28:G28)</f>
        <v>408.03</v>
      </c>
    </row>
    <row r="29" spans="1:8" x14ac:dyDescent="0.25">
      <c r="A29" s="84" t="s">
        <v>56</v>
      </c>
      <c r="B29" s="85"/>
      <c r="C29" s="85"/>
      <c r="D29" s="85"/>
      <c r="E29" s="85"/>
      <c r="F29" s="85"/>
      <c r="G29" s="85"/>
      <c r="H29" s="85"/>
    </row>
    <row r="30" spans="1:8" ht="25.5" x14ac:dyDescent="0.25">
      <c r="A30" s="35" t="s">
        <v>53</v>
      </c>
      <c r="B30" s="58" t="s">
        <v>97</v>
      </c>
      <c r="C30" s="19" t="s">
        <v>100</v>
      </c>
      <c r="D30" s="18">
        <v>1550.41</v>
      </c>
      <c r="E30" s="18">
        <v>3059.45</v>
      </c>
      <c r="F30" s="18">
        <v>17863.89</v>
      </c>
      <c r="G30" s="18"/>
      <c r="H30" s="18">
        <f>SUM(D30:G30)</f>
        <v>22473.75</v>
      </c>
    </row>
    <row r="31" spans="1:8" x14ac:dyDescent="0.25">
      <c r="A31" s="15"/>
      <c r="B31" s="88" t="s">
        <v>55</v>
      </c>
      <c r="C31" s="89"/>
      <c r="D31" s="14">
        <f>SUM(D30:D30)</f>
        <v>1550.41</v>
      </c>
      <c r="E31" s="14">
        <f>SUM(E30:E30)</f>
        <v>3059.45</v>
      </c>
      <c r="F31" s="14">
        <f>SUM(F30:F30)</f>
        <v>17863.89</v>
      </c>
      <c r="G31" s="14">
        <f>SUM(G30:G30)</f>
        <v>0</v>
      </c>
      <c r="H31" s="14">
        <f>SUM(D31:G31)</f>
        <v>22473.75</v>
      </c>
    </row>
    <row r="32" spans="1:8" x14ac:dyDescent="0.25">
      <c r="A32" s="84" t="s">
        <v>54</v>
      </c>
      <c r="B32" s="85"/>
      <c r="C32" s="85"/>
      <c r="D32" s="85"/>
      <c r="E32" s="85"/>
      <c r="F32" s="85"/>
      <c r="G32" s="85"/>
      <c r="H32" s="85"/>
    </row>
    <row r="33" spans="1:8" x14ac:dyDescent="0.25">
      <c r="A33" s="35" t="s">
        <v>48</v>
      </c>
      <c r="B33" s="58" t="s">
        <v>52</v>
      </c>
      <c r="C33" s="59" t="s">
        <v>51</v>
      </c>
      <c r="D33" s="61"/>
      <c r="E33" s="18">
        <v>17.38</v>
      </c>
      <c r="F33" s="31">
        <v>2165.09</v>
      </c>
      <c r="G33" s="62"/>
      <c r="H33" s="16">
        <f>SUM(D33:G33)</f>
        <v>2182.4699999999998</v>
      </c>
    </row>
    <row r="34" spans="1:8" x14ac:dyDescent="0.25">
      <c r="A34" s="15"/>
      <c r="B34" s="88" t="s">
        <v>50</v>
      </c>
      <c r="C34" s="89"/>
      <c r="D34" s="14">
        <f>SUM(D33:D33)</f>
        <v>0</v>
      </c>
      <c r="E34" s="14">
        <f>SUM(E33:E33)</f>
        <v>17.38</v>
      </c>
      <c r="F34" s="14">
        <f>SUM(F33:F33)</f>
        <v>2165.09</v>
      </c>
      <c r="G34" s="14">
        <f>G33</f>
        <v>0</v>
      </c>
      <c r="H34" s="14">
        <f>SUM(D34:G34)</f>
        <v>2182.4699999999998</v>
      </c>
    </row>
    <row r="35" spans="1:8" x14ac:dyDescent="0.25">
      <c r="A35" s="15"/>
      <c r="B35" s="86" t="s">
        <v>101</v>
      </c>
      <c r="C35" s="87"/>
      <c r="D35" s="14">
        <f>D28+D31+D34</f>
        <v>1829.12</v>
      </c>
      <c r="E35" s="14">
        <f>E28+E31+E34</f>
        <v>3206.15</v>
      </c>
      <c r="F35" s="14">
        <f>F28+F31+F34</f>
        <v>20028.98</v>
      </c>
      <c r="G35" s="14">
        <f>G28+G31+G34</f>
        <v>0</v>
      </c>
      <c r="H35" s="14">
        <f>SUM(D35:G35)</f>
        <v>25064.25</v>
      </c>
    </row>
    <row r="36" spans="1:8" hidden="1" x14ac:dyDescent="0.25">
      <c r="A36" s="84" t="s">
        <v>49</v>
      </c>
      <c r="B36" s="85"/>
      <c r="C36" s="85"/>
      <c r="D36" s="85"/>
      <c r="E36" s="85"/>
      <c r="F36" s="85"/>
      <c r="G36" s="85"/>
      <c r="H36" s="85"/>
    </row>
    <row r="37" spans="1:8" hidden="1" x14ac:dyDescent="0.25">
      <c r="A37" s="35" t="s">
        <v>48</v>
      </c>
      <c r="B37" s="58" t="s">
        <v>47</v>
      </c>
      <c r="C37" s="59" t="s">
        <v>46</v>
      </c>
      <c r="D37" s="63">
        <v>0</v>
      </c>
      <c r="E37" s="16"/>
      <c r="F37" s="16"/>
      <c r="G37" s="16"/>
      <c r="H37" s="16">
        <f>SUM(D37:G37)</f>
        <v>0</v>
      </c>
    </row>
    <row r="38" spans="1:8" hidden="1" x14ac:dyDescent="0.25">
      <c r="A38" s="15"/>
      <c r="B38" s="88" t="s">
        <v>45</v>
      </c>
      <c r="C38" s="89"/>
      <c r="D38" s="14">
        <f>SUM(D37:D37)</f>
        <v>0</v>
      </c>
      <c r="E38" s="14">
        <f>SUM(E37:E37)</f>
        <v>0</v>
      </c>
      <c r="F38" s="14">
        <f>SUM(F37:F37)</f>
        <v>0</v>
      </c>
      <c r="G38" s="14">
        <f>G37</f>
        <v>0</v>
      </c>
      <c r="H38" s="14">
        <f>SUM(D38:G38)</f>
        <v>0</v>
      </c>
    </row>
    <row r="39" spans="1:8" hidden="1" x14ac:dyDescent="0.25">
      <c r="A39" s="103" t="s">
        <v>44</v>
      </c>
      <c r="B39" s="104"/>
      <c r="C39" s="104"/>
      <c r="D39" s="104"/>
      <c r="E39" s="104"/>
      <c r="F39" s="104"/>
      <c r="G39" s="104"/>
      <c r="H39" s="104"/>
    </row>
    <row r="40" spans="1:8" hidden="1" x14ac:dyDescent="0.25">
      <c r="A40" s="35" t="s">
        <v>43</v>
      </c>
      <c r="B40" s="58" t="s">
        <v>42</v>
      </c>
      <c r="C40" s="57" t="s">
        <v>41</v>
      </c>
      <c r="D40" s="63">
        <v>0</v>
      </c>
      <c r="E40" s="16"/>
      <c r="F40" s="16"/>
      <c r="G40" s="16"/>
      <c r="H40" s="16">
        <f>SUM(D40:G40)</f>
        <v>0</v>
      </c>
    </row>
    <row r="41" spans="1:8" hidden="1" x14ac:dyDescent="0.25">
      <c r="A41" s="64"/>
      <c r="B41" s="105" t="s">
        <v>40</v>
      </c>
      <c r="C41" s="106"/>
      <c r="D41" s="65">
        <f>D40</f>
        <v>0</v>
      </c>
      <c r="E41" s="65">
        <f>E40</f>
        <v>0</v>
      </c>
      <c r="F41" s="65">
        <f>F40</f>
        <v>0</v>
      </c>
      <c r="G41" s="65">
        <f>G40</f>
        <v>0</v>
      </c>
      <c r="H41" s="65">
        <f>SUM(D41:G41)</f>
        <v>0</v>
      </c>
    </row>
    <row r="42" spans="1:8" hidden="1" x14ac:dyDescent="0.25">
      <c r="A42" s="15"/>
      <c r="B42" s="86" t="s">
        <v>39</v>
      </c>
      <c r="C42" s="87"/>
      <c r="D42" s="14">
        <f>D31+D34+D38+D41</f>
        <v>1550.41</v>
      </c>
      <c r="E42" s="14">
        <f>E31+E34+E38+E41</f>
        <v>3076.83</v>
      </c>
      <c r="F42" s="14">
        <f>F31+F34+F38+F41</f>
        <v>20028.98</v>
      </c>
      <c r="G42" s="14">
        <f>G31+G34+G38+G41</f>
        <v>0</v>
      </c>
      <c r="H42" s="14">
        <f>SUM(D42:G42)</f>
        <v>24656.22</v>
      </c>
    </row>
    <row r="43" spans="1:8" x14ac:dyDescent="0.25">
      <c r="A43" s="100" t="s">
        <v>38</v>
      </c>
      <c r="B43" s="101"/>
      <c r="C43" s="101"/>
      <c r="D43" s="101"/>
      <c r="E43" s="101"/>
      <c r="F43" s="101"/>
      <c r="G43" s="101"/>
      <c r="H43" s="102"/>
    </row>
    <row r="44" spans="1:8" x14ac:dyDescent="0.25">
      <c r="A44" s="27" t="s">
        <v>43</v>
      </c>
      <c r="B44" s="19" t="s">
        <v>37</v>
      </c>
      <c r="C44" s="19" t="s">
        <v>36</v>
      </c>
      <c r="D44" s="18">
        <v>771.44</v>
      </c>
      <c r="E44" s="18">
        <v>15.1</v>
      </c>
      <c r="F44" s="18"/>
      <c r="G44" s="18"/>
      <c r="H44" s="18">
        <f>SUM(D44:G44)</f>
        <v>786.54</v>
      </c>
    </row>
    <row r="45" spans="1:8" ht="38.25" x14ac:dyDescent="0.25">
      <c r="A45" s="27" t="s">
        <v>35</v>
      </c>
      <c r="B45" s="19" t="s">
        <v>95</v>
      </c>
      <c r="C45" s="19" t="s">
        <v>94</v>
      </c>
      <c r="D45" s="18">
        <f>D42*3.9%</f>
        <v>60.47</v>
      </c>
      <c r="E45" s="18">
        <f>E42*3.9%</f>
        <v>120</v>
      </c>
      <c r="F45" s="18"/>
      <c r="G45" s="18"/>
      <c r="H45" s="18">
        <f>SUM(D45:G45)</f>
        <v>180.47</v>
      </c>
    </row>
    <row r="46" spans="1:8" x14ac:dyDescent="0.25">
      <c r="A46" s="34"/>
      <c r="B46" s="86" t="s">
        <v>34</v>
      </c>
      <c r="C46" s="87"/>
      <c r="D46" s="14">
        <f>SUM(D44:D45)</f>
        <v>831.91</v>
      </c>
      <c r="E46" s="14">
        <f>SUM(E44:E45)</f>
        <v>135.1</v>
      </c>
      <c r="F46" s="14">
        <f>SUM(F44:F45)</f>
        <v>0</v>
      </c>
      <c r="G46" s="14">
        <f>SUM(G44:G45)</f>
        <v>0</v>
      </c>
      <c r="H46" s="14">
        <f>SUM(D46:G46)</f>
        <v>967.01</v>
      </c>
    </row>
    <row r="47" spans="1:8" x14ac:dyDescent="0.25">
      <c r="A47" s="15"/>
      <c r="B47" s="86" t="s">
        <v>33</v>
      </c>
      <c r="C47" s="87"/>
      <c r="D47" s="14">
        <f>D42+D46</f>
        <v>2382.3200000000002</v>
      </c>
      <c r="E47" s="14">
        <f>E42+E46</f>
        <v>3211.93</v>
      </c>
      <c r="F47" s="14">
        <f>F42+F46</f>
        <v>20028.98</v>
      </c>
      <c r="G47" s="14">
        <f>G42+G46</f>
        <v>0</v>
      </c>
      <c r="H47" s="14">
        <f>SUM(D47:G47)</f>
        <v>25623.23</v>
      </c>
    </row>
    <row r="48" spans="1:8" x14ac:dyDescent="0.25">
      <c r="A48" s="84" t="s">
        <v>32</v>
      </c>
      <c r="B48" s="85"/>
      <c r="C48" s="85"/>
      <c r="D48" s="85"/>
      <c r="E48" s="85"/>
      <c r="F48" s="85"/>
      <c r="G48" s="85"/>
      <c r="H48" s="85"/>
    </row>
    <row r="49" spans="1:8" x14ac:dyDescent="0.25">
      <c r="A49" s="34"/>
      <c r="B49" s="17"/>
      <c r="C49" s="21"/>
      <c r="D49" s="16"/>
      <c r="E49" s="16"/>
      <c r="F49" s="16"/>
      <c r="G49" s="16"/>
      <c r="H49" s="16"/>
    </row>
    <row r="50" spans="1:8" x14ac:dyDescent="0.25">
      <c r="A50" s="35" t="s">
        <v>31</v>
      </c>
      <c r="B50" s="17" t="s">
        <v>30</v>
      </c>
      <c r="C50" s="21" t="s">
        <v>29</v>
      </c>
      <c r="D50" s="16"/>
      <c r="E50" s="16"/>
      <c r="F50" s="16"/>
      <c r="G50" s="18">
        <v>237.96</v>
      </c>
      <c r="H50" s="16">
        <f t="shared" ref="H50:H55" si="0">SUM(D50:G50)</f>
        <v>237.96</v>
      </c>
    </row>
    <row r="51" spans="1:8" ht="25.5" x14ac:dyDescent="0.25">
      <c r="A51" s="35" t="s">
        <v>96</v>
      </c>
      <c r="B51" s="17" t="s">
        <v>93</v>
      </c>
      <c r="C51" s="21" t="s">
        <v>92</v>
      </c>
      <c r="D51" s="16"/>
      <c r="E51" s="16"/>
      <c r="F51" s="16"/>
      <c r="G51" s="18">
        <v>77.33</v>
      </c>
      <c r="H51" s="16">
        <f>SUM(D51:G51)</f>
        <v>77.33</v>
      </c>
    </row>
    <row r="52" spans="1:8" ht="25.5" x14ac:dyDescent="0.25">
      <c r="A52" s="26">
        <v>8</v>
      </c>
      <c r="B52" s="17" t="s">
        <v>91</v>
      </c>
      <c r="C52" s="17" t="s">
        <v>90</v>
      </c>
      <c r="D52" s="18">
        <f>D47*2.1%</f>
        <v>50.03</v>
      </c>
      <c r="E52" s="18">
        <f>E47*2.1%</f>
        <v>67.45</v>
      </c>
      <c r="F52" s="16"/>
      <c r="G52" s="16"/>
      <c r="H52" s="16">
        <f t="shared" si="0"/>
        <v>117.48</v>
      </c>
    </row>
    <row r="53" spans="1:8" ht="25.5" x14ac:dyDescent="0.25">
      <c r="A53" s="20">
        <v>9</v>
      </c>
      <c r="B53" s="25" t="s">
        <v>102</v>
      </c>
      <c r="C53" s="19" t="s">
        <v>89</v>
      </c>
      <c r="D53" s="18"/>
      <c r="E53" s="18"/>
      <c r="F53" s="18"/>
      <c r="G53" s="18">
        <f>F47*0.07</f>
        <v>1402.03</v>
      </c>
      <c r="H53" s="18">
        <f t="shared" si="0"/>
        <v>1402.03</v>
      </c>
    </row>
    <row r="54" spans="1:8" x14ac:dyDescent="0.25">
      <c r="A54" s="34"/>
      <c r="B54" s="86" t="s">
        <v>28</v>
      </c>
      <c r="C54" s="87"/>
      <c r="D54" s="14">
        <f>SUM(D49:D53)</f>
        <v>50.03</v>
      </c>
      <c r="E54" s="14">
        <f>SUM(E49:E53)</f>
        <v>67.45</v>
      </c>
      <c r="F54" s="14">
        <f>SUM(F49:F53)</f>
        <v>0</v>
      </c>
      <c r="G54" s="14">
        <f>SUM(G49:G53)</f>
        <v>1717.32</v>
      </c>
      <c r="H54" s="14">
        <f t="shared" si="0"/>
        <v>1834.8</v>
      </c>
    </row>
    <row r="55" spans="1:8" x14ac:dyDescent="0.25">
      <c r="A55" s="34"/>
      <c r="B55" s="86" t="s">
        <v>27</v>
      </c>
      <c r="C55" s="87"/>
      <c r="D55" s="14">
        <f>D47+D54</f>
        <v>2432.35</v>
      </c>
      <c r="E55" s="14">
        <f>E47+E54</f>
        <v>3279.38</v>
      </c>
      <c r="F55" s="14">
        <f>F47+F54</f>
        <v>20028.98</v>
      </c>
      <c r="G55" s="14">
        <f>G47+G54</f>
        <v>1717.32</v>
      </c>
      <c r="H55" s="14">
        <f t="shared" si="0"/>
        <v>27458.03</v>
      </c>
    </row>
    <row r="56" spans="1:8" x14ac:dyDescent="0.25">
      <c r="A56" s="84" t="s">
        <v>26</v>
      </c>
      <c r="B56" s="85"/>
      <c r="C56" s="85"/>
      <c r="D56" s="85"/>
      <c r="E56" s="85"/>
      <c r="F56" s="85"/>
      <c r="G56" s="85"/>
      <c r="H56" s="85"/>
    </row>
    <row r="57" spans="1:8" hidden="1" x14ac:dyDescent="0.25">
      <c r="A57" s="34">
        <f>A53+1</f>
        <v>10</v>
      </c>
      <c r="B57" s="24"/>
      <c r="C57" s="17" t="s">
        <v>25</v>
      </c>
      <c r="D57" s="21"/>
      <c r="E57" s="21"/>
      <c r="F57" s="21"/>
      <c r="G57" s="16"/>
      <c r="H57" s="16">
        <f>SUM(D57:G57)</f>
        <v>0</v>
      </c>
    </row>
    <row r="58" spans="1:8" ht="25.5" x14ac:dyDescent="0.25">
      <c r="A58" s="34">
        <v>10</v>
      </c>
      <c r="B58" s="17" t="s">
        <v>24</v>
      </c>
      <c r="C58" s="17" t="s">
        <v>88</v>
      </c>
      <c r="D58" s="16"/>
      <c r="E58" s="16"/>
      <c r="F58" s="16"/>
      <c r="G58" s="16">
        <f>(H55+H68)*3.18%</f>
        <v>936.75</v>
      </c>
      <c r="H58" s="16">
        <f>SUM(D58:G58)</f>
        <v>936.75</v>
      </c>
    </row>
    <row r="59" spans="1:8" x14ac:dyDescent="0.25">
      <c r="A59" s="34"/>
      <c r="B59" s="86" t="s">
        <v>23</v>
      </c>
      <c r="C59" s="87"/>
      <c r="D59" s="23"/>
      <c r="E59" s="23"/>
      <c r="F59" s="23"/>
      <c r="G59" s="14">
        <f>SUM(G57:G58)</f>
        <v>936.75</v>
      </c>
      <c r="H59" s="14">
        <f>SUM(D59:G59)</f>
        <v>936.75</v>
      </c>
    </row>
    <row r="60" spans="1:8" ht="25.5" hidden="1" x14ac:dyDescent="0.25">
      <c r="A60" s="15"/>
      <c r="B60" s="22" t="s">
        <v>22</v>
      </c>
      <c r="C60" s="17" t="s">
        <v>21</v>
      </c>
      <c r="D60" s="16"/>
      <c r="E60" s="16"/>
      <c r="F60" s="16"/>
      <c r="G60" s="16">
        <f>H55*0.2%</f>
        <v>54.92</v>
      </c>
      <c r="H60" s="16">
        <f>SUM(D60:G60)</f>
        <v>54.92</v>
      </c>
    </row>
    <row r="61" spans="1:8" x14ac:dyDescent="0.25">
      <c r="A61" s="34"/>
      <c r="B61" s="86" t="s">
        <v>20</v>
      </c>
      <c r="C61" s="87"/>
      <c r="D61" s="14">
        <f>D55+D59</f>
        <v>2432.35</v>
      </c>
      <c r="E61" s="14">
        <f>E55+E59</f>
        <v>3279.38</v>
      </c>
      <c r="F61" s="14">
        <f>F55+F59</f>
        <v>20028.98</v>
      </c>
      <c r="G61" s="14">
        <f>G55+G59</f>
        <v>2654.07</v>
      </c>
      <c r="H61" s="14">
        <f>SUM(D61:G61)</f>
        <v>28394.78</v>
      </c>
    </row>
    <row r="62" spans="1:8" ht="54" customHeight="1" x14ac:dyDescent="0.25">
      <c r="A62" s="84" t="s">
        <v>19</v>
      </c>
      <c r="B62" s="85"/>
      <c r="C62" s="85"/>
      <c r="D62" s="85"/>
      <c r="E62" s="85"/>
      <c r="F62" s="85"/>
      <c r="G62" s="85"/>
      <c r="H62" s="85"/>
    </row>
    <row r="63" spans="1:8" x14ac:dyDescent="0.25">
      <c r="A63" s="20">
        <f>A58+1</f>
        <v>11</v>
      </c>
      <c r="B63" s="19" t="s">
        <v>16</v>
      </c>
      <c r="C63" s="19" t="s">
        <v>18</v>
      </c>
      <c r="D63" s="18"/>
      <c r="E63" s="18"/>
      <c r="F63" s="18"/>
      <c r="G63" s="18">
        <v>270.48</v>
      </c>
      <c r="H63" s="18">
        <f t="shared" ref="H63:H70" si="1">SUM(D63:G63)</f>
        <v>270.48</v>
      </c>
    </row>
    <row r="64" spans="1:8" x14ac:dyDescent="0.25">
      <c r="A64" s="20">
        <f>A63+1</f>
        <v>12</v>
      </c>
      <c r="B64" s="19" t="s">
        <v>16</v>
      </c>
      <c r="C64" s="19" t="s">
        <v>17</v>
      </c>
      <c r="D64" s="18"/>
      <c r="E64" s="18"/>
      <c r="F64" s="18"/>
      <c r="G64" s="18">
        <v>642.91</v>
      </c>
      <c r="H64" s="18">
        <f t="shared" si="1"/>
        <v>642.91</v>
      </c>
    </row>
    <row r="65" spans="1:17" x14ac:dyDescent="0.25">
      <c r="A65" s="20">
        <f>A64+1</f>
        <v>13</v>
      </c>
      <c r="B65" s="19" t="s">
        <v>16</v>
      </c>
      <c r="C65" s="19" t="s">
        <v>15</v>
      </c>
      <c r="D65" s="18"/>
      <c r="E65" s="18"/>
      <c r="F65" s="18"/>
      <c r="G65" s="18">
        <v>964.37</v>
      </c>
      <c r="H65" s="18">
        <f t="shared" si="1"/>
        <v>964.37</v>
      </c>
    </row>
    <row r="66" spans="1:17" ht="25.5" hidden="1" x14ac:dyDescent="0.25">
      <c r="A66" s="20">
        <f>A65+1</f>
        <v>14</v>
      </c>
      <c r="B66" s="19" t="s">
        <v>14</v>
      </c>
      <c r="C66" s="19" t="s">
        <v>13</v>
      </c>
      <c r="D66" s="18"/>
      <c r="E66" s="18"/>
      <c r="F66" s="18"/>
      <c r="G66" s="18"/>
      <c r="H66" s="18">
        <f>SUM(D66:G66)</f>
        <v>0</v>
      </c>
    </row>
    <row r="67" spans="1:17" ht="25.5" x14ac:dyDescent="0.25">
      <c r="A67" s="20">
        <v>14</v>
      </c>
      <c r="B67" s="19" t="s">
        <v>103</v>
      </c>
      <c r="C67" s="19" t="s">
        <v>12</v>
      </c>
      <c r="D67" s="18"/>
      <c r="E67" s="18"/>
      <c r="F67" s="18"/>
      <c r="G67" s="18">
        <f>121806.87/1000</f>
        <v>121.81</v>
      </c>
      <c r="H67" s="18">
        <f>SUM(D67:G67)</f>
        <v>121.81</v>
      </c>
    </row>
    <row r="68" spans="1:17" x14ac:dyDescent="0.25">
      <c r="A68" s="34"/>
      <c r="B68" s="86" t="s">
        <v>11</v>
      </c>
      <c r="C68" s="87"/>
      <c r="D68" s="14"/>
      <c r="E68" s="14"/>
      <c r="F68" s="14"/>
      <c r="G68" s="14">
        <f>SUM(G63:G67)</f>
        <v>1999.57</v>
      </c>
      <c r="H68" s="14">
        <f>SUM(D68:G68)</f>
        <v>1999.57</v>
      </c>
    </row>
    <row r="69" spans="1:17" x14ac:dyDescent="0.25">
      <c r="A69" s="34"/>
      <c r="B69" s="86" t="s">
        <v>10</v>
      </c>
      <c r="C69" s="87"/>
      <c r="D69" s="14">
        <f>D61+D68</f>
        <v>2432.35</v>
      </c>
      <c r="E69" s="14">
        <f>E61+E68</f>
        <v>3279.38</v>
      </c>
      <c r="F69" s="14">
        <f>F61+F68</f>
        <v>20028.98</v>
      </c>
      <c r="G69" s="14">
        <f>G61+G68</f>
        <v>4653.6400000000003</v>
      </c>
      <c r="H69" s="14">
        <f>SUM(D69:G69)</f>
        <v>30394.35</v>
      </c>
    </row>
    <row r="70" spans="1:17" ht="25.5" x14ac:dyDescent="0.25">
      <c r="A70" s="34">
        <f>A67+1</f>
        <v>15</v>
      </c>
      <c r="B70" s="17" t="s">
        <v>9</v>
      </c>
      <c r="C70" s="21" t="s">
        <v>8</v>
      </c>
      <c r="D70" s="16">
        <f>D69*3%</f>
        <v>72.97</v>
      </c>
      <c r="E70" s="16">
        <f>E69*3%</f>
        <v>98.38</v>
      </c>
      <c r="F70" s="16">
        <f>F69*3%</f>
        <v>600.87</v>
      </c>
      <c r="G70" s="16">
        <f>G69*3%</f>
        <v>139.61000000000001</v>
      </c>
      <c r="H70" s="16">
        <f t="shared" si="1"/>
        <v>911.83</v>
      </c>
    </row>
    <row r="71" spans="1:17" x14ac:dyDescent="0.25">
      <c r="A71" s="15"/>
      <c r="B71" s="86" t="s">
        <v>87</v>
      </c>
      <c r="C71" s="99"/>
      <c r="D71" s="14">
        <f>D69+D70</f>
        <v>2505.3200000000002</v>
      </c>
      <c r="E71" s="14">
        <f>E69+E70</f>
        <v>3377.76</v>
      </c>
      <c r="F71" s="14">
        <f>F69+F70</f>
        <v>20629.849999999999</v>
      </c>
      <c r="G71" s="14">
        <f>G69+G70</f>
        <v>4793.25</v>
      </c>
      <c r="H71" s="14">
        <f t="shared" ref="H71:H76" si="2">SUM(D71:G71)</f>
        <v>31306.18</v>
      </c>
    </row>
    <row r="72" spans="1:17" x14ac:dyDescent="0.25">
      <c r="A72" s="15">
        <f>A70+1</f>
        <v>16</v>
      </c>
      <c r="B72" s="17" t="s">
        <v>86</v>
      </c>
      <c r="C72" s="21" t="s">
        <v>85</v>
      </c>
      <c r="D72" s="16">
        <f>D71*0.2</f>
        <v>501.06</v>
      </c>
      <c r="E72" s="16">
        <f>E71*0.2</f>
        <v>675.55</v>
      </c>
      <c r="F72" s="16">
        <f>F71*0.2</f>
        <v>4125.97</v>
      </c>
      <c r="G72" s="16">
        <f>(G71)*0.2</f>
        <v>958.65</v>
      </c>
      <c r="H72" s="16">
        <f t="shared" si="2"/>
        <v>6261.23</v>
      </c>
    </row>
    <row r="73" spans="1:17" x14ac:dyDescent="0.25">
      <c r="A73" s="15"/>
      <c r="B73" s="86" t="s">
        <v>84</v>
      </c>
      <c r="C73" s="90"/>
      <c r="D73" s="14">
        <f>D71+D72</f>
        <v>3006.38</v>
      </c>
      <c r="E73" s="14">
        <f>E71+E72</f>
        <v>4053.31</v>
      </c>
      <c r="F73" s="14">
        <f>F71+F72</f>
        <v>24755.82</v>
      </c>
      <c r="G73" s="14">
        <f>G71+G72</f>
        <v>5751.9</v>
      </c>
      <c r="H73" s="14">
        <f t="shared" si="2"/>
        <v>37567.410000000003</v>
      </c>
    </row>
    <row r="74" spans="1:17" s="71" customFormat="1" ht="21.75" customHeight="1" x14ac:dyDescent="0.2">
      <c r="A74" s="66"/>
      <c r="B74" s="80" t="s">
        <v>104</v>
      </c>
      <c r="C74" s="81"/>
      <c r="D74" s="67">
        <f>D73-D75</f>
        <v>87.56</v>
      </c>
      <c r="E74" s="67">
        <f>E73-E75</f>
        <v>118.05</v>
      </c>
      <c r="F74" s="67">
        <f>F73-F75</f>
        <v>721.04</v>
      </c>
      <c r="G74" s="67">
        <f>G73-G75-G76</f>
        <v>1437.81</v>
      </c>
      <c r="H74" s="68">
        <f t="shared" si="2"/>
        <v>2364.46</v>
      </c>
      <c r="I74" s="69"/>
      <c r="J74" s="69"/>
      <c r="K74" s="70"/>
      <c r="N74" s="70"/>
    </row>
    <row r="75" spans="1:17" s="71" customFormat="1" ht="21.75" customHeight="1" x14ac:dyDescent="0.2">
      <c r="A75" s="66"/>
      <c r="B75" s="80" t="s">
        <v>106</v>
      </c>
      <c r="C75" s="81"/>
      <c r="D75" s="72">
        <f>D55*1.2</f>
        <v>2918.82</v>
      </c>
      <c r="E75" s="72">
        <f t="shared" ref="E75:G75" si="3">E55*1.2</f>
        <v>3935.26</v>
      </c>
      <c r="F75" s="72">
        <f t="shared" si="3"/>
        <v>24034.78</v>
      </c>
      <c r="G75" s="72">
        <f t="shared" si="3"/>
        <v>2060.7800000000002</v>
      </c>
      <c r="H75" s="72">
        <f t="shared" si="2"/>
        <v>32949.64</v>
      </c>
      <c r="I75" s="69"/>
      <c r="J75" s="69"/>
      <c r="Q75" s="70"/>
    </row>
    <row r="76" spans="1:17" s="71" customFormat="1" ht="21.75" customHeight="1" x14ac:dyDescent="0.2">
      <c r="A76" s="66"/>
      <c r="B76" s="80" t="s">
        <v>105</v>
      </c>
      <c r="C76" s="81"/>
      <c r="D76" s="73"/>
      <c r="E76" s="73"/>
      <c r="F76" s="72"/>
      <c r="G76" s="72">
        <f>(G63+G64+G65)*1.2</f>
        <v>2253.31</v>
      </c>
      <c r="H76" s="72">
        <f t="shared" si="2"/>
        <v>2253.31</v>
      </c>
      <c r="I76" s="69"/>
      <c r="J76" s="69"/>
    </row>
    <row r="77" spans="1:17" x14ac:dyDescent="0.25">
      <c r="A77" s="4"/>
      <c r="B77" s="3"/>
      <c r="C77" s="3"/>
      <c r="D77" s="2"/>
      <c r="E77" s="2"/>
      <c r="F77" s="2"/>
      <c r="G77" s="2"/>
      <c r="H77" s="2"/>
    </row>
    <row r="78" spans="1:17" x14ac:dyDescent="0.25">
      <c r="A78" s="4"/>
      <c r="B78" s="3"/>
      <c r="C78" s="3"/>
      <c r="D78" s="2"/>
      <c r="E78" s="2"/>
      <c r="F78" s="2"/>
      <c r="G78" s="2"/>
      <c r="H78" s="11"/>
    </row>
    <row r="79" spans="1:17" x14ac:dyDescent="0.25">
      <c r="A79" s="9"/>
      <c r="B79" s="9"/>
      <c r="C79" s="9" t="s">
        <v>7</v>
      </c>
      <c r="D79" s="7"/>
      <c r="E79" s="6"/>
      <c r="F79" s="9" t="s">
        <v>6</v>
      </c>
      <c r="G79" s="10"/>
      <c r="H79" s="11"/>
    </row>
    <row r="80" spans="1:17" x14ac:dyDescent="0.25">
      <c r="A80" s="9"/>
      <c r="B80" s="9"/>
      <c r="C80" s="9"/>
      <c r="D80" s="2"/>
      <c r="E80" s="9"/>
      <c r="F80" s="9"/>
      <c r="G80" s="10"/>
      <c r="H80" s="11"/>
    </row>
    <row r="81" spans="1:8" x14ac:dyDescent="0.25">
      <c r="A81" s="4"/>
      <c r="B81" s="4"/>
      <c r="C81" s="9" t="s">
        <v>5</v>
      </c>
      <c r="D81" s="7"/>
      <c r="E81" s="6"/>
      <c r="F81" s="9" t="s">
        <v>4</v>
      </c>
      <c r="G81" s="10"/>
      <c r="H81" s="2"/>
    </row>
    <row r="82" spans="1:8" x14ac:dyDescent="0.25">
      <c r="A82" s="9"/>
      <c r="B82" s="9"/>
      <c r="C82" s="9"/>
      <c r="D82" s="2"/>
      <c r="E82" s="9"/>
      <c r="F82" s="9"/>
      <c r="G82" s="2"/>
      <c r="H82" s="2"/>
    </row>
    <row r="83" spans="1:8" x14ac:dyDescent="0.25">
      <c r="A83" s="9"/>
      <c r="B83" s="9"/>
      <c r="C83" s="9" t="s">
        <v>3</v>
      </c>
      <c r="D83" s="7"/>
      <c r="E83" s="6"/>
      <c r="F83" s="9" t="s">
        <v>2</v>
      </c>
      <c r="G83" s="2"/>
      <c r="H83" s="2"/>
    </row>
    <row r="84" spans="1:8" x14ac:dyDescent="0.25">
      <c r="A84" s="4"/>
      <c r="B84" s="4"/>
      <c r="C84" s="9"/>
      <c r="D84" s="2"/>
      <c r="E84" s="9"/>
      <c r="F84" s="9"/>
      <c r="G84" s="2"/>
      <c r="H84" s="2"/>
    </row>
    <row r="85" spans="1:8" ht="25.5" x14ac:dyDescent="0.25">
      <c r="A85" s="9"/>
      <c r="B85" s="9"/>
      <c r="C85" s="8" t="s">
        <v>1</v>
      </c>
      <c r="D85" s="7"/>
      <c r="E85" s="6"/>
      <c r="F85" s="5" t="s">
        <v>0</v>
      </c>
      <c r="G85" s="2"/>
      <c r="H85" s="2"/>
    </row>
    <row r="86" spans="1:8" x14ac:dyDescent="0.25">
      <c r="A86" s="9"/>
      <c r="B86" s="9"/>
      <c r="C86" s="9"/>
      <c r="D86" s="2"/>
      <c r="E86" s="9"/>
      <c r="F86" s="2"/>
      <c r="G86" s="2"/>
      <c r="H86" s="2"/>
    </row>
    <row r="87" spans="1:8" x14ac:dyDescent="0.25">
      <c r="A87" s="4"/>
      <c r="B87" s="3"/>
      <c r="C87" s="3"/>
      <c r="D87" s="2"/>
      <c r="E87" s="2"/>
      <c r="F87" s="2"/>
      <c r="G87" s="2"/>
      <c r="H87" s="2"/>
    </row>
    <row r="88" spans="1:8" x14ac:dyDescent="0.25">
      <c r="D88" s="74">
        <f>(D70+D58)*1.2</f>
        <v>87.56</v>
      </c>
      <c r="E88" s="74">
        <f t="shared" ref="E88:F88" si="4">(E70+E58)*1.2</f>
        <v>118.06</v>
      </c>
      <c r="F88" s="74">
        <f t="shared" si="4"/>
        <v>721.04</v>
      </c>
      <c r="G88" s="74">
        <f>(G70+G58+G67)*1.2</f>
        <v>1437.8</v>
      </c>
      <c r="H88" s="1">
        <f>SUM(D88:G88)</f>
        <v>2364.46</v>
      </c>
    </row>
    <row r="90" spans="1:8" x14ac:dyDescent="0.25">
      <c r="H90" s="75"/>
    </row>
  </sheetData>
  <mergeCells count="43">
    <mergeCell ref="B28:C28"/>
    <mergeCell ref="C2:G2"/>
    <mergeCell ref="C13:G13"/>
    <mergeCell ref="C16:G16"/>
    <mergeCell ref="C17:G17"/>
    <mergeCell ref="B19:H19"/>
    <mergeCell ref="B22:B24"/>
    <mergeCell ref="C22:C24"/>
    <mergeCell ref="D22:H22"/>
    <mergeCell ref="D23:D24"/>
    <mergeCell ref="E23:E24"/>
    <mergeCell ref="F23:F24"/>
    <mergeCell ref="G23:G24"/>
    <mergeCell ref="H23:H24"/>
    <mergeCell ref="A26:H26"/>
    <mergeCell ref="A22:A24"/>
    <mergeCell ref="B46:C46"/>
    <mergeCell ref="A29:H29"/>
    <mergeCell ref="B31:C31"/>
    <mergeCell ref="A32:H32"/>
    <mergeCell ref="B34:C34"/>
    <mergeCell ref="B35:C35"/>
    <mergeCell ref="A36:H36"/>
    <mergeCell ref="B38:C38"/>
    <mergeCell ref="A39:H39"/>
    <mergeCell ref="B41:C41"/>
    <mergeCell ref="B42:C42"/>
    <mergeCell ref="A43:H43"/>
    <mergeCell ref="B74:C74"/>
    <mergeCell ref="B75:C75"/>
    <mergeCell ref="B76:C76"/>
    <mergeCell ref="B73:C73"/>
    <mergeCell ref="B47:C47"/>
    <mergeCell ref="A48:H48"/>
    <mergeCell ref="B54:C54"/>
    <mergeCell ref="B55:C55"/>
    <mergeCell ref="A56:H56"/>
    <mergeCell ref="B59:C59"/>
    <mergeCell ref="B61:C61"/>
    <mergeCell ref="A62:H62"/>
    <mergeCell ref="B68:C68"/>
    <mergeCell ref="B69:C69"/>
    <mergeCell ref="B71:C7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 текущие (ПС2)</vt:lpstr>
      <vt:lpstr>'ССР текущие (ПС2)'!Область_печати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2022-04-15T12:46:25Z</dcterms:modified>
</cp:coreProperties>
</file>