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73\"/>
    </mc:Choice>
  </mc:AlternateContent>
  <xr:revisionPtr revIDLastSave="0" documentId="14_{A8F8040E-61EA-4A0A-B399-781001DCF914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1-1-06-1-01-04-2-0173" sheetId="1" r:id="rId1"/>
    <sheet name="T6" sheetId="2" r:id="rId2"/>
  </sheets>
  <definedNames>
    <definedName name="_xlnm.Print_Titles" localSheetId="0">'21-1-06-1-01-04-2-0173'!$19:$19</definedName>
    <definedName name="_xlnm.Print_Area" localSheetId="0">'21-1-06-1-01-04-2-0173'!$A$1:$S$38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7" i="1"/>
  <c r="R36" i="1"/>
  <c r="R35" i="1"/>
  <c r="R34" i="1"/>
  <c r="R33" i="1"/>
  <c r="R32" i="1"/>
  <c r="P31" i="1"/>
  <c r="R31" i="1" s="1"/>
  <c r="R30" i="1"/>
  <c r="R29" i="1"/>
  <c r="M28" i="1"/>
  <c r="R28" i="1" s="1"/>
  <c r="M27" i="1"/>
  <c r="R27" i="1" s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<sst xmlns="http://schemas.openxmlformats.org/spreadsheetml/2006/main" count="126" uniqueCount="116">
  <si>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</si>
  <si>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</si>
  <si>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</si>
  <si>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</si>
  <si>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</si>
  <si>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</si>
  <si>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</si>
  <si>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</si>
  <si>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</si>
  <si>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</si>
  <si>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</si>
  <si>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</si>
  <si>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</si>
  <si>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</si>
  <si>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</si>
  <si>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</si>
  <si>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</si>
  <si>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</si>
  <si>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</si>
  <si>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</si>
  <si>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</si>
  <si>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</si>
  <si>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</si>
  <si>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</si>
  <si>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</si>
  <si>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</si>
  <si>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</si>
  <si>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</si>
  <si>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</si>
  <si>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</si>
  <si>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</si>
  <si>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</si>
  <si>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</si>
  <si>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</si>
  <si>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</si>
  <si>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</si>
  <si>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</si>
  <si>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</si>
  <si>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</si>
  <si>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</si>
  <si>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</si>
  <si>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</si>
  <si>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</si>
  <si>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</si>
  <si>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</si>
  <si>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</si>
  <si>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</si>
  <si>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</si>
  <si>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</si>
  <si>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</si>
  <si>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</si>
  <si>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</si>
  <si>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</si>
  <si>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</si>
  <si>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</si>
  <si>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</si>
  <si>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</si>
  <si>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</si>
  <si>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</si>
  <si>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</si>
  <si>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</si>
  <si>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</si>
  <si>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РЗА и прочие шкафы (панели) (тыс. руб.) КК</t>
  </si>
  <si>
    <t>1 ед</t>
  </si>
  <si>
    <t>И12-06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</si>
  <si>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</si>
  <si>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</si>
  <si>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</si>
  <si>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</si>
  <si>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</si>
  <si>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</si>
  <si>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</si>
  <si>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</si>
  <si>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</si>
  <si>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 Ф-3 п.ст. 35-10 кв (инв.№100000631) в г.п. Вырица Гатчинского р-на ЛО (21-1-06-1-01-04-2-0173)</t>
  </si>
  <si>
    <t>K_21-1-06-1-01-04-2-0173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</si>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</sst>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2" xfId="1" applyFill="1" applyBorder="1" applyAlignment="1">
      <alignment horizontal="center" vertical="center" wrapText="1"/>
    </xf>
    <xf numFmtId="49" fontId="1" fillId="0" borderId="3" xfId="1" applyNumberFormat="1" applyFill="1" applyBorder="1" applyAlignment="1">
      <alignment horizontal="center"/>
    </xf>
    <xf numFmtId="0" fontId="1" fillId="0" borderId="3" xfId="1" applyFill="1" applyBorder="1" applyAlignment="1">
      <alignment wrapText="1"/>
    </xf>
    <xf numFmtId="49" fontId="1" fillId="0" borderId="3" xfId="1" applyNumberFormat="1" applyFill="1" applyBorder="1" applyAlignment="1">
      <alignment horizontal="center" wrapText="1"/>
    </xf>
    <xf numFmtId="0" fontId="1" fillId="0" borderId="3" xfId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0" borderId="3" xfId="1" applyFill="1" applyBorder="1"/>
    <xf numFmtId="0" fontId="1" fillId="0" borderId="4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left" vertical="center"/>
    </xf>
    <xf numFmtId="0" fontId="1" fillId="0" borderId="4" xfId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0.09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99.403199999999998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0.09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65.426400000000001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>
        <v>3</v>
      </c>
      <c r="M22" s="29">
        <v>0.09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>M22*P22*Q22*L22</f>
        <v>115.97040000000001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/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0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>
        <f>90*10/10000</f>
        <v>0.09</v>
      </c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2.6999999999999997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>
        <f>90/100</f>
        <v>0.9</v>
      </c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234.9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0.09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25.11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62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63</v>
      </c>
      <c r="O35" s="32" t="s">
        <v>64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65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66</v>
      </c>
      <c r="O36" s="32" t="s">
        <v>67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68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66</v>
      </c>
      <c r="O37" s="39" t="s">
        <v>69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70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3032.5299999999997</v>
      </c>
      <c r="S38" s="44" t="s">
        <v>71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2.85546875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94.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3032.5299999999997</v>
      </c>
      <c r="D3" s="58">
        <v>3032.5299999999997</v>
      </c>
      <c r="E3" s="1"/>
    </row>
    <row r="4" spans="1:5" ht="15.75" x14ac:dyDescent="0.25">
      <c r="A4" s="50" t="s">
        <v>82</v>
      </c>
      <c r="B4" s="51" t="s">
        <v>83</v>
      </c>
      <c r="C4" s="53">
        <v>606.50599999999997</v>
      </c>
      <c r="D4" s="59">
        <f>D3*0.2</f>
        <v>606.50599999999997</v>
      </c>
      <c r="E4" s="1"/>
    </row>
    <row r="5" spans="1:5" ht="110.25" x14ac:dyDescent="0.25">
      <c r="A5" s="50" t="s">
        <v>84</v>
      </c>
      <c r="B5" s="54" t="s">
        <v>85</v>
      </c>
      <c r="C5" s="55">
        <v>3639.0359999999996</v>
      </c>
      <c r="D5" s="58">
        <f>D3+D4</f>
        <v>3639.0359999999996</v>
      </c>
      <c r="E5" s="1"/>
    </row>
    <row r="6" spans="1:5" ht="78.75" x14ac:dyDescent="0.25">
      <c r="A6" s="50" t="s">
        <v>86</v>
      </c>
      <c r="B6" s="54" t="s">
        <v>87</v>
      </c>
      <c r="C6" s="53">
        <v>4450.0141309511528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4473.2297430906992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3639.0359999999996</v>
      </c>
      <c r="D8" s="59">
        <f>D5-D7</f>
        <v>3639.0359999999996</v>
      </c>
      <c r="E8" s="1"/>
    </row>
    <row r="9" spans="1:5" ht="110.25" x14ac:dyDescent="0.25">
      <c r="A9" s="50" t="s">
        <v>92</v>
      </c>
      <c r="B9" s="51" t="s">
        <v>93</v>
      </c>
      <c r="C9" s="56">
        <v>1798.6971900000001</v>
      </c>
      <c r="D9" s="59">
        <f>SUM(D10:D17)</f>
        <v>1798.6971900000001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1690.2225900000001</v>
      </c>
      <c r="D13" s="59">
        <v>1690.2225900000001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108.4746</v>
      </c>
      <c r="D14" s="59">
        <v>24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84.474599999999995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4.4500141309511525</v>
      </c>
      <c r="D18" s="59">
        <f>D6/1000</f>
        <v>4.4732297430906991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4.4500141309511525</v>
      </c>
      <c r="D20" s="58">
        <f>D18+D19</f>
        <v>4.4732297430906991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21-1-06-1-01-04-2-0173</vt:lpstr>
      <vt:lpstr>T6</vt:lpstr>
      <vt:lpstr>'21-1-06-1-01-04-2-0173'!Заголовки_для_печати</vt:lpstr>
      <vt:lpstr>'21-1-06-1-01-04-2-0173'!Область_печати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2021-02-13T13:21:10Z</dcterms:created>
  <dcterms:modified xsi:type="dcterms:W3CDTF">2023-10-24T08:50:38Z</dcterms:modified>
</cp:coreProperties>
</file>