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FCA7197D-3059-45D7-9185-3333368A7BDB}" xr6:coauthVersionLast="36" xr6:coauthVersionMax="36" xr10:uidLastSave="{00000000-0000-0000-0000-000000000000}"/>
  <bookViews>
    <workbookView xWindow="0" yWindow="0" windowWidth="23040" windowHeight="11775" xr2:uid="{00000000-000D-0000-FFFF-FFFF00000000}"/>
  </bookViews>
  <sheets>
    <sheet name="Лист1" sheetId="1" r:id="rId1"/>
    <sheet name="Матрица" sheetId="2" state="hidden" r:id="rId2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G9" i="2" s="1"/>
  <c r="G3" i="2"/>
  <c r="G10" i="2" s="1"/>
  <c r="F3" i="2"/>
  <c r="E3" i="2"/>
  <c r="E8" i="2" s="1"/>
  <c r="D3" i="2"/>
  <c r="D7" i="2" s="1"/>
  <c r="E7" i="2" s="1"/>
  <c r="F7" i="2" s="1"/>
  <c r="G7" i="2" s="1"/>
  <c r="C3" i="2"/>
  <c r="C6" i="2" s="1"/>
  <c r="D6" i="2" s="1"/>
  <c r="E6" i="2" s="1"/>
  <c r="F6" i="2" s="1"/>
  <c r="G6" i="2" s="1"/>
  <c r="L10" i="1" l="1"/>
  <c r="F8" i="2"/>
  <c r="G8" i="2" s="1"/>
  <c r="G10" i="1" l="1"/>
  <c r="J10" i="1"/>
  <c r="F10" i="1"/>
  <c r="E10" i="1"/>
  <c r="K10" i="1"/>
  <c r="I10" i="1"/>
  <c r="M10" i="1"/>
  <c r="H10" i="1"/>
  <c r="E14" i="1" s="1"/>
  <c r="E15" i="1"/>
</calcChain>
</file>

<file path=xl/sharedStrings.xml><?xml version="1.0" encoding="utf-8"?>
<sst xmlns="http://schemas.openxmlformats.org/spreadsheetml/2006/main" count="37" uniqueCount="28">
  <si>
    <t>№</t>
  </si>
  <si>
    <t>Наименование</t>
  </si>
  <si>
    <t>1.</t>
  </si>
  <si>
    <t>Кол-во</t>
  </si>
  <si>
    <t>Поставщик № 1</t>
  </si>
  <si>
    <t>Поставщик № 2</t>
  </si>
  <si>
    <t>Поставщик № 3</t>
  </si>
  <si>
    <t>Прогнозная полная стоимость</t>
  </si>
  <si>
    <t>без НДС</t>
  </si>
  <si>
    <t>НДС</t>
  </si>
  <si>
    <t>с НДС</t>
  </si>
  <si>
    <t>тыс. руб</t>
  </si>
  <si>
    <t>Индекс-дефлятор</t>
  </si>
  <si>
    <t>Приложение №2 к приказу АО «ЛОЭСК» от ________ № _______ о/д</t>
  </si>
  <si>
    <t>Год КП</t>
  </si>
  <si>
    <t>Год поставки</t>
  </si>
  <si>
    <t>х</t>
  </si>
  <si>
    <t>2.</t>
  </si>
  <si>
    <t>3.</t>
  </si>
  <si>
    <t>4.</t>
  </si>
  <si>
    <t>5.</t>
  </si>
  <si>
    <t>6.</t>
  </si>
  <si>
    <t>ООО КБ-5</t>
  </si>
  <si>
    <t>ООО РОМ</t>
  </si>
  <si>
    <t>ООО НПП Марс - Энерго</t>
  </si>
  <si>
    <t>Луга, Приобретение ПКЭ-А-А1 (22-1-06-3-05-04-2-0131)</t>
  </si>
  <si>
    <t>Конъюнктурный анализ рынка на основании коммерческих предложений</t>
  </si>
  <si>
    <t>Стоимость в инвестиционной программе определена на основании Положения о закупочной деятельности АО "ЛОЭСК".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</si>
</sst>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6" fillId="0" borderId="1" xfId="0" applyFont="1" applyBorder="1"/>
    <xf numFmtId="43" fontId="1" fillId="0" borderId="1" xfId="1" applyFont="1" applyBorder="1"/>
    <xf numFmtId="43" fontId="0" fillId="0" borderId="1" xfId="1" applyFont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centerContinuous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Protection="1"/>
    <xf numFmtId="2" fontId="2" fillId="0" borderId="5" xfId="0" applyNumberFormat="1" applyFont="1" applyBorder="1" applyProtection="1"/>
    <xf numFmtId="2" fontId="2" fillId="0" borderId="1" xfId="0" applyNumberFormat="1" applyFont="1" applyBorder="1" applyProtection="1"/>
    <xf numFmtId="2" fontId="2" fillId="0" borderId="1" xfId="0" applyNumberFormat="1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zoomScale="85" zoomScaleNormal="85" zoomScaleSheetLayoutView="85" workbookViewId="0"/>
  </sheetViews>
  <sheetFormatPr defaultColWidth="8.85546875" defaultRowHeight="15" x14ac:dyDescent="0.25"/>
  <cols>
    <col min="1" max="1" width="4.140625" style="5" bestFit="1" customWidth="1"/>
    <col min="2" max="2" width="51.28515625" style="5" customWidth="1"/>
    <col min="3" max="3" width="8.42578125" style="5" bestFit="1" customWidth="1"/>
    <col min="4" max="4" width="8.85546875" style="5"/>
    <col min="5" max="13" width="14.28515625" style="5" customWidth="1"/>
    <col min="14" max="16384" width="8.85546875" style="5"/>
  </cols>
  <sheetData>
    <row r="1" spans="1:13" x14ac:dyDescent="0.25">
      <c r="M1" s="6" t="s">
        <v>13</v>
      </c>
    </row>
    <row r="2" spans="1:13" x14ac:dyDescent="0.25">
      <c r="J2" s="6"/>
    </row>
    <row r="3" spans="1:13" x14ac:dyDescent="0.25">
      <c r="A3" s="7" t="s">
        <v>26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M5" s="9" t="s">
        <v>11</v>
      </c>
    </row>
    <row r="6" spans="1:13" x14ac:dyDescent="0.25">
      <c r="A6" s="19" t="s">
        <v>0</v>
      </c>
      <c r="B6" s="24" t="s">
        <v>1</v>
      </c>
      <c r="C6" s="25"/>
      <c r="D6" s="19" t="s">
        <v>3</v>
      </c>
      <c r="E6" s="10" t="s">
        <v>4</v>
      </c>
      <c r="F6" s="10"/>
      <c r="G6" s="10"/>
      <c r="H6" s="10" t="s">
        <v>5</v>
      </c>
      <c r="I6" s="10"/>
      <c r="J6" s="10"/>
      <c r="K6" s="10" t="s">
        <v>6</v>
      </c>
      <c r="L6" s="10"/>
      <c r="M6" s="10"/>
    </row>
    <row r="7" spans="1:13" x14ac:dyDescent="0.25">
      <c r="A7" s="19"/>
      <c r="B7" s="26"/>
      <c r="C7" s="27"/>
      <c r="D7" s="19"/>
      <c r="E7" s="10" t="s">
        <v>24</v>
      </c>
      <c r="F7" s="8"/>
      <c r="G7" s="10"/>
      <c r="H7" s="10" t="s">
        <v>22</v>
      </c>
      <c r="I7" s="8"/>
      <c r="J7" s="10"/>
      <c r="K7" s="10" t="s">
        <v>23</v>
      </c>
      <c r="L7" s="8"/>
      <c r="M7" s="10"/>
    </row>
    <row r="8" spans="1:13" x14ac:dyDescent="0.25">
      <c r="A8" s="19"/>
      <c r="B8" s="28"/>
      <c r="C8" s="29"/>
      <c r="D8" s="19"/>
      <c r="E8" s="10" t="s">
        <v>8</v>
      </c>
      <c r="F8" s="10" t="s">
        <v>9</v>
      </c>
      <c r="G8" s="10" t="s">
        <v>10</v>
      </c>
      <c r="H8" s="10" t="s">
        <v>8</v>
      </c>
      <c r="I8" s="10" t="s">
        <v>9</v>
      </c>
      <c r="J8" s="10" t="s">
        <v>10</v>
      </c>
      <c r="K8" s="10" t="s">
        <v>8</v>
      </c>
      <c r="L8" s="10" t="s">
        <v>9</v>
      </c>
      <c r="M8" s="10" t="s">
        <v>10</v>
      </c>
    </row>
    <row r="9" spans="1:13" x14ac:dyDescent="0.25">
      <c r="A9" s="11" t="s">
        <v>2</v>
      </c>
      <c r="B9" s="22" t="s">
        <v>25</v>
      </c>
      <c r="C9" s="23"/>
      <c r="D9" s="12">
        <v>1</v>
      </c>
      <c r="E9" s="12">
        <v>425</v>
      </c>
      <c r="F9" s="12">
        <v>85</v>
      </c>
      <c r="G9" s="12">
        <v>510</v>
      </c>
      <c r="H9" s="12">
        <v>432.5</v>
      </c>
      <c r="I9" s="12">
        <v>86.5</v>
      </c>
      <c r="J9" s="12">
        <v>519</v>
      </c>
      <c r="K9" s="12">
        <v>437.5</v>
      </c>
      <c r="L9" s="12">
        <v>87.5</v>
      </c>
      <c r="M9" s="12">
        <v>525</v>
      </c>
    </row>
    <row r="10" spans="1:13" x14ac:dyDescent="0.25">
      <c r="A10" s="11" t="s">
        <v>17</v>
      </c>
      <c r="B10" s="22" t="s">
        <v>7</v>
      </c>
      <c r="C10" s="23"/>
      <c r="D10" s="12">
        <v>1</v>
      </c>
      <c r="E10" s="18">
        <f t="shared" ref="E10:M10" ca="1" si="0">IFERROR(E9*$E$11*$D$9,"Необходимо указать год по п.4-5 в диапазоне 2020-2024")</f>
        <v>446.67651497815467</v>
      </c>
      <c r="F10" s="18">
        <f t="shared" ca="1" si="0"/>
        <v>89.335302995630926</v>
      </c>
      <c r="G10" s="18">
        <f t="shared" ca="1" si="0"/>
        <v>536.01181797378558</v>
      </c>
      <c r="H10" s="18">
        <f t="shared" ca="1" si="0"/>
        <v>454.55904171306327</v>
      </c>
      <c r="I10" s="18">
        <f t="shared" ca="1" si="0"/>
        <v>90.911808342612659</v>
      </c>
      <c r="J10" s="18">
        <f t="shared" ca="1" si="0"/>
        <v>545.4708500556759</v>
      </c>
      <c r="K10" s="18">
        <f t="shared" ca="1" si="0"/>
        <v>459.81405953633566</v>
      </c>
      <c r="L10" s="18">
        <f t="shared" ca="1" si="0"/>
        <v>91.962811907267138</v>
      </c>
      <c r="M10" s="18">
        <f t="shared" ca="1" si="0"/>
        <v>551.77687144360277</v>
      </c>
    </row>
    <row r="11" spans="1:13" x14ac:dyDescent="0.25">
      <c r="A11" s="11" t="s">
        <v>18</v>
      </c>
      <c r="B11" s="22" t="s">
        <v>12</v>
      </c>
      <c r="C11" s="23"/>
      <c r="D11" s="13" t="s">
        <v>16</v>
      </c>
      <c r="E11" s="15">
        <v>1.0510035646544815</v>
      </c>
    </row>
    <row r="12" spans="1:13" x14ac:dyDescent="0.25">
      <c r="A12" s="11" t="s">
        <v>19</v>
      </c>
      <c r="B12" s="22" t="s">
        <v>14</v>
      </c>
      <c r="C12" s="23"/>
      <c r="D12" s="13">
        <v>3</v>
      </c>
      <c r="E12" s="12">
        <v>2021</v>
      </c>
    </row>
    <row r="13" spans="1:13" x14ac:dyDescent="0.25">
      <c r="A13" s="11" t="s">
        <v>20</v>
      </c>
      <c r="B13" s="22" t="s">
        <v>15</v>
      </c>
      <c r="C13" s="23"/>
      <c r="D13" s="13">
        <v>1</v>
      </c>
      <c r="E13" s="12">
        <v>2024</v>
      </c>
    </row>
    <row r="14" spans="1:13" x14ac:dyDescent="0.25">
      <c r="A14" s="20" t="s">
        <v>21</v>
      </c>
      <c r="B14" s="30" t="s">
        <v>27</v>
      </c>
      <c r="C14" s="14" t="s">
        <v>8</v>
      </c>
      <c r="D14" s="14">
        <v>1</v>
      </c>
      <c r="E14" s="16">
        <f ca="1">MIN(E10,H10,K10)</f>
        <v>446.67651497815467</v>
      </c>
    </row>
    <row r="15" spans="1:13" x14ac:dyDescent="0.25">
      <c r="A15" s="21"/>
      <c r="B15" s="30"/>
      <c r="C15" s="13" t="s">
        <v>10</v>
      </c>
      <c r="D15" s="13">
        <v>1</v>
      </c>
      <c r="E15" s="17">
        <f ca="1">MIN(G10,J10,M10)</f>
        <v>536.01181797378558</v>
      </c>
    </row>
  </sheetData>
  <mergeCells count="10">
    <mergeCell ref="D6:D8"/>
    <mergeCell ref="A6:A8"/>
    <mergeCell ref="B14:B15"/>
    <mergeCell ref="A14:A15"/>
    <mergeCell ref="B13:C13"/>
    <mergeCell ref="B12:C12"/>
    <mergeCell ref="B9:C9"/>
    <mergeCell ref="B10:C10"/>
    <mergeCell ref="B11:C11"/>
    <mergeCell ref="B6:C8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G14" sqref="G14"/>
    </sheetView>
  </sheetViews>
  <sheetFormatPr defaultRowHeight="15" x14ac:dyDescent="0.25"/>
  <cols>
    <col min="1" max="1" width="5" bestFit="1" customWidth="1"/>
    <col min="3" max="7" width="9.28515625" bestFit="1" customWidth="1"/>
  </cols>
  <sheetData>
    <row r="1" spans="1:7" x14ac:dyDescent="0.25">
      <c r="C1" s="2">
        <v>2020</v>
      </c>
      <c r="D1" s="2">
        <v>2021</v>
      </c>
      <c r="E1" s="2">
        <v>2022</v>
      </c>
      <c r="F1" s="2">
        <v>2023</v>
      </c>
      <c r="G1" s="2">
        <v>2024</v>
      </c>
    </row>
    <row r="2" spans="1:7" x14ac:dyDescent="0.25">
      <c r="C2" s="3">
        <v>105.561885224957</v>
      </c>
      <c r="D2" s="3">
        <v>105.40060895691501</v>
      </c>
      <c r="E2" s="3">
        <v>105.10035646544816</v>
      </c>
      <c r="F2" s="3">
        <v>104.90017622301767</v>
      </c>
      <c r="G2" s="3">
        <v>104.70002730372529</v>
      </c>
    </row>
    <row r="3" spans="1:7" x14ac:dyDescent="0.25">
      <c r="C3" s="3">
        <f>C2/100</f>
        <v>1.05561885224957</v>
      </c>
      <c r="D3" s="3">
        <f t="shared" ref="D3:G3" si="0">D2/100</f>
        <v>1.0540060895691501</v>
      </c>
      <c r="E3" s="3">
        <f t="shared" si="0"/>
        <v>1.0510035646544815</v>
      </c>
      <c r="F3" s="3">
        <f t="shared" si="0"/>
        <v>1.0490017622301766</v>
      </c>
      <c r="G3" s="3">
        <f t="shared" si="0"/>
        <v>1.047000273037253</v>
      </c>
    </row>
    <row r="5" spans="1:7" x14ac:dyDescent="0.25">
      <c r="A5" s="1" t="s">
        <v>16</v>
      </c>
      <c r="B5" s="1">
        <v>2019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</row>
    <row r="6" spans="1:7" x14ac:dyDescent="0.25">
      <c r="A6" s="1">
        <v>2019</v>
      </c>
      <c r="B6" s="4">
        <v>1</v>
      </c>
      <c r="C6" s="4">
        <f>B6*C3</f>
        <v>1.05561885224957</v>
      </c>
      <c r="D6" s="4">
        <f>C6*D3</f>
        <v>1.1126286985350438</v>
      </c>
      <c r="E6" s="4">
        <f>D6*E3</f>
        <v>1.1693767282972074</v>
      </c>
      <c r="F6" s="4">
        <f>E6*F3</f>
        <v>1.226678248694729</v>
      </c>
      <c r="G6" s="4">
        <f>F6*G3</f>
        <v>1.2843324613122404</v>
      </c>
    </row>
    <row r="7" spans="1:7" x14ac:dyDescent="0.25">
      <c r="A7" s="1">
        <v>2020</v>
      </c>
      <c r="B7" s="4">
        <v>1.05561885224957</v>
      </c>
      <c r="C7" s="4">
        <v>1</v>
      </c>
      <c r="D7" s="4">
        <f>C7*D3</f>
        <v>1.0540060895691501</v>
      </c>
      <c r="E7" s="4">
        <f>D7*E3</f>
        <v>1.1077641573047075</v>
      </c>
      <c r="F7" s="4">
        <f t="shared" ref="F7:G7" si="1">E7*F3</f>
        <v>1.1620465531480646</v>
      </c>
      <c r="G7" s="4">
        <f t="shared" si="1"/>
        <v>1.2166630584280222</v>
      </c>
    </row>
    <row r="8" spans="1:7" x14ac:dyDescent="0.25">
      <c r="A8" s="1">
        <v>2021</v>
      </c>
      <c r="B8" s="4">
        <v>1.1126286985350438</v>
      </c>
      <c r="C8" s="4">
        <v>1.0540060895691501</v>
      </c>
      <c r="D8" s="4">
        <v>1</v>
      </c>
      <c r="E8" s="4">
        <f>D8*E3</f>
        <v>1.0510035646544815</v>
      </c>
      <c r="F8" s="4">
        <f t="shared" ref="F8:G8" si="2">E8*F3</f>
        <v>1.1025045914327485</v>
      </c>
      <c r="G8" s="4">
        <f t="shared" si="2"/>
        <v>1.1543226082549127</v>
      </c>
    </row>
    <row r="9" spans="1:7" x14ac:dyDescent="0.25">
      <c r="A9" s="1">
        <v>2022</v>
      </c>
      <c r="B9" s="4">
        <v>1.1693767282972074</v>
      </c>
      <c r="C9" s="4">
        <v>1.1077641573047075</v>
      </c>
      <c r="D9" s="4">
        <v>1.0510035646544815</v>
      </c>
      <c r="E9" s="4">
        <v>1</v>
      </c>
      <c r="F9" s="4">
        <f>E9*F3</f>
        <v>1.0490017622301766</v>
      </c>
      <c r="G9" s="4">
        <f t="shared" ref="G9" si="3">F9*G3</f>
        <v>1.0983051314715544</v>
      </c>
    </row>
    <row r="10" spans="1:7" x14ac:dyDescent="0.25">
      <c r="A10" s="1">
        <v>2023</v>
      </c>
      <c r="B10" s="4">
        <v>1.226678248694729</v>
      </c>
      <c r="C10" s="4">
        <v>1.1620465531480646</v>
      </c>
      <c r="D10" s="4">
        <v>1.1025045914327485</v>
      </c>
      <c r="E10" s="4">
        <v>1.0490017622301766</v>
      </c>
      <c r="F10" s="4">
        <v>1</v>
      </c>
      <c r="G10" s="4">
        <f>F10*G3</f>
        <v>1.047000273037253</v>
      </c>
    </row>
    <row r="11" spans="1:7" x14ac:dyDescent="0.25">
      <c r="A11" s="1">
        <v>2024</v>
      </c>
      <c r="B11" s="4">
        <v>1.2843324613122404</v>
      </c>
      <c r="C11" s="4">
        <v>1.2166630584280222</v>
      </c>
      <c r="D11" s="4">
        <v>1.1543226082549127</v>
      </c>
      <c r="E11" s="4">
        <v>1.0983051314715544</v>
      </c>
      <c r="F11" s="4">
        <v>1.047000273037253</v>
      </c>
      <c r="G11" s="4">
        <v>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Матрица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2023-02-10T12:59:10Z</dcterms:modified>
</cp:coreProperties>
</file>