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filterPrivacy="1" defaultThemeVersion="124226"/>
  <xr:revisionPtr revIDLastSave="0" documentId="13_ncr:1_{318D62A3-FCF9-4F8E-A7B3-4A4410D896A2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фОРМА 2" sheetId="6" r:id="rId1"/>
    <sheet name="РИСКИ" sheetId="7" r:id="rId2"/>
  </sheets>
  <definedNames>
    <definedName name="_ftn1" localSheetId="0">'фОРМА 2'!#REF!</definedName>
    <definedName name="_ftn2" localSheetId="0">'фОРМА 2'!#REF!</definedName>
    <definedName name="_ftn3" localSheetId="0">'фОРМА 2'!#REF!</definedName>
    <definedName name="_ftnref1" localSheetId="0">'фОРМА 2'!#REF!</definedName>
    <definedName name="_ftnref2" localSheetId="0">'фОРМА 2'!#REF!</definedName>
    <definedName name="_ftnref3" localSheetId="0">'фОРМА 2'!#REF!</definedName>
  </definedNames>
  <calcPr calcId="191029"/>
</workbook>
</file>

<file path=xl/calcChain.xml><?xml version="1.0" encoding="utf-8"?>
<calcChain xmlns="http://schemas.openxmlformats.org/spreadsheetml/2006/main">
  <c r="H26" i="6" l="1"/>
  <c r="G26" i="6" s="1"/>
  <c r="E26" i="6" s="1"/>
  <c r="H27" i="6"/>
  <c r="G27" i="6" s="1"/>
  <c r="E27" i="6" s="1"/>
  <c r="H28" i="6"/>
  <c r="G28" i="6" s="1"/>
  <c r="E28" i="6" s="1"/>
  <c r="H29" i="6"/>
  <c r="G29" i="6" s="1"/>
  <c r="E29" i="6" s="1"/>
  <c r="H30" i="6"/>
  <c r="G30" i="6" s="1"/>
  <c r="E30" i="6" s="1"/>
  <c r="D26" i="6"/>
  <c r="D27" i="6"/>
  <c r="D28" i="6"/>
  <c r="D29" i="6"/>
  <c r="D30" i="6"/>
  <c r="C26" i="6"/>
  <c r="C27" i="6"/>
  <c r="C28" i="6"/>
  <c r="C29" i="6"/>
  <c r="C30" i="6"/>
  <c r="G9" i="6"/>
  <c r="E9" i="6" s="1"/>
  <c r="I9" i="6" s="1"/>
  <c r="G10" i="6"/>
  <c r="E10" i="6" s="1"/>
  <c r="I10" i="6" s="1"/>
  <c r="F10" i="6" s="1"/>
  <c r="G11" i="6"/>
  <c r="E11" i="6" s="1"/>
  <c r="I11" i="6" s="1"/>
  <c r="G12" i="6"/>
  <c r="E12" i="6" s="1"/>
  <c r="I12" i="6" s="1"/>
  <c r="G13" i="6"/>
  <c r="E13" i="6" s="1"/>
  <c r="I13" i="6" s="1"/>
  <c r="I30" i="6" l="1"/>
  <c r="F30" i="6" s="1"/>
  <c r="I29" i="6"/>
  <c r="N29" i="6" s="1"/>
  <c r="I28" i="6"/>
  <c r="F28" i="6" s="1"/>
  <c r="I26" i="6"/>
  <c r="N26" i="6" s="1"/>
  <c r="I27" i="6"/>
  <c r="F27" i="6" s="1"/>
  <c r="F9" i="6"/>
  <c r="N9" i="6"/>
  <c r="N13" i="6"/>
  <c r="F13" i="6"/>
  <c r="N12" i="6"/>
  <c r="F12" i="6"/>
  <c r="F11" i="6"/>
  <c r="N11" i="6"/>
  <c r="N10" i="6"/>
  <c r="N30" i="6" l="1"/>
  <c r="F26" i="6"/>
  <c r="N28" i="6"/>
  <c r="F29" i="6"/>
  <c r="N27" i="6"/>
  <c r="M17" i="6" l="1"/>
  <c r="L17" i="6"/>
  <c r="K17" i="6"/>
  <c r="J17" i="6"/>
  <c r="J34" i="6"/>
  <c r="K34" i="6"/>
  <c r="L34" i="6"/>
  <c r="M34" i="6"/>
  <c r="H22" i="6"/>
  <c r="G8" i="6"/>
  <c r="E8" i="6" s="1"/>
  <c r="I8" i="6" s="1"/>
  <c r="F34" i="6" l="1"/>
  <c r="F17" i="6" l="1"/>
  <c r="I17" i="6"/>
  <c r="N34" i="6"/>
  <c r="I34" i="6"/>
  <c r="N17" i="6"/>
  <c r="H25" i="6" l="1"/>
  <c r="G25" i="6" s="1"/>
  <c r="E25" i="6" l="1"/>
  <c r="I25" i="6" s="1"/>
  <c r="F8" i="6"/>
  <c r="M31" i="6" l="1"/>
  <c r="M35" i="6" s="1"/>
  <c r="L31" i="6"/>
  <c r="L35" i="6" s="1"/>
  <c r="K31" i="6"/>
  <c r="K35" i="6" s="1"/>
  <c r="J31" i="6"/>
  <c r="J35" i="6" s="1"/>
  <c r="J14" i="6"/>
  <c r="J18" i="6" s="1"/>
  <c r="K14" i="6"/>
  <c r="K18" i="6" s="1"/>
  <c r="L14" i="6"/>
  <c r="L18" i="6" s="1"/>
  <c r="M14" i="6"/>
  <c r="M18" i="6" s="1"/>
  <c r="N8" i="6" l="1"/>
  <c r="I14" i="6" l="1"/>
  <c r="I18" i="6" s="1"/>
  <c r="C25" i="6"/>
  <c r="F14" i="6" l="1"/>
  <c r="F18" i="6" s="1"/>
  <c r="N14" i="6" l="1"/>
  <c r="N18" i="6" s="1"/>
  <c r="F25" i="6"/>
  <c r="F31" i="6" s="1"/>
  <c r="I31" i="6"/>
  <c r="I35" i="6" s="1"/>
  <c r="N25" i="6"/>
  <c r="N31" i="6" l="1"/>
  <c r="N35" i="6" s="1"/>
  <c r="F35" i="6"/>
  <c r="B5" i="7" l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</calcChain>
</file>

<file path=xl/sharedStrings.xml><?xml version="1.0" encoding="utf-8"?>
<sst xmlns="http://schemas.openxmlformats.org/spreadsheetml/2006/main" count="83" uniqueCount="56">
  <si>
    <t>ИТОГО:</t>
  </si>
  <si>
    <t>Статья затрат</t>
  </si>
  <si>
    <t>Цена за единицу</t>
  </si>
  <si>
    <t xml:space="preserve">№ </t>
  </si>
  <si>
    <t xml:space="preserve">Кол-во, шт. </t>
  </si>
  <si>
    <t>Единица измерения: тыс. руб. без НДС</t>
  </si>
  <si>
    <t>Стоимость</t>
  </si>
  <si>
    <t>1. Затраты, относящиеся на инвестиционную деятельность</t>
  </si>
  <si>
    <t>2. Затраты, относящиеся на операционную деятельность</t>
  </si>
  <si>
    <t>2.1</t>
  </si>
  <si>
    <t>ИТОГО ПО ПРОЕКТУ: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</si>
  <si>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</si>
  <si>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</si>
  <si>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</si>
  <si>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</si>
  <si>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</si>
  <si>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</si>
  <si>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</si>
  <si>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</si>
  <si>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</si>
  <si>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</si>
  <si>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</si>
  <si>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</si>
  <si>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</si>
  <si>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</si>
  <si>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</si>
  <si>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</si>
  <si>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</si>
  <si>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</si>
  <si>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</si>
  <si>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</si>
  <si>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</si>
  <si>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r>
      <t>Средняя цена за ед.</t>
    </r>
    <r>
      <rPr>
        <b/>
        <sz val="10"/>
        <color rgb="FFFF0000"/>
        <rFont val="Times New Roman"/>
        <family val="1"/>
        <charset val="204"/>
      </rPr>
      <t>, без НДС</t>
    </r>
  </si>
  <si>
    <t>1.1</t>
  </si>
  <si>
    <t>Стоимость предложения (потенциальные поставщики), рублей без НДС</t>
  </si>
  <si>
    <t>2024 г.</t>
  </si>
  <si>
    <t>2025 г.</t>
  </si>
  <si>
    <t>Затраты за жизненный цикл</t>
  </si>
  <si>
    <t>2026 г.</t>
  </si>
  <si>
    <t>1.2</t>
  </si>
  <si>
    <t>1.3</t>
  </si>
  <si>
    <t>2027 г.</t>
  </si>
  <si>
    <t>Единица измерения: тыс. руб. с НДС</t>
  </si>
  <si>
    <t>2028 г.</t>
  </si>
  <si>
    <t>Итого за период 2024-2028 гг.</t>
  </si>
  <si>
    <t>ООО "Бизкомм"</t>
  </si>
  <si>
    <t>1.4</t>
  </si>
  <si>
    <t>1.5</t>
  </si>
  <si>
    <t>1.6</t>
  </si>
  <si>
    <t>Сервер F+ Tech FPD-R-13-SP-221233 в конфигурации: CPU 2*Xeon 6342 24C, RAM 512Gb, 2-port HBA 32Gbs, 2*240G SSD, 4-port LAN 10Gbs, 2*Power Supply, 5 лет гарантия NBD</t>
  </si>
  <si>
    <t>СХД FPD-13-DS-4212B5 с дисками SSD общим полезным объемом 159 ТБ</t>
  </si>
  <si>
    <t>СХД FPD-13-DS-4212B5 с дисками NL-SAS общим полезным объемом 250 ТБ</t>
  </si>
  <si>
    <t>СХД Lenovo DE6000H Hybrid Flash Array 4U60 Gen2 с дисками NL-SAS общим полезным объемом 625 ТБ</t>
  </si>
  <si>
    <t>ИБП БАСТИОН SKAT-UPS 3000 RACK+6x9Ah</t>
  </si>
  <si>
    <t>FC-коммутатор LENOVO ThinkSystem DB620S Gen6 FC Swith 48x32Gb SWL SFP (E.Bundle)</t>
  </si>
  <si>
    <t>Расчет стоимости проекта  «Приобретение серверного оборудования и комплектующих (2024)»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</si>
</sst>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164" fontId="9" fillId="0" borderId="0" applyFont="0" applyFill="0" applyBorder="0" applyAlignment="0" applyProtection="0"/>
    <xf numFmtId="0" fontId="10" fillId="0" borderId="0"/>
    <xf numFmtId="0" fontId="11" fillId="0" borderId="0"/>
    <xf numFmtId="0" fontId="1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8" fillId="0" borderId="1" xfId="0" applyFont="1" applyBorder="1" applyAlignment="1">
      <alignment horizontal="justify" vertical="center" wrapText="1"/>
    </xf>
    <xf numFmtId="4" fontId="14" fillId="0" borderId="1" xfId="0" applyNumberFormat="1" applyFont="1" applyBorder="1" applyAlignment="1">
      <alignment horizontal="left" vertical="center" wrapText="1"/>
    </xf>
    <xf numFmtId="4" fontId="14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Border="1"/>
    <xf numFmtId="0" fontId="7" fillId="2" borderId="0" xfId="0" applyFont="1" applyFill="1" applyBorder="1" applyAlignment="1"/>
    <xf numFmtId="0" fontId="7" fillId="2" borderId="2" xfId="0" applyFont="1" applyFill="1" applyBorder="1" applyAlignment="1"/>
    <xf numFmtId="0" fontId="14" fillId="0" borderId="0" xfId="0" applyFont="1" applyFill="1" applyBorder="1" applyAlignment="1"/>
    <xf numFmtId="4" fontId="14" fillId="0" borderId="0" xfId="0" applyNumberFormat="1" applyFont="1" applyFill="1" applyBorder="1"/>
    <xf numFmtId="49" fontId="14" fillId="0" borderId="4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5" fontId="16" fillId="4" borderId="1" xfId="2" applyNumberFormat="1" applyFont="1" applyFill="1" applyBorder="1" applyAlignment="1">
      <alignment horizontal="center" vertical="center" wrapText="1"/>
    </xf>
    <xf numFmtId="164" fontId="14" fillId="0" borderId="1" xfId="2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164" fontId="7" fillId="5" borderId="1" xfId="2" applyFont="1" applyFill="1" applyBorder="1" applyAlignment="1">
      <alignment horizontal="center" vertical="center" wrapText="1"/>
    </xf>
    <xf numFmtId="165" fontId="16" fillId="5" borderId="1" xfId="2" applyNumberFormat="1" applyFont="1" applyFill="1" applyBorder="1" applyAlignment="1">
      <alignment horizontal="center" vertical="center" wrapText="1"/>
    </xf>
    <xf numFmtId="0" fontId="14" fillId="0" borderId="0" xfId="0" applyFont="1"/>
    <xf numFmtId="4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6" fillId="2" borderId="0" xfId="0" applyFont="1" applyFill="1" applyBorder="1" applyAlignment="1"/>
    <xf numFmtId="4" fontId="14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center"/>
    </xf>
    <xf numFmtId="4" fontId="5" fillId="7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5" fontId="14" fillId="3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right" vertical="center" wrapText="1"/>
    </xf>
    <xf numFmtId="0" fontId="15" fillId="7" borderId="6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7" fillId="0" borderId="8" xfId="0" applyFont="1" applyFill="1" applyBorder="1" applyAlignment="1">
      <alignment horizontal="center" vertical="center" wrapText="1"/>
    </xf>
  </cellXfs>
  <cellStyles count="6">
    <cellStyle name="Normal_SHEET" xfId="4" xr:uid="{00000000-0005-0000-0000-000000000000}"/>
    <cellStyle name="Обычный" xfId="0" builtinId="0"/>
    <cellStyle name="Обычный 19" xfId="3" xr:uid="{00000000-0005-0000-0000-000003000000}"/>
    <cellStyle name="Обычный 2" xfId="1" xr:uid="{00000000-0005-0000-0000-000004000000}"/>
    <cellStyle name="Обычный 2 12" xfId="5" xr:uid="{2763E21D-27DE-4979-B997-7D1E1B3E04B3}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B1:N35"/>
  <sheetViews>
    <sheetView tabSelected="1" zoomScale="70" zoomScaleNormal="70" workbookViewId="0">
      <selection activeCell="B31" sqref="B31"/>
    </sheetView>
  </sheetViews>
  <sheetFormatPr defaultColWidth="9.140625" defaultRowHeight="12.75" outlineLevelCol="2" x14ac:dyDescent="0.2"/>
  <cols>
    <col min="1" max="1" width="9.140625" style="15"/>
    <col min="2" max="2" width="15.28515625" style="15" customWidth="1"/>
    <col min="3" max="3" width="68.5703125" style="40" customWidth="1"/>
    <col min="4" max="4" width="13.85546875" style="36" customWidth="1"/>
    <col min="5" max="5" width="13.7109375" style="37" customWidth="1"/>
    <col min="6" max="6" width="16.85546875" style="37" customWidth="1"/>
    <col min="7" max="7" width="16.85546875" style="37" hidden="1" customWidth="1" outlineLevel="2"/>
    <col min="8" max="8" width="18.7109375" style="15" hidden="1" customWidth="1" outlineLevel="2"/>
    <col min="9" max="9" width="15.7109375" style="15" customWidth="1" outlineLevel="1" collapsed="1"/>
    <col min="10" max="11" width="14.140625" style="15" customWidth="1" outlineLevel="1"/>
    <col min="12" max="13" width="16" style="15" customWidth="1" outlineLevel="1"/>
    <col min="14" max="14" width="19.5703125" style="15" customWidth="1"/>
    <col min="15" max="15" width="10.5703125" style="15" bestFit="1" customWidth="1"/>
    <col min="16" max="16384" width="9.140625" style="15"/>
  </cols>
  <sheetData>
    <row r="1" spans="2:14" s="16" customFormat="1" x14ac:dyDescent="0.2">
      <c r="C1" s="15"/>
      <c r="D1" s="15"/>
      <c r="E1" s="15"/>
      <c r="F1" s="15"/>
      <c r="G1" s="15"/>
      <c r="H1" s="15"/>
    </row>
    <row r="2" spans="2:14" s="16" customFormat="1" x14ac:dyDescent="0.2">
      <c r="B2" s="64" t="s">
        <v>55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2:14" s="16" customFormat="1" x14ac:dyDescent="0.2">
      <c r="B3" s="17" t="s">
        <v>5</v>
      </c>
      <c r="C3" s="18"/>
      <c r="D3" s="19"/>
      <c r="E3" s="19"/>
      <c r="F3" s="19"/>
      <c r="G3" s="19"/>
      <c r="H3" s="19"/>
      <c r="I3" s="20"/>
      <c r="J3" s="20"/>
      <c r="K3" s="20"/>
      <c r="L3" s="20"/>
      <c r="M3" s="20"/>
    </row>
    <row r="4" spans="2:14" s="16" customFormat="1" ht="63.75" x14ac:dyDescent="0.2">
      <c r="B4" s="51" t="s">
        <v>3</v>
      </c>
      <c r="C4" s="51" t="s">
        <v>1</v>
      </c>
      <c r="D4" s="51" t="s">
        <v>4</v>
      </c>
      <c r="E4" s="51" t="s">
        <v>2</v>
      </c>
      <c r="F4" s="51" t="s">
        <v>6</v>
      </c>
      <c r="G4" s="57" t="s">
        <v>32</v>
      </c>
      <c r="H4" s="41" t="s">
        <v>34</v>
      </c>
      <c r="I4" s="58" t="s">
        <v>37</v>
      </c>
      <c r="J4" s="59"/>
      <c r="K4" s="59"/>
      <c r="L4" s="59"/>
      <c r="M4" s="59"/>
      <c r="N4" s="60"/>
    </row>
    <row r="5" spans="2:14" x14ac:dyDescent="0.2">
      <c r="B5" s="51"/>
      <c r="C5" s="51"/>
      <c r="D5" s="51"/>
      <c r="E5" s="51"/>
      <c r="F5" s="51"/>
      <c r="G5" s="57"/>
      <c r="H5" s="55" t="s">
        <v>45</v>
      </c>
      <c r="I5" s="61"/>
      <c r="J5" s="62"/>
      <c r="K5" s="62"/>
      <c r="L5" s="62"/>
      <c r="M5" s="62"/>
      <c r="N5" s="63"/>
    </row>
    <row r="6" spans="2:14" ht="25.5" x14ac:dyDescent="0.2">
      <c r="B6" s="51"/>
      <c r="C6" s="51"/>
      <c r="D6" s="51"/>
      <c r="E6" s="51"/>
      <c r="F6" s="51"/>
      <c r="G6" s="57"/>
      <c r="H6" s="56"/>
      <c r="I6" s="45" t="s">
        <v>35</v>
      </c>
      <c r="J6" s="45" t="s">
        <v>36</v>
      </c>
      <c r="K6" s="45" t="s">
        <v>38</v>
      </c>
      <c r="L6" s="45" t="s">
        <v>41</v>
      </c>
      <c r="M6" s="45" t="s">
        <v>43</v>
      </c>
      <c r="N6" s="45" t="s">
        <v>44</v>
      </c>
    </row>
    <row r="7" spans="2:14" x14ac:dyDescent="0.2">
      <c r="B7" s="48" t="s">
        <v>7</v>
      </c>
      <c r="C7" s="65"/>
      <c r="D7" s="65"/>
      <c r="E7" s="49"/>
      <c r="F7" s="49"/>
      <c r="G7" s="49"/>
      <c r="H7" s="49"/>
      <c r="I7" s="49"/>
      <c r="J7" s="49"/>
      <c r="K7" s="49"/>
      <c r="L7" s="49"/>
      <c r="M7" s="49"/>
      <c r="N7" s="50"/>
    </row>
    <row r="8" spans="2:14" ht="38.25" x14ac:dyDescent="0.2">
      <c r="B8" s="21" t="s">
        <v>33</v>
      </c>
      <c r="C8" s="13" t="s">
        <v>49</v>
      </c>
      <c r="D8" s="42">
        <v>11</v>
      </c>
      <c r="E8" s="22">
        <f>G8</f>
        <v>4015.5709999999999</v>
      </c>
      <c r="F8" s="23">
        <f>SUM(I8:M8)</f>
        <v>44171.281000000003</v>
      </c>
      <c r="G8" s="44">
        <f>H8/1000</f>
        <v>4015.5709999999999</v>
      </c>
      <c r="H8" s="14">
        <v>4015571</v>
      </c>
      <c r="I8" s="23">
        <f>ROUND($E8*$D8,5)</f>
        <v>44171.281000000003</v>
      </c>
      <c r="J8" s="24"/>
      <c r="K8" s="24"/>
      <c r="L8" s="24"/>
      <c r="M8" s="24"/>
      <c r="N8" s="25">
        <f>SUM(I8:M8)</f>
        <v>44171.281000000003</v>
      </c>
    </row>
    <row r="9" spans="2:14" x14ac:dyDescent="0.2">
      <c r="B9" s="21" t="s">
        <v>39</v>
      </c>
      <c r="C9" s="13" t="s">
        <v>50</v>
      </c>
      <c r="D9" s="43">
        <v>1</v>
      </c>
      <c r="E9" s="22">
        <f t="shared" ref="E9:E13" si="0">G9</f>
        <v>66776.433000000005</v>
      </c>
      <c r="F9" s="23">
        <f t="shared" ref="F9:F13" si="1">SUM(I9:M9)</f>
        <v>66776.433000000005</v>
      </c>
      <c r="G9" s="44">
        <f t="shared" ref="G9:G13" si="2">H9/1000</f>
        <v>66776.433000000005</v>
      </c>
      <c r="H9" s="14">
        <v>66776433</v>
      </c>
      <c r="I9" s="23">
        <f t="shared" ref="I9:I13" si="3">ROUND($E9*$D9,5)</f>
        <v>66776.433000000005</v>
      </c>
      <c r="J9" s="24"/>
      <c r="K9" s="24"/>
      <c r="L9" s="24"/>
      <c r="M9" s="24"/>
      <c r="N9" s="25">
        <f t="shared" ref="N9:N13" si="4">SUM(I9:M9)</f>
        <v>66776.433000000005</v>
      </c>
    </row>
    <row r="10" spans="2:14" x14ac:dyDescent="0.2">
      <c r="B10" s="21" t="s">
        <v>40</v>
      </c>
      <c r="C10" s="13" t="s">
        <v>51</v>
      </c>
      <c r="D10" s="43">
        <v>1</v>
      </c>
      <c r="E10" s="22">
        <f t="shared" si="0"/>
        <v>29033.482</v>
      </c>
      <c r="F10" s="23">
        <f t="shared" si="1"/>
        <v>29033.482</v>
      </c>
      <c r="G10" s="44">
        <f t="shared" si="2"/>
        <v>29033.482</v>
      </c>
      <c r="H10" s="14">
        <v>29033482</v>
      </c>
      <c r="I10" s="23">
        <f t="shared" si="3"/>
        <v>29033.482</v>
      </c>
      <c r="J10" s="24"/>
      <c r="K10" s="24"/>
      <c r="L10" s="24"/>
      <c r="M10" s="24"/>
      <c r="N10" s="25">
        <f t="shared" si="4"/>
        <v>29033.482</v>
      </c>
    </row>
    <row r="11" spans="2:14" ht="25.5" x14ac:dyDescent="0.2">
      <c r="B11" s="21" t="s">
        <v>46</v>
      </c>
      <c r="C11" s="13" t="s">
        <v>52</v>
      </c>
      <c r="D11" s="43">
        <v>1</v>
      </c>
      <c r="E11" s="22">
        <f t="shared" si="0"/>
        <v>30515.505000000001</v>
      </c>
      <c r="F11" s="23">
        <f t="shared" si="1"/>
        <v>30515.505000000001</v>
      </c>
      <c r="G11" s="44">
        <f t="shared" si="2"/>
        <v>30515.505000000001</v>
      </c>
      <c r="H11" s="14">
        <v>30515505</v>
      </c>
      <c r="I11" s="23">
        <f t="shared" si="3"/>
        <v>30515.505000000001</v>
      </c>
      <c r="J11" s="24"/>
      <c r="K11" s="24"/>
      <c r="L11" s="24"/>
      <c r="M11" s="24"/>
      <c r="N11" s="25">
        <f t="shared" si="4"/>
        <v>30515.505000000001</v>
      </c>
    </row>
    <row r="12" spans="2:14" ht="25.5" x14ac:dyDescent="0.2">
      <c r="B12" s="21" t="s">
        <v>47</v>
      </c>
      <c r="C12" s="13" t="s">
        <v>54</v>
      </c>
      <c r="D12" s="43">
        <v>2</v>
      </c>
      <c r="E12" s="22">
        <f t="shared" si="0"/>
        <v>19826.746500000001</v>
      </c>
      <c r="F12" s="23">
        <f t="shared" si="1"/>
        <v>39653.493000000002</v>
      </c>
      <c r="G12" s="44">
        <f t="shared" si="2"/>
        <v>19826.746500000001</v>
      </c>
      <c r="H12" s="14">
        <v>19826746.5</v>
      </c>
      <c r="I12" s="23">
        <f t="shared" si="3"/>
        <v>39653.493000000002</v>
      </c>
      <c r="J12" s="24"/>
      <c r="K12" s="24"/>
      <c r="L12" s="24"/>
      <c r="M12" s="24"/>
      <c r="N12" s="25">
        <f t="shared" si="4"/>
        <v>39653.493000000002</v>
      </c>
    </row>
    <row r="13" spans="2:14" x14ac:dyDescent="0.2">
      <c r="B13" s="21" t="s">
        <v>48</v>
      </c>
      <c r="C13" s="13" t="s">
        <v>53</v>
      </c>
      <c r="D13" s="43">
        <v>10</v>
      </c>
      <c r="E13" s="22">
        <f t="shared" si="0"/>
        <v>91.75</v>
      </c>
      <c r="F13" s="23">
        <f t="shared" si="1"/>
        <v>917.5</v>
      </c>
      <c r="G13" s="44">
        <f t="shared" si="2"/>
        <v>91.75</v>
      </c>
      <c r="H13" s="14">
        <v>91750</v>
      </c>
      <c r="I13" s="23">
        <f t="shared" si="3"/>
        <v>917.5</v>
      </c>
      <c r="J13" s="24"/>
      <c r="K13" s="24"/>
      <c r="L13" s="24"/>
      <c r="M13" s="24"/>
      <c r="N13" s="25">
        <f t="shared" si="4"/>
        <v>917.5</v>
      </c>
    </row>
    <row r="14" spans="2:14" x14ac:dyDescent="0.2">
      <c r="B14" s="26"/>
      <c r="C14" s="54" t="s">
        <v>0</v>
      </c>
      <c r="D14" s="54"/>
      <c r="E14" s="47"/>
      <c r="F14" s="27">
        <f>SUM(F8:F13)</f>
        <v>211067.69400000002</v>
      </c>
      <c r="G14" s="27"/>
      <c r="H14" s="28"/>
      <c r="I14" s="29">
        <f>SUM(I8:I13)</f>
        <v>211067.69400000002</v>
      </c>
      <c r="J14" s="29">
        <f>SUM(J8:J13)</f>
        <v>0</v>
      </c>
      <c r="K14" s="29">
        <f>SUM(K8:K13)</f>
        <v>0</v>
      </c>
      <c r="L14" s="29">
        <f>SUM(L8:L13)</f>
        <v>0</v>
      </c>
      <c r="M14" s="29">
        <f>SUM(M8:M13)</f>
        <v>0</v>
      </c>
      <c r="N14" s="29">
        <f>SUM(N8:N13)</f>
        <v>211067.69400000002</v>
      </c>
    </row>
    <row r="15" spans="2:14" x14ac:dyDescent="0.2">
      <c r="B15" s="48" t="s">
        <v>8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50"/>
    </row>
    <row r="16" spans="2:14" x14ac:dyDescent="0.2">
      <c r="B16" s="24" t="s">
        <v>9</v>
      </c>
      <c r="C16" s="13"/>
      <c r="D16" s="42"/>
      <c r="E16" s="23"/>
      <c r="F16" s="23"/>
      <c r="G16" s="44"/>
      <c r="H16" s="14"/>
      <c r="I16" s="23"/>
      <c r="J16" s="30"/>
      <c r="K16" s="30"/>
      <c r="L16" s="30"/>
      <c r="M16" s="30"/>
      <c r="N16" s="23"/>
    </row>
    <row r="17" spans="2:14" x14ac:dyDescent="0.2">
      <c r="B17" s="26"/>
      <c r="C17" s="47" t="s">
        <v>0</v>
      </c>
      <c r="D17" s="47"/>
      <c r="E17" s="47"/>
      <c r="F17" s="27">
        <f>SUM(F16:F16)</f>
        <v>0</v>
      </c>
      <c r="G17" s="27"/>
      <c r="H17" s="27"/>
      <c r="I17" s="27">
        <f t="shared" ref="I17:N17" si="5">SUM(I16:I16)</f>
        <v>0</v>
      </c>
      <c r="J17" s="27">
        <f t="shared" si="5"/>
        <v>0</v>
      </c>
      <c r="K17" s="27">
        <f t="shared" si="5"/>
        <v>0</v>
      </c>
      <c r="L17" s="27">
        <f t="shared" si="5"/>
        <v>0</v>
      </c>
      <c r="M17" s="27">
        <f t="shared" si="5"/>
        <v>0</v>
      </c>
      <c r="N17" s="27">
        <f t="shared" si="5"/>
        <v>0</v>
      </c>
    </row>
    <row r="18" spans="2:14" x14ac:dyDescent="0.2">
      <c r="B18" s="31"/>
      <c r="C18" s="46" t="s">
        <v>10</v>
      </c>
      <c r="D18" s="46"/>
      <c r="E18" s="46"/>
      <c r="F18" s="32">
        <f>SUM(F14,F17)</f>
        <v>211067.69400000002</v>
      </c>
      <c r="G18" s="32"/>
      <c r="H18" s="33"/>
      <c r="I18" s="34">
        <f t="shared" ref="I18:N18" si="6">SUM(I14,I17)</f>
        <v>211067.69400000002</v>
      </c>
      <c r="J18" s="34">
        <f t="shared" si="6"/>
        <v>0</v>
      </c>
      <c r="K18" s="34">
        <f t="shared" si="6"/>
        <v>0</v>
      </c>
      <c r="L18" s="34">
        <f t="shared" si="6"/>
        <v>0</v>
      </c>
      <c r="M18" s="34">
        <f t="shared" si="6"/>
        <v>0</v>
      </c>
      <c r="N18" s="34">
        <f t="shared" si="6"/>
        <v>211067.69400000002</v>
      </c>
    </row>
    <row r="19" spans="2:14" x14ac:dyDescent="0.2">
      <c r="C19" s="35"/>
    </row>
    <row r="20" spans="2:14" x14ac:dyDescent="0.2">
      <c r="B20" s="38" t="s">
        <v>42</v>
      </c>
      <c r="C20" s="17"/>
      <c r="D20" s="19"/>
      <c r="E20" s="19"/>
      <c r="F20" s="19"/>
      <c r="G20" s="19"/>
      <c r="H20" s="19"/>
      <c r="I20" s="20"/>
      <c r="J20" s="20"/>
      <c r="K20" s="20"/>
      <c r="L20" s="20"/>
      <c r="M20" s="20"/>
      <c r="N20" s="16"/>
    </row>
    <row r="21" spans="2:14" ht="63.75" x14ac:dyDescent="0.2">
      <c r="B21" s="51" t="s">
        <v>3</v>
      </c>
      <c r="C21" s="51" t="s">
        <v>1</v>
      </c>
      <c r="D21" s="51" t="s">
        <v>4</v>
      </c>
      <c r="E21" s="51" t="s">
        <v>2</v>
      </c>
      <c r="F21" s="51" t="s">
        <v>6</v>
      </c>
      <c r="G21" s="57" t="s">
        <v>32</v>
      </c>
      <c r="H21" s="41" t="s">
        <v>34</v>
      </c>
      <c r="I21" s="58" t="s">
        <v>37</v>
      </c>
      <c r="J21" s="59"/>
      <c r="K21" s="59"/>
      <c r="L21" s="59"/>
      <c r="M21" s="59"/>
      <c r="N21" s="60"/>
    </row>
    <row r="22" spans="2:14" x14ac:dyDescent="0.2">
      <c r="B22" s="51"/>
      <c r="C22" s="51"/>
      <c r="D22" s="51"/>
      <c r="E22" s="51"/>
      <c r="F22" s="51"/>
      <c r="G22" s="57"/>
      <c r="H22" s="55" t="str">
        <f>H5</f>
        <v>ООО "Бизкомм"</v>
      </c>
      <c r="I22" s="61"/>
      <c r="J22" s="62"/>
      <c r="K22" s="62"/>
      <c r="L22" s="62"/>
      <c r="M22" s="62"/>
      <c r="N22" s="63"/>
    </row>
    <row r="23" spans="2:14" ht="25.5" x14ac:dyDescent="0.2">
      <c r="B23" s="51"/>
      <c r="C23" s="51"/>
      <c r="D23" s="51"/>
      <c r="E23" s="51"/>
      <c r="F23" s="51"/>
      <c r="G23" s="57"/>
      <c r="H23" s="56"/>
      <c r="I23" s="45" t="s">
        <v>35</v>
      </c>
      <c r="J23" s="45" t="s">
        <v>36</v>
      </c>
      <c r="K23" s="45" t="s">
        <v>38</v>
      </c>
      <c r="L23" s="45" t="s">
        <v>41</v>
      </c>
      <c r="M23" s="45" t="s">
        <v>43</v>
      </c>
      <c r="N23" s="45" t="s">
        <v>44</v>
      </c>
    </row>
    <row r="24" spans="2:14" x14ac:dyDescent="0.2">
      <c r="B24" s="52" t="s">
        <v>7</v>
      </c>
      <c r="C24" s="53"/>
      <c r="D24" s="53"/>
      <c r="E24" s="52"/>
      <c r="F24" s="52"/>
      <c r="G24" s="52"/>
      <c r="H24" s="52"/>
      <c r="I24" s="52"/>
      <c r="J24" s="52"/>
      <c r="K24" s="52"/>
      <c r="L24" s="52"/>
      <c r="M24" s="52"/>
      <c r="N24" s="52"/>
    </row>
    <row r="25" spans="2:14" ht="38.25" x14ac:dyDescent="0.2">
      <c r="B25" s="21" t="s">
        <v>33</v>
      </c>
      <c r="C25" s="13" t="str">
        <f>C8</f>
        <v>Сервер F+ Tech FPD-R-13-SP-221233 в конфигурации: CPU 2*Xeon 6342 24C, RAM 512Gb, 2-port HBA 32Gbs, 2*240G SSD, 4-port LAN 10Gbs, 2*Power Supply, 5 лет гарантия NBD</v>
      </c>
      <c r="D25" s="42">
        <v>11</v>
      </c>
      <c r="E25" s="22">
        <f>ROUND(G25*1.2,5)</f>
        <v>4818.6851999999999</v>
      </c>
      <c r="F25" s="23">
        <f>SUM(I25:M25)</f>
        <v>53005.537199999999</v>
      </c>
      <c r="G25" s="44">
        <f>H25/1000</f>
        <v>4015.5709999999999</v>
      </c>
      <c r="H25" s="14">
        <f>H8</f>
        <v>4015571</v>
      </c>
      <c r="I25" s="23">
        <f>ROUND(E25*D25,5)</f>
        <v>53005.537199999999</v>
      </c>
      <c r="J25" s="24"/>
      <c r="K25" s="24"/>
      <c r="L25" s="24"/>
      <c r="M25" s="24"/>
      <c r="N25" s="25">
        <f>SUM(I25:M25)</f>
        <v>53005.537199999999</v>
      </c>
    </row>
    <row r="26" spans="2:14" x14ac:dyDescent="0.2">
      <c r="B26" s="21" t="s">
        <v>39</v>
      </c>
      <c r="C26" s="13" t="str">
        <f>C9</f>
        <v>СХД FPD-13-DS-4212B5 с дисками SSD общим полезным объемом 159 ТБ</v>
      </c>
      <c r="D26" s="42">
        <f>D9</f>
        <v>1</v>
      </c>
      <c r="E26" s="22">
        <f t="shared" ref="E26:E30" si="7">ROUND(G26*1.2,5)</f>
        <v>80131.719599999997</v>
      </c>
      <c r="F26" s="23">
        <f t="shared" ref="F26:F30" si="8">SUM(I26:M26)</f>
        <v>80131.719599999997</v>
      </c>
      <c r="G26" s="44">
        <f t="shared" ref="G26:G30" si="9">H26/1000</f>
        <v>66776.433000000005</v>
      </c>
      <c r="H26" s="14">
        <f>H9</f>
        <v>66776433</v>
      </c>
      <c r="I26" s="23">
        <f t="shared" ref="I26:I30" si="10">ROUND(E26*D26,5)</f>
        <v>80131.719599999997</v>
      </c>
      <c r="J26" s="24"/>
      <c r="K26" s="24"/>
      <c r="L26" s="24"/>
      <c r="M26" s="24"/>
      <c r="N26" s="25">
        <f t="shared" ref="N26:N30" si="11">SUM(I26:M26)</f>
        <v>80131.719599999997</v>
      </c>
    </row>
    <row r="27" spans="2:14" x14ac:dyDescent="0.2">
      <c r="B27" s="21" t="s">
        <v>40</v>
      </c>
      <c r="C27" s="13" t="str">
        <f>C10</f>
        <v>СХД FPD-13-DS-4212B5 с дисками NL-SAS общим полезным объемом 250 ТБ</v>
      </c>
      <c r="D27" s="42">
        <f>D10</f>
        <v>1</v>
      </c>
      <c r="E27" s="22">
        <f t="shared" si="7"/>
        <v>34840.178399999997</v>
      </c>
      <c r="F27" s="23">
        <f t="shared" si="8"/>
        <v>34840.178399999997</v>
      </c>
      <c r="G27" s="44">
        <f t="shared" si="9"/>
        <v>29033.482</v>
      </c>
      <c r="H27" s="14">
        <f>H10</f>
        <v>29033482</v>
      </c>
      <c r="I27" s="23">
        <f t="shared" si="10"/>
        <v>34840.178399999997</v>
      </c>
      <c r="J27" s="24"/>
      <c r="K27" s="24"/>
      <c r="L27" s="24"/>
      <c r="M27" s="24"/>
      <c r="N27" s="25">
        <f t="shared" si="11"/>
        <v>34840.178399999997</v>
      </c>
    </row>
    <row r="28" spans="2:14" ht="25.5" x14ac:dyDescent="0.2">
      <c r="B28" s="21" t="s">
        <v>46</v>
      </c>
      <c r="C28" s="13" t="str">
        <f>C11</f>
        <v>СХД Lenovo DE6000H Hybrid Flash Array 4U60 Gen2 с дисками NL-SAS общим полезным объемом 625 ТБ</v>
      </c>
      <c r="D28" s="42">
        <f>D11</f>
        <v>1</v>
      </c>
      <c r="E28" s="22">
        <f t="shared" si="7"/>
        <v>36618.606</v>
      </c>
      <c r="F28" s="23">
        <f t="shared" si="8"/>
        <v>36618.606</v>
      </c>
      <c r="G28" s="44">
        <f t="shared" si="9"/>
        <v>30515.505000000001</v>
      </c>
      <c r="H28" s="14">
        <f>H11</f>
        <v>30515505</v>
      </c>
      <c r="I28" s="23">
        <f t="shared" si="10"/>
        <v>36618.606</v>
      </c>
      <c r="J28" s="24"/>
      <c r="K28" s="24"/>
      <c r="L28" s="24"/>
      <c r="M28" s="24"/>
      <c r="N28" s="25">
        <f t="shared" si="11"/>
        <v>36618.606</v>
      </c>
    </row>
    <row r="29" spans="2:14" ht="25.5" x14ac:dyDescent="0.2">
      <c r="B29" s="21" t="s">
        <v>47</v>
      </c>
      <c r="C29" s="13" t="str">
        <f>C12</f>
        <v>FC-коммутатор LENOVO ThinkSystem DB620S Gen6 FC Swith 48x32Gb SWL SFP (E.Bundle)</v>
      </c>
      <c r="D29" s="42">
        <f>D12</f>
        <v>2</v>
      </c>
      <c r="E29" s="22">
        <f t="shared" si="7"/>
        <v>23792.095799999999</v>
      </c>
      <c r="F29" s="23">
        <f t="shared" si="8"/>
        <v>47584.191599999998</v>
      </c>
      <c r="G29" s="44">
        <f t="shared" si="9"/>
        <v>19826.746500000001</v>
      </c>
      <c r="H29" s="14">
        <f>H12</f>
        <v>19826746.5</v>
      </c>
      <c r="I29" s="23">
        <f t="shared" si="10"/>
        <v>47584.191599999998</v>
      </c>
      <c r="J29" s="24"/>
      <c r="K29" s="24"/>
      <c r="L29" s="24"/>
      <c r="M29" s="24"/>
      <c r="N29" s="25">
        <f t="shared" si="11"/>
        <v>47584.191599999998</v>
      </c>
    </row>
    <row r="30" spans="2:14" x14ac:dyDescent="0.2">
      <c r="B30" s="21" t="s">
        <v>48</v>
      </c>
      <c r="C30" s="13" t="str">
        <f>C13</f>
        <v>ИБП БАСТИОН SKAT-UPS 3000 RACK+6x9Ah</v>
      </c>
      <c r="D30" s="42">
        <f>D13</f>
        <v>10</v>
      </c>
      <c r="E30" s="22">
        <f t="shared" si="7"/>
        <v>110.1</v>
      </c>
      <c r="F30" s="23">
        <f t="shared" si="8"/>
        <v>1101</v>
      </c>
      <c r="G30" s="44">
        <f t="shared" si="9"/>
        <v>91.75</v>
      </c>
      <c r="H30" s="14">
        <f>H13</f>
        <v>91750</v>
      </c>
      <c r="I30" s="23">
        <f t="shared" si="10"/>
        <v>1101</v>
      </c>
      <c r="J30" s="24"/>
      <c r="K30" s="24"/>
      <c r="L30" s="24"/>
      <c r="M30" s="24"/>
      <c r="N30" s="25">
        <f t="shared" si="11"/>
        <v>1101</v>
      </c>
    </row>
    <row r="31" spans="2:14" x14ac:dyDescent="0.2">
      <c r="B31" s="26"/>
      <c r="C31" s="54" t="s">
        <v>0</v>
      </c>
      <c r="D31" s="54"/>
      <c r="E31" s="47"/>
      <c r="F31" s="27">
        <f>SUM(F25:F30)</f>
        <v>253281.2328</v>
      </c>
      <c r="G31" s="27"/>
      <c r="H31" s="28"/>
      <c r="I31" s="29">
        <f>SUM(I25:I30)</f>
        <v>253281.2328</v>
      </c>
      <c r="J31" s="29">
        <f>SUM(J25:J30)</f>
        <v>0</v>
      </c>
      <c r="K31" s="29">
        <f>SUM(K25:K30)</f>
        <v>0</v>
      </c>
      <c r="L31" s="29">
        <f>SUM(L25:L30)</f>
        <v>0</v>
      </c>
      <c r="M31" s="29">
        <f>SUM(M25:M30)</f>
        <v>0</v>
      </c>
      <c r="N31" s="29">
        <f>SUM(N25:N30)</f>
        <v>253281.2328</v>
      </c>
    </row>
    <row r="32" spans="2:14" x14ac:dyDescent="0.2">
      <c r="B32" s="48" t="s">
        <v>8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50"/>
    </row>
    <row r="33" spans="2:14" x14ac:dyDescent="0.2">
      <c r="B33" s="24" t="s">
        <v>9</v>
      </c>
      <c r="C33" s="39"/>
      <c r="D33" s="43"/>
      <c r="E33" s="23"/>
      <c r="F33" s="23"/>
      <c r="G33" s="44"/>
      <c r="H33" s="14"/>
      <c r="I33" s="23"/>
      <c r="J33" s="30"/>
      <c r="K33" s="30"/>
      <c r="L33" s="30"/>
      <c r="M33" s="30"/>
      <c r="N33" s="23"/>
    </row>
    <row r="34" spans="2:14" x14ac:dyDescent="0.2">
      <c r="B34" s="26"/>
      <c r="C34" s="47" t="s">
        <v>0</v>
      </c>
      <c r="D34" s="47"/>
      <c r="E34" s="47"/>
      <c r="F34" s="27">
        <f>SUM(F33:F33)</f>
        <v>0</v>
      </c>
      <c r="G34" s="27"/>
      <c r="H34" s="27"/>
      <c r="I34" s="27">
        <f t="shared" ref="I34:N34" si="12">SUM(I33:I33)</f>
        <v>0</v>
      </c>
      <c r="J34" s="27">
        <f t="shared" si="12"/>
        <v>0</v>
      </c>
      <c r="K34" s="27">
        <f t="shared" si="12"/>
        <v>0</v>
      </c>
      <c r="L34" s="27">
        <f t="shared" si="12"/>
        <v>0</v>
      </c>
      <c r="M34" s="27">
        <f t="shared" si="12"/>
        <v>0</v>
      </c>
      <c r="N34" s="27">
        <f t="shared" si="12"/>
        <v>0</v>
      </c>
    </row>
    <row r="35" spans="2:14" x14ac:dyDescent="0.2">
      <c r="B35" s="31"/>
      <c r="C35" s="46" t="s">
        <v>10</v>
      </c>
      <c r="D35" s="46"/>
      <c r="E35" s="46"/>
      <c r="F35" s="32">
        <f>SUM(F34,F31)</f>
        <v>253281.2328</v>
      </c>
      <c r="G35" s="32"/>
      <c r="H35" s="33"/>
      <c r="I35" s="34">
        <f t="shared" ref="I35:N35" si="13">SUM(I31,I34)</f>
        <v>253281.2328</v>
      </c>
      <c r="J35" s="34">
        <f t="shared" si="13"/>
        <v>0</v>
      </c>
      <c r="K35" s="34">
        <f t="shared" si="13"/>
        <v>0</v>
      </c>
      <c r="L35" s="34">
        <f t="shared" si="13"/>
        <v>0</v>
      </c>
      <c r="M35" s="34">
        <f t="shared" si="13"/>
        <v>0</v>
      </c>
      <c r="N35" s="34">
        <f t="shared" si="13"/>
        <v>253281.2328</v>
      </c>
    </row>
  </sheetData>
  <mergeCells count="27">
    <mergeCell ref="B2:N2"/>
    <mergeCell ref="C14:E14"/>
    <mergeCell ref="C18:E18"/>
    <mergeCell ref="F4:F6"/>
    <mergeCell ref="G4:G6"/>
    <mergeCell ref="H5:H6"/>
    <mergeCell ref="B4:B6"/>
    <mergeCell ref="C4:C6"/>
    <mergeCell ref="D4:D6"/>
    <mergeCell ref="E4:E6"/>
    <mergeCell ref="I4:N5"/>
    <mergeCell ref="B15:N15"/>
    <mergeCell ref="B7:N7"/>
    <mergeCell ref="C17:E17"/>
    <mergeCell ref="C35:E35"/>
    <mergeCell ref="C34:E34"/>
    <mergeCell ref="B32:N32"/>
    <mergeCell ref="F21:F23"/>
    <mergeCell ref="B24:N24"/>
    <mergeCell ref="C31:E31"/>
    <mergeCell ref="H22:H23"/>
    <mergeCell ref="E21:E23"/>
    <mergeCell ref="B21:B23"/>
    <mergeCell ref="C21:C23"/>
    <mergeCell ref="D21:D23"/>
    <mergeCell ref="G21:G23"/>
    <mergeCell ref="I21:N2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9"/>
  <sheetViews>
    <sheetView workbookViewId="0">
      <selection activeCell="H14" sqref="H14"/>
    </sheetView>
  </sheetViews>
  <sheetFormatPr defaultColWidth="9.140625" defaultRowHeight="15.75" x14ac:dyDescent="0.25"/>
  <cols>
    <col min="1" max="1" width="9.140625" style="2"/>
    <col min="2" max="2" width="4.7109375" style="8" customWidth="1"/>
    <col min="3" max="3" width="37.28515625" style="7" customWidth="1"/>
    <col min="4" max="4" width="14.28515625" style="2" customWidth="1"/>
    <col min="5" max="5" width="7.5703125" style="2" customWidth="1"/>
    <col min="6" max="6" width="7.42578125" style="2" customWidth="1"/>
    <col min="7" max="7" width="20.42578125" style="2" customWidth="1"/>
    <col min="8" max="8" width="29.28515625" style="2" customWidth="1"/>
    <col min="9" max="16384" width="9.140625" style="2"/>
  </cols>
  <sheetData>
    <row r="3" spans="2:8" ht="87.75" customHeight="1" x14ac:dyDescent="0.25">
      <c r="B3" s="3" t="s">
        <v>11</v>
      </c>
      <c r="C3" s="3" t="s">
        <v>12</v>
      </c>
      <c r="D3" s="3" t="s">
        <v>13</v>
      </c>
      <c r="E3" s="4" t="s">
        <v>14</v>
      </c>
      <c r="F3" s="4" t="s">
        <v>15</v>
      </c>
      <c r="G3" s="3" t="s">
        <v>16</v>
      </c>
      <c r="H3" s="3" t="s">
        <v>17</v>
      </c>
    </row>
    <row r="4" spans="2:8" ht="63" x14ac:dyDescent="0.25">
      <c r="B4" s="5">
        <v>1</v>
      </c>
      <c r="C4" s="6" t="s">
        <v>31</v>
      </c>
      <c r="D4" s="5"/>
      <c r="E4" s="5"/>
      <c r="F4" s="5"/>
      <c r="G4" s="5"/>
      <c r="H4" s="5"/>
    </row>
    <row r="5" spans="2:8" x14ac:dyDescent="0.25">
      <c r="B5" s="9">
        <f>B4+1</f>
        <v>2</v>
      </c>
      <c r="C5" s="10" t="s">
        <v>18</v>
      </c>
      <c r="D5" s="11"/>
      <c r="E5" s="11"/>
      <c r="F5" s="11"/>
      <c r="G5" s="11"/>
      <c r="H5" s="11"/>
    </row>
    <row r="6" spans="2:8" x14ac:dyDescent="0.25">
      <c r="B6" s="9">
        <f t="shared" ref="B6:B16" si="0">B5+1</f>
        <v>3</v>
      </c>
      <c r="C6" s="12" t="s">
        <v>20</v>
      </c>
      <c r="D6" s="11"/>
      <c r="E6" s="11"/>
      <c r="F6" s="11"/>
      <c r="G6" s="11"/>
      <c r="H6" s="11"/>
    </row>
    <row r="7" spans="2:8" x14ac:dyDescent="0.25">
      <c r="B7" s="9">
        <f t="shared" si="0"/>
        <v>4</v>
      </c>
      <c r="C7" s="12" t="s">
        <v>21</v>
      </c>
      <c r="D7" s="11"/>
      <c r="E7" s="11"/>
      <c r="F7" s="11"/>
      <c r="G7" s="11"/>
      <c r="H7" s="11"/>
    </row>
    <row r="8" spans="2:8" x14ac:dyDescent="0.25">
      <c r="B8" s="9">
        <f t="shared" si="0"/>
        <v>5</v>
      </c>
      <c r="C8" s="12" t="s">
        <v>22</v>
      </c>
      <c r="D8" s="11"/>
      <c r="E8" s="11"/>
      <c r="F8" s="11"/>
      <c r="G8" s="11"/>
      <c r="H8" s="11"/>
    </row>
    <row r="9" spans="2:8" x14ac:dyDescent="0.25">
      <c r="B9" s="9">
        <f t="shared" si="0"/>
        <v>6</v>
      </c>
      <c r="C9" s="12" t="s">
        <v>23</v>
      </c>
      <c r="D9" s="11"/>
      <c r="E9" s="11"/>
      <c r="F9" s="11"/>
      <c r="G9" s="11"/>
      <c r="H9" s="11"/>
    </row>
    <row r="10" spans="2:8" x14ac:dyDescent="0.25">
      <c r="B10" s="9">
        <f t="shared" si="0"/>
        <v>7</v>
      </c>
      <c r="C10" s="12" t="s">
        <v>24</v>
      </c>
      <c r="D10" s="11"/>
      <c r="E10" s="11"/>
      <c r="F10" s="11"/>
      <c r="G10" s="11"/>
      <c r="H10" s="11"/>
    </row>
    <row r="11" spans="2:8" x14ac:dyDescent="0.25">
      <c r="B11" s="9">
        <f t="shared" si="0"/>
        <v>8</v>
      </c>
      <c r="C11" s="12" t="s">
        <v>25</v>
      </c>
      <c r="D11" s="11"/>
      <c r="E11" s="11"/>
      <c r="F11" s="11"/>
      <c r="G11" s="11"/>
      <c r="H11" s="11"/>
    </row>
    <row r="12" spans="2:8" x14ac:dyDescent="0.25">
      <c r="B12" s="9">
        <f t="shared" si="0"/>
        <v>9</v>
      </c>
      <c r="C12" s="12" t="s">
        <v>26</v>
      </c>
      <c r="D12" s="11"/>
      <c r="E12" s="11"/>
      <c r="F12" s="11"/>
      <c r="G12" s="11"/>
      <c r="H12" s="11"/>
    </row>
    <row r="13" spans="2:8" x14ac:dyDescent="0.25">
      <c r="B13" s="9">
        <f t="shared" si="0"/>
        <v>10</v>
      </c>
      <c r="C13" s="12" t="s">
        <v>27</v>
      </c>
      <c r="D13" s="11"/>
      <c r="E13" s="11"/>
      <c r="F13" s="11"/>
      <c r="G13" s="11"/>
      <c r="H13" s="11"/>
    </row>
    <row r="14" spans="2:8" x14ac:dyDescent="0.25">
      <c r="B14" s="9">
        <f t="shared" si="0"/>
        <v>11</v>
      </c>
      <c r="C14" s="12" t="s">
        <v>28</v>
      </c>
      <c r="D14" s="11"/>
      <c r="E14" s="11"/>
      <c r="F14" s="11"/>
      <c r="G14" s="11"/>
      <c r="H14" s="11"/>
    </row>
    <row r="15" spans="2:8" ht="31.5" x14ac:dyDescent="0.25">
      <c r="B15" s="9">
        <f t="shared" si="0"/>
        <v>12</v>
      </c>
      <c r="C15" s="12" t="s">
        <v>29</v>
      </c>
      <c r="D15" s="11"/>
      <c r="E15" s="11"/>
      <c r="F15" s="11"/>
      <c r="G15" s="11"/>
      <c r="H15" s="11"/>
    </row>
    <row r="16" spans="2:8" ht="27" customHeight="1" x14ac:dyDescent="0.25">
      <c r="B16" s="9">
        <f t="shared" si="0"/>
        <v>13</v>
      </c>
      <c r="C16" s="10" t="s">
        <v>19</v>
      </c>
      <c r="D16" s="11"/>
      <c r="E16" s="11"/>
      <c r="F16" s="11"/>
      <c r="G16" s="11"/>
      <c r="H16" s="11"/>
    </row>
    <row r="19" spans="2:2" x14ac:dyDescent="0.25">
      <c r="B19" s="1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2023-11-10T09:58:33Z</dcterms:modified>
</cp:coreProperties>
</file>