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8A543CFF-B0AB-47A6-95E7-6478CBD4E1BA}"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H70" i="31" l="1"/>
  <c r="AD29" i="31"/>
  <c r="AD80" i="31"/>
  <c r="D80" i="31" s="1"/>
  <c r="O21" i="31"/>
  <c r="AE80" i="31"/>
  <c r="AC80" i="31"/>
  <c r="C80" i="31" s="1"/>
  <c r="G80" i="31"/>
  <c r="AE70" i="31"/>
  <c r="AC70" i="31"/>
  <c r="C70" i="31" s="1"/>
  <c r="G70" i="31"/>
  <c r="P68" i="31"/>
  <c r="AE35" i="31"/>
  <c r="P35" i="31"/>
  <c r="O35" i="31"/>
  <c r="F35" i="31"/>
  <c r="E35" i="31"/>
  <c r="AE34" i="31"/>
  <c r="F34" i="31"/>
  <c r="E34" i="31"/>
  <c r="AE33" i="31"/>
  <c r="AD33" i="31"/>
  <c r="AC33" i="31"/>
  <c r="P33" i="31"/>
  <c r="O33" i="31"/>
  <c r="H33" i="31"/>
  <c r="G33" i="31"/>
  <c r="F33" i="31"/>
  <c r="E33" i="31"/>
  <c r="D33" i="31"/>
  <c r="C33" i="31"/>
  <c r="AE32" i="31"/>
  <c r="AD32" i="31"/>
  <c r="AC32" i="31"/>
  <c r="P32" i="31"/>
  <c r="O32" i="31"/>
  <c r="H32" i="31"/>
  <c r="G32" i="31"/>
  <c r="F32" i="31"/>
  <c r="E32" i="31"/>
  <c r="D32" i="31"/>
  <c r="C32" i="31"/>
  <c r="AD30" i="31"/>
  <c r="AD35" i="31" s="1"/>
  <c r="AC30" i="31"/>
  <c r="AC35" i="31" s="1"/>
  <c r="H30" i="31"/>
  <c r="H35" i="31" s="1"/>
  <c r="G30" i="31"/>
  <c r="G35" i="31" s="1"/>
  <c r="D30" i="31"/>
  <c r="D35" i="31" s="1"/>
  <c r="P29" i="31"/>
  <c r="P34" i="31" s="1"/>
  <c r="G29" i="31"/>
  <c r="G34" i="31" s="1"/>
  <c r="AE26" i="31"/>
  <c r="AE31" i="31" s="1"/>
  <c r="F26" i="31"/>
  <c r="F31" i="31" s="1"/>
  <c r="E26" i="31"/>
  <c r="E31" i="31" s="1"/>
  <c r="AC25" i="31"/>
  <c r="AC21" i="31" s="1"/>
  <c r="G25" i="31"/>
  <c r="AD24" i="31"/>
  <c r="AC24" i="31"/>
  <c r="C24" i="31" s="1"/>
  <c r="P24" i="31"/>
  <c r="P21" i="31" s="1"/>
  <c r="H24" i="31"/>
  <c r="G24" i="31"/>
  <c r="D24" i="31"/>
  <c r="G21" i="31"/>
  <c r="F21" i="31"/>
  <c r="E21" i="31"/>
  <c r="P26" i="31" l="1"/>
  <c r="P31" i="31" s="1"/>
  <c r="H80" i="31"/>
  <c r="H25" i="31"/>
  <c r="H21" i="31" s="1"/>
  <c r="AD25" i="31"/>
  <c r="C21" i="31"/>
  <c r="C25" i="31"/>
  <c r="D29" i="31"/>
  <c r="AD34" i="31"/>
  <c r="AD26" i="31"/>
  <c r="AD31" i="31" s="1"/>
  <c r="G26" i="31"/>
  <c r="G31" i="31" s="1"/>
  <c r="C30" i="31"/>
  <c r="C35" i="31" s="1"/>
  <c r="O34" i="31"/>
  <c r="AD70" i="31"/>
  <c r="D70" i="31" s="1"/>
  <c r="AC29" i="31"/>
  <c r="O26" i="31"/>
  <c r="H29" i="31"/>
  <c r="O31" i="31" l="1"/>
  <c r="AD21" i="31"/>
  <c r="D25" i="31"/>
  <c r="D21" i="31" s="1"/>
  <c r="H34" i="31"/>
  <c r="H26" i="31"/>
  <c r="H31" i="31" s="1"/>
  <c r="C29" i="31"/>
  <c r="AC34" i="31"/>
  <c r="AC26" i="31"/>
  <c r="AC31" i="31" s="1"/>
  <c r="D34" i="31"/>
  <c r="D26" i="31"/>
  <c r="D31" i="31" s="1"/>
  <c r="C34" i="31" l="1"/>
  <c r="C26" i="31"/>
  <c r="C31" i="31" s="1"/>
  <c r="C96" i="22" l="1"/>
  <c r="C94" i="22"/>
  <c r="C93" i="22"/>
  <c r="C92" i="22"/>
  <c r="C89" i="22"/>
  <c r="C88" i="22"/>
  <c r="C87" i="22"/>
  <c r="C86" i="22"/>
  <c r="C85" i="22"/>
  <c r="C84" i="22"/>
  <c r="C83" i="22"/>
  <c r="C82" i="22"/>
  <c r="C81" i="22"/>
  <c r="C80" i="22"/>
  <c r="C79" i="22"/>
  <c r="C78" i="22"/>
  <c r="C77" i="22"/>
  <c r="C76" i="22"/>
  <c r="C75" i="22"/>
  <c r="C74" i="22"/>
  <c r="C73" i="22"/>
  <c r="C72" i="22"/>
  <c r="C71" i="22"/>
  <c r="C70" i="22"/>
  <c r="C69" i="22"/>
  <c r="C68" i="22"/>
  <c r="C67" i="22"/>
  <c r="C66" i="22"/>
  <c r="C65" i="22"/>
  <c r="C64" i="22"/>
  <c r="C63" i="22"/>
  <c r="C62" i="22"/>
  <c r="C61" i="22"/>
  <c r="C60" i="22"/>
  <c r="C59" i="22"/>
  <c r="C58" i="22"/>
  <c r="C57" i="22"/>
  <c r="C56" i="22"/>
  <c r="C55" i="22"/>
  <c r="C54" i="22"/>
  <c r="C53" i="22"/>
  <c r="C52" i="22"/>
  <c r="C51" i="22"/>
  <c r="C50" i="22"/>
  <c r="C49" i="22"/>
  <c r="C48" i="22"/>
  <c r="C47" i="22"/>
  <c r="C46" i="22"/>
  <c r="C45" i="22"/>
  <c r="C44" i="22"/>
  <c r="C43" i="22"/>
  <c r="C42" i="22"/>
  <c r="C41" i="22"/>
  <c r="C40" i="22"/>
  <c r="C39" i="22"/>
  <c r="C38" i="22"/>
  <c r="C37" i="22"/>
  <c r="C36" i="22"/>
  <c r="C35" i="22"/>
  <c r="C34" i="22"/>
  <c r="C33" i="22"/>
  <c r="C32" i="22"/>
  <c r="C31" i="22"/>
  <c r="C30" i="22"/>
  <c r="C29" i="22"/>
  <c r="C28" i="22"/>
  <c r="C27" i="22"/>
  <c r="C26" i="22"/>
  <c r="C25" i="22"/>
  <c r="C24" i="22"/>
  <c r="C23" i="22"/>
  <c r="D47" i="16" l="1"/>
  <c r="C47" i="16"/>
  <c r="E47" i="16" l="1"/>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<sst xmlns="http://schemas.openxmlformats.org/spreadsheetml/2006/main" count="3304" uniqueCount="594">
  <si>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</si>
  <si>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</si>
  <si>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</si>
  <si>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</si>
  <si>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</si>
  <si>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</si>
  <si>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</si>
  <si>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</si>
  <si>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</si>
  <si>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</si>
  <si>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</si>
  <si>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</si>
  <si>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</si>
  <si>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</si>
  <si>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</si>
  <si>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</si>
  <si>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</si>
  <si>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</si>
  <si>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</si>
  <si>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</si>
  <si>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</si>
  <si>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</si>
  <si>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</si>
  <si>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</si>
  <si>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</si>
  <si>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</si>
  <si>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</si>
  <si>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</si>
  <si>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</si>
  <si>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</si>
  <si>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</si>
  <si>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</si>
  <si>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</si>
  <si>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</si>
  <si>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</si>
  <si>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</si>
  <si>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</si>
  <si>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</si>
  <si>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</si>
  <si>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</si>
  <si>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</si>
  <si>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</si>
  <si>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</si>
  <si>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</si>
  <si>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</si>
  <si>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</si>
  <si>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</si>
  <si>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</si>
  <si>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</si>
  <si>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</si>
  <si>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</si>
  <si>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</si>
  <si>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</si>
  <si>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</si>
  <si>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</si>
  <si>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</si>
  <si>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</si>
  <si>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</si>
  <si>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</si>
  <si>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</si>
  <si>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</si>
  <si>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</si>
  <si>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</si>
  <si>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</si>
  <si>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</si>
  <si>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</si>
  <si>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</si>
  <si>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</si>
  <si>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</si>
  <si>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</si>
  <si>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</si>
  <si>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</si>
  <si>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</si>
  <si>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</si>
  <si>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</si>
  <si>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</si>
  <si>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</si>
  <si>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</si>
  <si>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</si>
  <si>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</si>
  <si>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</si>
  <si>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</si>
  <si>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</si>
  <si>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</si>
  <si>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</si>
  <si>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</si>
  <si>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</si>
  <si>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</si>
  <si>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</si>
  <si>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</si>
  <si>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</si>
  <si>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</si>
  <si>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</si>
  <si>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</si>
  <si>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</si>
  <si>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</si>
  <si>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</si>
  <si>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</si>
  <si>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</si>
  <si>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</si>
  <si>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</si>
  <si>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</si>
  <si>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</si>
  <si>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</si>
  <si>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</si>
  <si>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</si>
  <si>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</si>
  <si>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</si>
  <si>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</si>
  <si>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</si>
  <si>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</si>
  <si>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</si>
  <si>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</si>
  <si>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</si>
  <si>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</si>
  <si>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</si>
  <si>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</si>
  <si>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</si>
  <si>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</si>
  <si>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</si>
  <si>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</si>
  <si>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</si>
  <si>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</si>
  <si>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</si>
  <si>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</si>
  <si>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</si>
  <si>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</si>
  <si>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</si>
  <si>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</si>
  <si>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</si>
  <si>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</si>
  <si>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</si>
  <si>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</si>
  <si>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</si>
  <si>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</si>
  <si>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</si>
  <si>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</si>
  <si>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</si>
  <si>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</si>
  <si>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</si>
  <si>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</si>
  <si>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</si>
  <si>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</si>
  <si>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</si>
  <si>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</si>
  <si>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</si>
  <si>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</si>
  <si>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</si>
  <si>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</si>
  <si>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</si>
  <si>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</si>
  <si>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</si>
  <si>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</si>
  <si>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</si>
  <si>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</si>
  <si>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</si>
  <si>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</si>
  <si>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</si>
  <si>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</si>
  <si>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</si>
  <si>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</si>
  <si>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</si>
  <si>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</si>
  <si>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</si>
  <si>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</si>
  <si>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</si>
  <si>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</si>
  <si>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</si>
  <si>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</si>
  <si>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</si>
  <si>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</si>
  <si>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</si>
  <si>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</si>
  <si>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</si>
  <si>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</si>
  <si>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</si>
  <si>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</si>
  <si>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</si>
  <si>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</si>
  <si>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</si>
  <si>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</si>
  <si>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</si>
  <si>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</si>
  <si>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</si>
  <si>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</si>
  <si>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</si>
  <si>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</si>
  <si>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</si>
  <si>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</si>
  <si>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</si>
  <si>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</si>
  <si>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</si>
  <si>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</si>
  <si>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</si>
  <si>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</si>
  <si>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</si>
  <si>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</si>
  <si>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</si>
  <si>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</si>
  <si>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</si>
  <si>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</si>
  <si>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</si>
  <si>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</si>
  <si>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</si>
  <si>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</si>
  <si>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</si>
  <si>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</si>
  <si>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</si>
  <si>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</si>
  <si>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</si>
  <si>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</si>
  <si>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</si>
  <si>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</si>
  <si>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</si>
  <si>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</si>
  <si>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</si>
  <si>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</si>
  <si>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</si>
  <si>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</si>
  <si>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</si>
  <si>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</si>
  <si>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</si>
  <si>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</si>
  <si>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</si>
  <si>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</si>
  <si>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</si>
  <si>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</si>
  <si>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</si>
  <si>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</si>
  <si>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</si>
  <si>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</si>
  <si>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</si>
  <si>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</si>
  <si>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</si>
  <si>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</si>
  <si>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</si>
  <si>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</si>
  <si>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</si>
  <si>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</si>
  <si>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</si>
  <si>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</si>
  <si>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</si>
  <si>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</si>
  <si>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</si>
  <si>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</si>
  <si>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</si>
  <si>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</si>
  <si>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</si>
  <si>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</si>
  <si>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</si>
  <si>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</si>
  <si>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</si>
  <si>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</si>
  <si>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</si>
  <si>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</si>
  <si>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</si>
  <si>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</si>
  <si>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</si>
  <si>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</si>
  <si>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</si>
  <si>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</si>
  <si>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</si>
  <si>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</si>
  <si>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</si>
  <si>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</si>
  <si>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</si>
  <si>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</si>
  <si>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</si>
  <si>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</si>
  <si>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</si>
  <si>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</si>
  <si>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</si>
  <si>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</si>
  <si>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</si>
  <si>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</si>
  <si>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</si>
  <si>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</si>
  <si>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</si>
  <si>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</si>
  <si>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</si>
  <si>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</si>
  <si>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</si>
  <si>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</si>
  <si>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</si>
  <si>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</si>
  <si>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</si>
  <si>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</si>
  <si>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</si>
  <si>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</si>
  <si>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</si>
  <si>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</si>
  <si>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</si>
  <si>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</si>
  <si>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</si>
  <si>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</si>
  <si>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</si>
  <si>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</si>
  <si>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</si>
  <si>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</si>
  <si>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</si>
  <si>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</si>
  <si>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</si>
  <si>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</si>
  <si>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</si>
  <si>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</si>
  <si>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</si>
  <si>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</si>
  <si>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</si>
  <si>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</si>
  <si>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</si>
  <si>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</si>
  <si>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</si>
  <si>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</si>
  <si>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</si>
  <si>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</si>
  <si>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</si>
  <si>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</si>
  <si>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</si>
  <si>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</si>
  <si>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</si>
  <si>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</si>
  <si>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</si>
  <si>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</si>
  <si>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</si>
  <si>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</si>
  <si>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</si>
  <si>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</si>
  <si>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</si>
  <si>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</si>
  <si>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</si>
  <si>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</si>
  <si>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</si>
  <si>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</si>
  <si>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</si>
  <si>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</si>
  <si>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</si>
  <si>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</si>
  <si>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</si>
  <si>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</si>
  <si>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</si>
  <si>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</si>
  <si>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</si>
  <si>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</si>
  <si>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</si>
  <si>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</si>
  <si>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</si>
  <si>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</si>
  <si>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</si>
  <si>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</si>
  <si>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</si>
  <si>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</si>
  <si>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</si>
  <si>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</si>
  <si>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</si>
  <si>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</si>
  <si>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</si>
  <si>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</si>
  <si>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</si>
  <si>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</si>
  <si>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</si>
  <si>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</si>
  <si>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</si>
  <si>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</si>
  <si>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</si>
  <si>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</si>
  <si>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</si>
  <si>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</si>
  <si>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</si>
  <si>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</si>
  <si>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</si>
  <si>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</si>
  <si>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</si>
  <si>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</si>
  <si>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</si>
  <si>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</si>
  <si>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</si>
  <si>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</si>
  <si>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</si>
  <si>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</si>
  <si>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</si>
  <si>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</si>
  <si>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</si>
  <si>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</si>
  <si>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</si>
  <si>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</si>
  <si>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</si>
  <si>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</si>
  <si>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</si>
  <si>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</si>
  <si>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</si>
  <si>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</si>
  <si>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</si>
  <si>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</si>
  <si>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</si>
  <si>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</si>
  <si>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</si>
  <si>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</si>
  <si>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</si>
  <si>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</si>
  <si>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</si>
  <si>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</si>
  <si>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</si>
  <si>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</si>
  <si>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</si>
  <si>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</si>
  <si>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</si>
  <si>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</si>
  <si>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</si>
  <si>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</si>
  <si>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</si>
  <si>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</si>
  <si>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</si>
  <si>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</si>
  <si>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</si>
  <si>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</si>
  <si>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</si>
  <si>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</si>
  <si>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</si>
  <si>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</si>
  <si>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</si>
  <si>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</si>
  <si>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</si>
  <si>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</si>
  <si>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</si>
  <si>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</si>
  <si>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</si>
  <si>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</si>
  <si>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</si>
  <si>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</si>
  <si>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</si>
  <si>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</si>
  <si>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</si>
  <si>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</si>
  <si>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</si>
  <si>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</si>
  <si>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</si>
  <si>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</si>
  <si>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</si>
  <si>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</si>
  <si>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</si>
  <si>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</si>
  <si>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</si>
  <si>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</si>
  <si>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</si>
  <si>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</si>
  <si>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</si>
  <si>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</si>
  <si>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</si>
  <si>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</si>
  <si>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</si>
  <si>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</si>
  <si>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</si>
  <si>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</si>
  <si>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</si>
  <si>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</si>
  <si>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</si>
  <si>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</si>
  <si>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</si>
  <si>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</si>
  <si>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</si>
  <si>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</si>
  <si>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</si>
  <si>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</si>
  <si>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</si>
  <si>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</si>
  <si>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</si>
  <si>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</si>
  <si>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</si>
  <si>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</si>
  <si>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</si>
  <si>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</si>
  <si>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</si>
  <si>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</si>
  <si>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</si>
  <si>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</si>
  <si>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</si>
  <si>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</si>
  <si>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</si>
  <si>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</si>
  <si>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</si>
  <si>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</si>
  <si>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</si>
  <si>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</si>
  <si>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</si>
  <si>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</si>
  <si>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</si>
  <si>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</si>
  <si>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</si>
  <si>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</si>
  <si>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</si>
  <si>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</si>
  <si>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</si>
  <si>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</si>
  <si>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</si>
  <si>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</si>
  <si>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</si>
  <si>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</si>
  <si>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</si>
  <si>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</si>
  <si>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</si>
  <si>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</si>
  <si>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</si>
  <si>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</si>
  <si>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</si>
  <si>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</si>
  <si>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</si>
  <si>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</si>
  <si>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</si>
  <si>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</si>
  <si>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</si>
  <si>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</si>
  <si>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</si>
  <si>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</si>
  <si>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</si>
  <si>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</si>
  <si>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</si>
  <si>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</si>
  <si>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</si>
  <si>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</si>
  <si>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</si>
  <si>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</si>
  <si>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</si>
  <si>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</si>
  <si>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</si>
  <si>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</si>
  <si>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</si>
  <si>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</si>
  <si>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</si>
  <si>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</si>
  <si>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</si>
  <si>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</si>
  <si>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</si>
  <si>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</si>
  <si>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</si>
  <si>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</si>
  <si>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</si>
  <si>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</si>
  <si>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</si>
  <si>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</si>
  <si>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</si>
  <si>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</si>
  <si>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</si>
  <si>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</si>
  <si>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</si>
  <si>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</si>
  <si>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</si>
  <si>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</si>
  <si>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</si>
  <si>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</si>
  <si>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</si>
  <si>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</si>
  <si>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</si>
  <si>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</si>
  <si>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</si>
  <si>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</si>
  <si>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</si>
  <si>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</si>
  <si>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</si>
  <si>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</si>
  <si>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</si>
  <si>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</si>
  <si>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</si>
  <si>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</si>
  <si>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</si>
  <si>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</si>
  <si>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</si>
  <si>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 обеспечение достоверной видео и аудио регистрации событий в клиентских зонах, в целях улучшения качества обслуживания, обеспечение внутриобъектового и пропускного режима.</t>
  </si>
  <si>
    <t>1.2.1.1. Создание, модернизация, техническое перевооружение систем инженерно-технического обеспечения зданий (сооружений)</t>
  </si>
  <si>
    <t>Планируемый на 01.01.2023</t>
  </si>
  <si>
    <t>Инвестиции в объект не осуществлялись. Объект не принят к бухгалтерскому учёту</t>
  </si>
  <si>
    <t>закупка не проведена</t>
  </si>
  <si>
    <t>обстоятельства непреодолимой силы</t>
  </si>
  <si>
    <t>Фактическое значение на 01.01.2023</t>
  </si>
  <si>
    <t>2025 год</t>
  </si>
  <si>
    <t>2026 год</t>
  </si>
  <si>
    <t>2027 год</t>
  </si>
  <si>
    <t>Планируемый на 01.01.2024</t>
  </si>
  <si>
    <t>Предложение по корректировке утвержденного плана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</si>
  <si>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</si>
  <si>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</si>
  <si>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</si>
  <si>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</si>
  <si>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</si>
  <si>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Новый проект</t>
  </si>
  <si>
    <t>Реализация проекта запланирована на базе отечественных программно-аппаратных комплексов безопасности, применение иностранного оборудования в рамках предлагаемых технических решений итогового варианта проводится исключительно при отсутствии возможности замещения данного оборудования отечественной продукцией, эквивалентной по техническим характеристикам и потребительским свойствам.</t>
  </si>
  <si>
    <t>Модернизация системы охранного видеонаблюдения
Модернизация пожарной сигнализации и системы оповещения и управления эвакуацией (СОУЭ)
Модернизация охранно-тревожной сигнализации</t>
  </si>
  <si>
    <t>Модернизация инженерно-технических систем охраны в клиентских офисах АО «ПСК» проводится в соответствии с требованиями Указа Президента РФ от 14.06.2012 № 851 «О порядке установления уровней террористической опасности, предусматривающей принятие дополнительных мер по обеспечению безопасности личности, общества и государства», приказа Председателя Правления ПАО «Интер РАО» от 03.04.2015 № ИРАО/4-к «Об утверждении Методики по действиям при установлении уровней террористической опасности», федерального закона от 21 декабря 1994 г. № 68-ФЗ «О защите населения и территорий от чрезвычайных ситуаций природного и техногенного характера», приказа Председателя Правления ПАО «Интер РАО» от 10.08.2023 № ИРАО/378 «Об утверждении Методики МТ-295-1 «Техническая укрепленность и оборудование ИТСО зданий и помещений энергосбытовых и энергосервисных компаний Группы «Интер РАО». Необходимость реализации проекта возникла в связи с тем, что имеющиеся системы охранного видеонаблюдения в 2024 году выработают установленный ресурс 10 лет (введены в эксплуатацию в 2010-2014) и не в полной мере отвечают требованиям Методики МТ-295-1. Дальнейшая их эксплуатация связана с высокими рисками отказов и значительными затратами на ремонтные работы и подержание в рабочем состоянии. Здания (помещения) клиентских офисов находится в собственности АО «ПСК»</t>
  </si>
  <si>
    <t>Ленинградская область</t>
  </si>
  <si>
    <t>O_15.01.0442</t>
  </si>
  <si>
    <t>Модернизация инженерно-технических систем охраны в клиентском офисе по адресу: Ленинградская область, г. Тосно, ул. Энергетиков, д.7.; объект ОС 3 шт.</t>
  </si>
  <si>
    <t>Ленинградская область, г. Тосно, ул. Энергетиков, д.7</t>
  </si>
  <si>
    <t>Коммерческие предложения:
1. КП для ПСК на модернизацию Тосно.pdf
2. КП Блицар Тосно.pdf
3. ТСБ КП Тосно 2023.pdf</t>
  </si>
  <si>
    <t>Ленинградская область, г. Тосно</t>
  </si>
  <si>
    <t>3 360 тыс.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</si>
</sst>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9" fontId="6" fillId="0" borderId="1" xfId="49"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0" borderId="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5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row>
        <row r="29">
          <cell r="K29" t="str">
            <v>нд</v>
          </cell>
        </row>
        <row r="55">
          <cell r="K55" t="str">
            <v>нд</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38">
          <cell r="F38">
            <v>4032.4912611059685</v>
          </cell>
          <cell r="M38">
            <v>3360.4093842549737</v>
          </cell>
          <cell r="P38">
            <v>3360.4093842549737</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36">
          <cell r="Y36">
            <v>3</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21" t="s">
        <v>423</v>
      </c>
      <c r="B1" s="221"/>
      <c r="C1" s="221"/>
      <c r="D1" s="92"/>
      <c r="E1" s="92"/>
      <c r="F1" s="92"/>
    </row>
    <row r="2" spans="1:6" ht="20.25" x14ac:dyDescent="0.25">
      <c r="A2" s="222" t="s">
        <v>407</v>
      </c>
      <c r="B2" s="222"/>
      <c r="C2" s="222"/>
      <c r="D2" s="92"/>
      <c r="E2" s="92"/>
      <c r="F2" s="92"/>
    </row>
    <row r="3" spans="1:6" ht="18.75" x14ac:dyDescent="0.25">
      <c r="A3" s="223"/>
      <c r="B3" s="223"/>
      <c r="C3" s="223"/>
      <c r="D3" s="92"/>
      <c r="E3" s="92"/>
      <c r="F3" s="92"/>
    </row>
    <row r="4" spans="1:6" x14ac:dyDescent="0.25">
      <c r="A4" s="224" t="s">
        <v>433</v>
      </c>
      <c r="B4" s="224"/>
      <c r="C4" s="224"/>
      <c r="D4" s="92"/>
      <c r="E4" s="92"/>
      <c r="F4" s="92"/>
    </row>
    <row r="5" spans="1:6" ht="15.75" x14ac:dyDescent="0.25">
      <c r="A5" s="225" t="s">
        <v>408</v>
      </c>
      <c r="B5" s="225"/>
      <c r="C5" s="225"/>
      <c r="D5" s="92"/>
      <c r="E5" s="92"/>
      <c r="F5" s="92"/>
    </row>
    <row r="6" spans="1:6" ht="15.75" customHeight="1" x14ac:dyDescent="0.25">
      <c r="A6" s="218"/>
      <c r="B6" s="218"/>
      <c r="C6" s="218"/>
      <c r="D6" s="92"/>
      <c r="E6" s="92"/>
      <c r="F6" s="92"/>
    </row>
    <row r="7" spans="1:6" ht="15.75" customHeight="1" x14ac:dyDescent="0.25">
      <c r="A7" s="220">
        <v>7841322249</v>
      </c>
      <c r="B7" s="220"/>
      <c r="C7" s="220"/>
      <c r="D7" s="92"/>
      <c r="E7" s="92"/>
      <c r="F7" s="92"/>
    </row>
    <row r="8" spans="1:6" ht="15.75" customHeight="1" x14ac:dyDescent="0.25">
      <c r="A8" s="218" t="s">
        <v>412</v>
      </c>
      <c r="B8" s="218"/>
      <c r="C8" s="218"/>
      <c r="D8" s="92"/>
      <c r="E8" s="92"/>
      <c r="F8" s="92"/>
    </row>
    <row r="9" spans="1:6" ht="15.75" customHeight="1" x14ac:dyDescent="0.25">
      <c r="A9" s="90"/>
      <c r="B9" s="90"/>
      <c r="C9" s="90"/>
      <c r="D9" s="92"/>
      <c r="E9" s="92"/>
      <c r="F9" s="92"/>
    </row>
    <row r="10" spans="1:6" ht="53.25" customHeight="1" x14ac:dyDescent="0.25">
      <c r="A10" s="217" t="s">
        <v>413</v>
      </c>
      <c r="B10" s="217"/>
      <c r="C10" s="217"/>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588</v>
      </c>
      <c r="D13" s="92"/>
      <c r="E13" s="92"/>
      <c r="F13" s="92"/>
    </row>
    <row r="14" spans="1:6" ht="67.5" customHeight="1" x14ac:dyDescent="0.25">
      <c r="A14" s="87">
        <v>2</v>
      </c>
      <c r="B14" s="88" t="s">
        <v>415</v>
      </c>
      <c r="C14" s="1" t="s">
        <v>589</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19" t="s">
        <v>421</v>
      </c>
      <c r="B20" s="219"/>
      <c r="C20" s="219"/>
      <c r="D20" s="219"/>
      <c r="E20" s="219"/>
      <c r="F20" s="219"/>
    </row>
    <row r="21" spans="1:6" ht="63" x14ac:dyDescent="0.25">
      <c r="A21" s="89" t="s">
        <v>96</v>
      </c>
      <c r="B21" s="89" t="s">
        <v>424</v>
      </c>
      <c r="C21" s="89" t="s">
        <v>425</v>
      </c>
      <c r="D21" s="89" t="s">
        <v>422</v>
      </c>
      <c r="E21" s="89" t="s">
        <v>419</v>
      </c>
      <c r="F21" s="89" t="s">
        <v>420</v>
      </c>
    </row>
    <row r="22" spans="1:6" x14ac:dyDescent="0.25">
      <c r="A22" s="9"/>
      <c r="B22" s="9"/>
      <c r="C22" s="9"/>
      <c r="D22" s="9"/>
      <c r="E22" s="9"/>
      <c r="F22" s="9"/>
    </row>
    <row r="23" spans="1:6" x14ac:dyDescent="0.25">
      <c r="A23" s="9"/>
      <c r="B23" s="9"/>
      <c r="C23" s="9"/>
      <c r="D23" s="9"/>
      <c r="E23" s="9"/>
      <c r="F23" s="9"/>
    </row>
    <row r="24" spans="1:6" x14ac:dyDescent="0.25">
      <c r="A24" s="9"/>
      <c r="B24" s="9"/>
      <c r="C24" s="9"/>
      <c r="D24" s="9"/>
      <c r="E24" s="9"/>
      <c r="F24"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52" priority="28">
      <formula>ISBLANK($A$4)</formula>
    </cfRule>
  </conditionalFormatting>
  <conditionalFormatting sqref="A7:C7">
    <cfRule type="expression" dxfId="51" priority="22">
      <formula>ISBLANK($A$7)</formula>
    </cfRule>
  </conditionalFormatting>
  <conditionalFormatting sqref="C13:C15">
    <cfRule type="expression" dxfId="50" priority="21">
      <formula>ISBLANK(C13)</formula>
    </cfRule>
  </conditionalFormatting>
  <conditionalFormatting sqref="C16:C17">
    <cfRule type="expression" dxfId="49" priority="20">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48" priority="16">
      <formula>CELL("защита",A1)</formula>
    </cfRule>
  </conditionalFormatting>
  <conditionalFormatting sqref="A22:F1048576">
    <cfRule type="expression" dxfId="47" priority="17">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row>
    <row r="2" spans="1:37"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57"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row>
    <row r="4" spans="1:37"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7" customFormat="1" ht="18.75" x14ac:dyDescent="0.2">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row>
    <row r="7" spans="1:37" s="57" customFormat="1" ht="18.75" customHeight="1"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row>
    <row r="10" spans="1:37"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row>
    <row r="13" spans="1:37" s="63" customFormat="1" ht="24.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s="63" customFormat="1" ht="24.7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s="63" customFormat="1" ht="24.75" customHeight="1" x14ac:dyDescent="0.2">
      <c r="A15" s="251" t="s">
        <v>245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row>
    <row r="16" spans="1:37" s="76"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row>
    <row r="17" spans="1:131" ht="85.5" customHeight="1" x14ac:dyDescent="0.25">
      <c r="A17" s="252" t="s">
        <v>96</v>
      </c>
      <c r="B17" s="264" t="s">
        <v>150</v>
      </c>
      <c r="C17" s="265"/>
      <c r="D17" s="268" t="s">
        <v>156</v>
      </c>
      <c r="E17" s="268"/>
      <c r="F17" s="268"/>
      <c r="G17" s="268"/>
      <c r="H17" s="268"/>
      <c r="I17" s="255" t="s">
        <v>151</v>
      </c>
      <c r="J17" s="255" t="s">
        <v>35</v>
      </c>
      <c r="K17" s="264" t="s">
        <v>106</v>
      </c>
      <c r="L17" s="265"/>
      <c r="M17" s="264" t="s">
        <v>104</v>
      </c>
      <c r="N17" s="265"/>
      <c r="O17" s="264" t="s">
        <v>34</v>
      </c>
      <c r="P17" s="265"/>
      <c r="Q17" s="268" t="s">
        <v>33</v>
      </c>
      <c r="R17" s="269" t="s">
        <v>145</v>
      </c>
      <c r="S17" s="269"/>
      <c r="T17" s="269"/>
      <c r="U17" s="269"/>
      <c r="V17" s="269" t="s">
        <v>147</v>
      </c>
      <c r="W17" s="269"/>
      <c r="X17" s="269"/>
      <c r="Y17" s="269"/>
      <c r="Z17" s="255" t="s">
        <v>148</v>
      </c>
      <c r="AA17" s="255" t="s">
        <v>149</v>
      </c>
      <c r="AB17" s="270" t="s">
        <v>31</v>
      </c>
      <c r="AC17" s="271"/>
      <c r="AD17" s="272"/>
      <c r="AE17" s="270" t="s">
        <v>30</v>
      </c>
      <c r="AF17" s="271"/>
      <c r="AG17" s="270" t="s">
        <v>236</v>
      </c>
      <c r="AH17" s="271"/>
      <c r="AI17" s="271"/>
      <c r="AJ17" s="271"/>
      <c r="AK17" s="272"/>
    </row>
    <row r="18" spans="1:131" ht="204.75" customHeight="1" x14ac:dyDescent="0.25">
      <c r="A18" s="253"/>
      <c r="B18" s="266"/>
      <c r="C18" s="267"/>
      <c r="D18" s="255" t="s">
        <v>293</v>
      </c>
      <c r="E18" s="268" t="s">
        <v>294</v>
      </c>
      <c r="F18" s="268"/>
      <c r="G18" s="311" t="s">
        <v>295</v>
      </c>
      <c r="H18" s="312"/>
      <c r="I18" s="256"/>
      <c r="J18" s="256"/>
      <c r="K18" s="266"/>
      <c r="L18" s="267"/>
      <c r="M18" s="266"/>
      <c r="N18" s="267"/>
      <c r="O18" s="266"/>
      <c r="P18" s="267"/>
      <c r="Q18" s="268"/>
      <c r="R18" s="268" t="s">
        <v>278</v>
      </c>
      <c r="S18" s="268"/>
      <c r="T18" s="311" t="s">
        <v>296</v>
      </c>
      <c r="U18" s="312"/>
      <c r="V18" s="269" t="s">
        <v>146</v>
      </c>
      <c r="W18" s="269"/>
      <c r="X18" s="270" t="s">
        <v>297</v>
      </c>
      <c r="Y18" s="272"/>
      <c r="Z18" s="263"/>
      <c r="AA18" s="256"/>
      <c r="AB18" s="101" t="s">
        <v>272</v>
      </c>
      <c r="AC18" s="101" t="s">
        <v>273</v>
      </c>
      <c r="AD18" s="102" t="s">
        <v>88</v>
      </c>
      <c r="AE18" s="102" t="s">
        <v>29</v>
      </c>
      <c r="AF18" s="102" t="s">
        <v>28</v>
      </c>
      <c r="AG18" s="255" t="s">
        <v>283</v>
      </c>
      <c r="AH18" s="269" t="s">
        <v>276</v>
      </c>
      <c r="AI18" s="269"/>
      <c r="AJ18" s="268" t="s">
        <v>277</v>
      </c>
      <c r="AK18" s="268"/>
    </row>
    <row r="19" spans="1:131" ht="51.75" customHeight="1" x14ac:dyDescent="0.25">
      <c r="A19" s="254"/>
      <c r="B19" s="102" t="s">
        <v>274</v>
      </c>
      <c r="C19" s="102" t="s">
        <v>275</v>
      </c>
      <c r="D19" s="263"/>
      <c r="E19" s="102" t="s">
        <v>274</v>
      </c>
      <c r="F19" s="102" t="s">
        <v>275</v>
      </c>
      <c r="G19" s="111" t="s">
        <v>217</v>
      </c>
      <c r="H19" s="112" t="s">
        <v>187</v>
      </c>
      <c r="I19" s="263"/>
      <c r="J19" s="263"/>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3"/>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8" priority="1">
      <formula>CELL("защита",A1)</formula>
    </cfRule>
  </conditionalFormatting>
  <conditionalFormatting sqref="A21:AK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34"/>
      <c r="B1" s="234"/>
      <c r="C1" s="234"/>
      <c r="D1" s="234"/>
      <c r="E1" s="234"/>
      <c r="F1" s="234"/>
      <c r="G1" s="234"/>
      <c r="H1" s="234"/>
      <c r="I1" s="234"/>
      <c r="J1" s="234"/>
      <c r="K1" s="234"/>
      <c r="L1" s="234"/>
      <c r="M1" s="234"/>
      <c r="N1" s="234"/>
      <c r="O1" s="234"/>
    </row>
    <row r="2" spans="1:26" s="57" customFormat="1" ht="20.25" x14ac:dyDescent="0.2">
      <c r="A2" s="222" t="s">
        <v>0</v>
      </c>
      <c r="B2" s="222"/>
      <c r="C2" s="222"/>
      <c r="D2" s="222"/>
      <c r="E2" s="222"/>
      <c r="F2" s="222"/>
      <c r="G2" s="222"/>
      <c r="H2" s="222"/>
      <c r="I2" s="222"/>
      <c r="J2" s="222"/>
      <c r="K2" s="222"/>
      <c r="L2" s="222"/>
      <c r="M2" s="222"/>
      <c r="N2" s="222"/>
      <c r="O2" s="222"/>
      <c r="P2" s="53"/>
      <c r="Q2" s="53"/>
      <c r="R2" s="53"/>
      <c r="S2" s="53"/>
      <c r="T2" s="53"/>
      <c r="U2" s="53"/>
      <c r="V2" s="53"/>
      <c r="W2" s="53"/>
      <c r="X2" s="53"/>
      <c r="Y2" s="53"/>
      <c r="Z2" s="53"/>
    </row>
    <row r="3" spans="1:26" s="57" customFormat="1" ht="18.75" x14ac:dyDescent="0.2">
      <c r="A3" s="246"/>
      <c r="B3" s="246"/>
      <c r="C3" s="246"/>
      <c r="D3" s="246"/>
      <c r="E3" s="246"/>
      <c r="F3" s="246"/>
      <c r="G3" s="246"/>
      <c r="H3" s="246"/>
      <c r="I3" s="246"/>
      <c r="J3" s="246"/>
      <c r="K3" s="246"/>
      <c r="L3" s="246"/>
      <c r="M3" s="246"/>
      <c r="N3" s="246"/>
      <c r="O3" s="246"/>
      <c r="P3" s="53"/>
      <c r="Q3" s="53"/>
      <c r="R3" s="53"/>
      <c r="S3" s="53"/>
      <c r="T3" s="53"/>
      <c r="U3" s="53"/>
      <c r="V3" s="53"/>
      <c r="W3" s="53"/>
      <c r="X3" s="53"/>
      <c r="Y3" s="53"/>
      <c r="Z3" s="53"/>
    </row>
    <row r="4" spans="1:26"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53"/>
      <c r="Q4" s="53"/>
      <c r="R4" s="53"/>
      <c r="S4" s="53"/>
      <c r="T4" s="53"/>
      <c r="U4" s="53"/>
      <c r="V4" s="53"/>
      <c r="W4" s="53"/>
      <c r="X4" s="53"/>
      <c r="Y4" s="53"/>
      <c r="Z4" s="53"/>
    </row>
    <row r="5" spans="1:26" s="57" customFormat="1" ht="18.75" x14ac:dyDescent="0.2">
      <c r="A5" s="231" t="s">
        <v>408</v>
      </c>
      <c r="B5" s="231"/>
      <c r="C5" s="231"/>
      <c r="D5" s="231"/>
      <c r="E5" s="231"/>
      <c r="F5" s="231"/>
      <c r="G5" s="231"/>
      <c r="H5" s="231"/>
      <c r="I5" s="231"/>
      <c r="J5" s="231"/>
      <c r="K5" s="231"/>
      <c r="L5" s="231"/>
      <c r="M5" s="231"/>
      <c r="N5" s="231"/>
      <c r="O5" s="231"/>
      <c r="P5" s="53"/>
      <c r="Q5" s="53"/>
      <c r="R5" s="53"/>
      <c r="S5" s="53"/>
      <c r="T5" s="53"/>
      <c r="U5" s="53"/>
      <c r="V5" s="53"/>
      <c r="W5" s="53"/>
      <c r="X5" s="53"/>
      <c r="Y5" s="53"/>
      <c r="Z5" s="53"/>
    </row>
    <row r="6" spans="1:26" s="57" customFormat="1" ht="18.75" x14ac:dyDescent="0.2">
      <c r="A6" s="246"/>
      <c r="B6" s="246"/>
      <c r="C6" s="246"/>
      <c r="D6" s="246"/>
      <c r="E6" s="246"/>
      <c r="F6" s="246"/>
      <c r="G6" s="246"/>
      <c r="H6" s="246"/>
      <c r="I6" s="246"/>
      <c r="J6" s="246"/>
      <c r="K6" s="246"/>
      <c r="L6" s="246"/>
      <c r="M6" s="246"/>
      <c r="N6" s="246"/>
      <c r="O6" s="246"/>
      <c r="P6" s="53"/>
      <c r="Q6" s="53"/>
      <c r="R6" s="53"/>
      <c r="S6" s="53"/>
      <c r="T6" s="53"/>
      <c r="U6" s="53"/>
      <c r="V6" s="53"/>
      <c r="W6" s="53"/>
      <c r="X6" s="53"/>
      <c r="Y6" s="53"/>
      <c r="Z6" s="53"/>
    </row>
    <row r="7" spans="1:26" s="57" customFormat="1" ht="18.75"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53"/>
      <c r="Q7" s="53"/>
      <c r="R7" s="53"/>
      <c r="S7" s="53"/>
      <c r="T7" s="53"/>
      <c r="U7" s="53"/>
      <c r="V7" s="53"/>
      <c r="W7" s="53"/>
      <c r="X7" s="53"/>
      <c r="Y7" s="53"/>
      <c r="Z7" s="53"/>
    </row>
    <row r="8" spans="1:26" s="57" customFormat="1" ht="18.75" x14ac:dyDescent="0.2">
      <c r="A8" s="231" t="s">
        <v>409</v>
      </c>
      <c r="B8" s="231"/>
      <c r="C8" s="231"/>
      <c r="D8" s="231"/>
      <c r="E8" s="231"/>
      <c r="F8" s="231"/>
      <c r="G8" s="231"/>
      <c r="H8" s="231"/>
      <c r="I8" s="231"/>
      <c r="J8" s="231"/>
      <c r="K8" s="231"/>
      <c r="L8" s="231"/>
      <c r="M8" s="231"/>
      <c r="N8" s="231"/>
      <c r="O8" s="231"/>
      <c r="P8" s="53"/>
      <c r="Q8" s="53"/>
      <c r="R8" s="53"/>
      <c r="S8" s="53"/>
      <c r="T8" s="53"/>
      <c r="U8" s="53"/>
      <c r="V8" s="53"/>
      <c r="W8" s="53"/>
      <c r="X8" s="53"/>
      <c r="Y8" s="53"/>
      <c r="Z8" s="53"/>
    </row>
    <row r="9" spans="1:26" s="62" customFormat="1" ht="15.75" customHeight="1" x14ac:dyDescent="0.2">
      <c r="A9" s="229"/>
      <c r="B9" s="229"/>
      <c r="C9" s="229"/>
      <c r="D9" s="229"/>
      <c r="E9" s="229"/>
      <c r="F9" s="229"/>
      <c r="G9" s="229"/>
      <c r="H9" s="229"/>
      <c r="I9" s="229"/>
      <c r="J9" s="229"/>
      <c r="K9" s="229"/>
      <c r="L9" s="229"/>
      <c r="M9" s="229"/>
      <c r="N9" s="229"/>
      <c r="O9" s="229"/>
      <c r="P9" s="61"/>
      <c r="Q9" s="61"/>
      <c r="R9" s="61"/>
      <c r="S9" s="61"/>
      <c r="T9" s="61"/>
      <c r="U9" s="61"/>
      <c r="V9" s="61"/>
      <c r="W9" s="61"/>
      <c r="X9" s="61"/>
      <c r="Y9" s="61"/>
      <c r="Z9" s="61"/>
    </row>
    <row r="10" spans="1:26"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54"/>
      <c r="Q10" s="54"/>
      <c r="R10" s="54"/>
      <c r="S10" s="54"/>
      <c r="T10" s="54"/>
      <c r="U10" s="54"/>
      <c r="V10" s="54"/>
      <c r="W10" s="54"/>
      <c r="X10" s="54"/>
      <c r="Y10" s="54"/>
      <c r="Z10" s="54"/>
    </row>
    <row r="11" spans="1:26" s="63" customFormat="1" ht="15" customHeight="1" x14ac:dyDescent="0.2">
      <c r="A11" s="231" t="s">
        <v>410</v>
      </c>
      <c r="B11" s="231"/>
      <c r="C11" s="231"/>
      <c r="D11" s="231"/>
      <c r="E11" s="231"/>
      <c r="F11" s="231"/>
      <c r="G11" s="231"/>
      <c r="H11" s="231"/>
      <c r="I11" s="231"/>
      <c r="J11" s="231"/>
      <c r="K11" s="231"/>
      <c r="L11" s="231"/>
      <c r="M11" s="231"/>
      <c r="N11" s="231"/>
      <c r="O11" s="231"/>
      <c r="P11" s="55"/>
      <c r="Q11" s="55"/>
      <c r="R11" s="55"/>
      <c r="S11" s="55"/>
      <c r="T11" s="55"/>
      <c r="U11" s="55"/>
      <c r="V11" s="55"/>
      <c r="W11" s="55"/>
      <c r="X11" s="55"/>
      <c r="Y11" s="55"/>
      <c r="Z11" s="55"/>
    </row>
    <row r="12" spans="1:26" s="63" customFormat="1" ht="15" customHeight="1" x14ac:dyDescent="0.2">
      <c r="A12" s="231"/>
      <c r="B12" s="231"/>
      <c r="C12" s="231"/>
      <c r="D12" s="231"/>
      <c r="E12" s="231"/>
      <c r="F12" s="231"/>
      <c r="G12" s="231"/>
      <c r="H12" s="231"/>
      <c r="I12" s="231"/>
      <c r="J12" s="231"/>
      <c r="K12" s="231"/>
      <c r="L12" s="231"/>
      <c r="M12" s="231"/>
      <c r="N12" s="231"/>
      <c r="O12" s="231"/>
      <c r="P12" s="55"/>
      <c r="Q12" s="55"/>
      <c r="R12" s="55"/>
      <c r="S12" s="55"/>
      <c r="T12" s="55"/>
      <c r="U12" s="55"/>
      <c r="V12" s="55"/>
      <c r="W12" s="55"/>
      <c r="X12" s="55"/>
      <c r="Y12" s="55"/>
      <c r="Z12" s="55"/>
    </row>
    <row r="13" spans="1:26" s="63" customFormat="1" ht="18.75" customHeight="1" x14ac:dyDescent="0.2">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64"/>
      <c r="Q13" s="64"/>
      <c r="R13" s="64"/>
      <c r="S13" s="64"/>
      <c r="T13" s="64"/>
      <c r="U13" s="64"/>
      <c r="V13" s="64"/>
      <c r="W13" s="64"/>
    </row>
    <row r="14" spans="1:26" s="63" customFormat="1" ht="18.75" customHeight="1" x14ac:dyDescent="0.2">
      <c r="A14" s="235"/>
      <c r="B14" s="235"/>
      <c r="C14" s="235"/>
      <c r="D14" s="235"/>
      <c r="E14" s="235"/>
      <c r="F14" s="235"/>
      <c r="G14" s="235"/>
      <c r="H14" s="235"/>
      <c r="I14" s="235"/>
      <c r="J14" s="235"/>
      <c r="K14" s="235"/>
      <c r="L14" s="235"/>
      <c r="M14" s="235"/>
      <c r="N14" s="235"/>
      <c r="O14" s="235"/>
      <c r="P14" s="64"/>
      <c r="Q14" s="64"/>
      <c r="R14" s="64"/>
      <c r="S14" s="64"/>
      <c r="T14" s="64"/>
      <c r="U14" s="64"/>
      <c r="V14" s="64"/>
      <c r="W14" s="64"/>
    </row>
    <row r="15" spans="1:26" s="63" customFormat="1" ht="18.75" customHeight="1" x14ac:dyDescent="0.2">
      <c r="A15" s="233" t="s">
        <v>443</v>
      </c>
      <c r="B15" s="233"/>
      <c r="C15" s="233"/>
      <c r="D15" s="233"/>
      <c r="E15" s="233"/>
      <c r="F15" s="233"/>
      <c r="G15" s="233"/>
      <c r="H15" s="233"/>
      <c r="I15" s="233"/>
      <c r="J15" s="233"/>
      <c r="K15" s="233"/>
      <c r="L15" s="233"/>
      <c r="M15" s="233"/>
      <c r="N15" s="233"/>
      <c r="O15" s="233"/>
      <c r="P15" s="64"/>
      <c r="Q15" s="64"/>
      <c r="R15" s="64"/>
      <c r="S15" s="64"/>
      <c r="T15" s="64"/>
      <c r="U15" s="64"/>
      <c r="V15" s="64"/>
      <c r="W15" s="64"/>
    </row>
    <row r="16" spans="1:26" s="63" customFormat="1" ht="22.5" customHeight="1" x14ac:dyDescent="0.2">
      <c r="A16" s="313"/>
      <c r="B16" s="313"/>
      <c r="C16" s="313"/>
      <c r="D16" s="313"/>
      <c r="E16" s="313"/>
      <c r="F16" s="313"/>
      <c r="G16" s="313"/>
      <c r="H16" s="313"/>
      <c r="I16" s="313"/>
      <c r="J16" s="313"/>
      <c r="K16" s="313"/>
      <c r="L16" s="313"/>
      <c r="M16" s="313"/>
      <c r="N16" s="313"/>
      <c r="O16" s="313"/>
      <c r="P16" s="65"/>
      <c r="Q16" s="65"/>
      <c r="R16" s="65"/>
      <c r="S16" s="65"/>
      <c r="T16" s="65"/>
      <c r="U16" s="65"/>
      <c r="V16" s="65"/>
      <c r="W16" s="65"/>
      <c r="X16" s="65"/>
      <c r="Y16" s="65"/>
      <c r="Z16" s="65"/>
    </row>
    <row r="17" spans="1:26" s="63" customFormat="1" ht="78" customHeight="1" x14ac:dyDescent="0.2">
      <c r="A17" s="238" t="s">
        <v>96</v>
      </c>
      <c r="B17" s="238" t="s">
        <v>444</v>
      </c>
      <c r="C17" s="238" t="s">
        <v>445</v>
      </c>
      <c r="D17" s="238" t="s">
        <v>446</v>
      </c>
      <c r="E17" s="314" t="s">
        <v>447</v>
      </c>
      <c r="F17" s="315"/>
      <c r="G17" s="315"/>
      <c r="H17" s="315"/>
      <c r="I17" s="316"/>
      <c r="J17" s="317" t="s">
        <v>448</v>
      </c>
      <c r="K17" s="317"/>
      <c r="L17" s="317"/>
      <c r="M17" s="317"/>
      <c r="N17" s="317"/>
      <c r="O17" s="317"/>
      <c r="P17" s="64"/>
      <c r="Q17" s="64"/>
      <c r="R17" s="64"/>
      <c r="S17" s="64"/>
      <c r="T17" s="64"/>
      <c r="U17" s="64"/>
      <c r="V17" s="64"/>
      <c r="W17" s="64"/>
    </row>
    <row r="18" spans="1:26" s="63" customFormat="1" ht="107.25" customHeight="1" x14ac:dyDescent="0.2">
      <c r="A18" s="238"/>
      <c r="B18" s="238"/>
      <c r="C18" s="238"/>
      <c r="D18" s="238"/>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6" priority="1">
      <formula>CELL("защита",A1)</formula>
    </cfRule>
  </conditionalFormatting>
  <conditionalFormatting sqref="A20:O1048576">
    <cfRule type="expression" dxfId="2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18"/>
      <c r="B1" s="318"/>
      <c r="C1" s="318"/>
      <c r="D1" s="318"/>
      <c r="E1" s="318"/>
      <c r="F1" s="318"/>
      <c r="G1" s="318"/>
      <c r="H1" s="318"/>
      <c r="I1" s="318"/>
      <c r="J1" s="318"/>
    </row>
    <row r="2" spans="1:10" ht="20.25" x14ac:dyDescent="0.25">
      <c r="A2" s="222" t="s">
        <v>0</v>
      </c>
      <c r="B2" s="222"/>
      <c r="C2" s="222"/>
      <c r="D2" s="222"/>
      <c r="E2" s="222"/>
      <c r="F2" s="222"/>
      <c r="G2" s="222"/>
      <c r="H2" s="222"/>
      <c r="I2" s="222"/>
      <c r="J2" s="222"/>
    </row>
    <row r="3" spans="1:10" ht="18.75" x14ac:dyDescent="0.25">
      <c r="A3" s="228"/>
      <c r="B3" s="228"/>
      <c r="C3" s="228"/>
      <c r="D3" s="228"/>
      <c r="E3" s="228"/>
      <c r="F3" s="228"/>
      <c r="G3" s="228"/>
      <c r="H3" s="228"/>
      <c r="I3" s="228"/>
      <c r="J3" s="228"/>
    </row>
    <row r="4" spans="1:10"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row>
    <row r="5" spans="1:10" x14ac:dyDescent="0.25">
      <c r="A5" s="231" t="s">
        <v>408</v>
      </c>
      <c r="B5" s="231"/>
      <c r="C5" s="231"/>
      <c r="D5" s="231"/>
      <c r="E5" s="231"/>
      <c r="F5" s="231"/>
      <c r="G5" s="231"/>
      <c r="H5" s="231"/>
      <c r="I5" s="231"/>
      <c r="J5" s="231"/>
    </row>
    <row r="6" spans="1:10" ht="18.75" x14ac:dyDescent="0.25">
      <c r="A6" s="228"/>
      <c r="B6" s="228"/>
      <c r="C6" s="228"/>
      <c r="D6" s="228"/>
      <c r="E6" s="228"/>
      <c r="F6" s="228"/>
      <c r="G6" s="228"/>
      <c r="H6" s="228"/>
      <c r="I6" s="228"/>
      <c r="J6" s="228"/>
    </row>
    <row r="7" spans="1:10" ht="18.75" x14ac:dyDescent="0.25">
      <c r="A7" s="236" t="str">
        <f>IF(ISBLANK('1'!C13),CONCATENATE("В разделе 1 формы заполните показатель"," '",'1'!B13,"' "),'1'!C13)</f>
        <v>O_15.01.0442</v>
      </c>
      <c r="B7" s="236"/>
      <c r="C7" s="236"/>
      <c r="D7" s="236"/>
      <c r="E7" s="236"/>
      <c r="F7" s="236"/>
      <c r="G7" s="236"/>
      <c r="H7" s="236"/>
      <c r="I7" s="236"/>
      <c r="J7" s="236"/>
    </row>
    <row r="8" spans="1:10" x14ac:dyDescent="0.25">
      <c r="A8" s="231" t="s">
        <v>409</v>
      </c>
      <c r="B8" s="231"/>
      <c r="C8" s="231"/>
      <c r="D8" s="231"/>
      <c r="E8" s="231"/>
      <c r="F8" s="231"/>
      <c r="G8" s="231"/>
      <c r="H8" s="231"/>
      <c r="I8" s="231"/>
      <c r="J8" s="231"/>
    </row>
    <row r="9" spans="1:10" ht="18.75" x14ac:dyDescent="0.25">
      <c r="A9" s="229"/>
      <c r="B9" s="229"/>
      <c r="C9" s="229"/>
      <c r="D9" s="229"/>
      <c r="E9" s="229"/>
      <c r="F9" s="229"/>
      <c r="G9" s="229"/>
      <c r="H9" s="229"/>
      <c r="I9" s="229"/>
      <c r="J9" s="229"/>
    </row>
    <row r="10" spans="1:10" ht="18.75" x14ac:dyDescent="0.25">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row>
    <row r="11" spans="1:10" x14ac:dyDescent="0.25">
      <c r="A11" s="231" t="s">
        <v>410</v>
      </c>
      <c r="B11" s="231"/>
      <c r="C11" s="231"/>
      <c r="D11" s="231"/>
      <c r="E11" s="231"/>
      <c r="F11" s="231"/>
      <c r="G11" s="231"/>
      <c r="H11" s="231"/>
      <c r="I11" s="231"/>
      <c r="J11" s="231"/>
    </row>
    <row r="12" spans="1:10" x14ac:dyDescent="0.25">
      <c r="A12" s="231"/>
      <c r="B12" s="231"/>
      <c r="C12" s="231"/>
      <c r="D12" s="231"/>
      <c r="E12" s="231"/>
      <c r="F12" s="231"/>
      <c r="G12" s="231"/>
      <c r="H12" s="231"/>
      <c r="I12" s="231"/>
      <c r="J12" s="231"/>
    </row>
    <row r="13" spans="1:10" ht="18.75"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row>
    <row r="14" spans="1:10" ht="15.75" customHeight="1" x14ac:dyDescent="0.25">
      <c r="A14" s="318"/>
      <c r="B14" s="318"/>
      <c r="C14" s="318"/>
      <c r="D14" s="318"/>
      <c r="E14" s="318"/>
      <c r="F14" s="318"/>
      <c r="G14" s="318"/>
      <c r="H14" s="318"/>
      <c r="I14" s="318"/>
      <c r="J14" s="318"/>
    </row>
    <row r="15" spans="1:10" ht="18.75" x14ac:dyDescent="0.25">
      <c r="A15" s="233" t="s">
        <v>246</v>
      </c>
      <c r="B15" s="233"/>
      <c r="C15" s="233"/>
      <c r="D15" s="233"/>
      <c r="E15" s="233"/>
      <c r="F15" s="233"/>
      <c r="G15" s="233"/>
      <c r="H15" s="233"/>
      <c r="I15" s="233"/>
      <c r="J15" s="233"/>
    </row>
    <row r="16" spans="1:10" x14ac:dyDescent="0.25">
      <c r="A16" s="319"/>
      <c r="B16" s="319"/>
      <c r="C16" s="319"/>
      <c r="D16" s="319"/>
      <c r="E16" s="319"/>
      <c r="F16" s="319"/>
      <c r="G16" s="319"/>
      <c r="H16" s="319"/>
      <c r="I16" s="319"/>
      <c r="J16" s="319"/>
    </row>
    <row r="17" spans="1:10" ht="28.5" customHeight="1" x14ac:dyDescent="0.25">
      <c r="A17" s="320" t="s">
        <v>96</v>
      </c>
      <c r="B17" s="321" t="s">
        <v>214</v>
      </c>
      <c r="C17" s="327" t="s">
        <v>77</v>
      </c>
      <c r="D17" s="327"/>
      <c r="E17" s="327"/>
      <c r="F17" s="327"/>
      <c r="G17" s="322" t="s">
        <v>331</v>
      </c>
      <c r="H17" s="324" t="s">
        <v>332</v>
      </c>
      <c r="I17" s="321" t="s">
        <v>65</v>
      </c>
      <c r="J17" s="323" t="s">
        <v>78</v>
      </c>
    </row>
    <row r="18" spans="1:10" ht="58.5" customHeight="1" x14ac:dyDescent="0.25">
      <c r="A18" s="320"/>
      <c r="B18" s="321"/>
      <c r="C18" s="328" t="s">
        <v>298</v>
      </c>
      <c r="D18" s="328"/>
      <c r="E18" s="329" t="s">
        <v>564</v>
      </c>
      <c r="F18" s="330"/>
      <c r="G18" s="322"/>
      <c r="H18" s="325"/>
      <c r="I18" s="321"/>
      <c r="J18" s="323"/>
    </row>
    <row r="19" spans="1:10" ht="63.75" customHeight="1" x14ac:dyDescent="0.25">
      <c r="A19" s="320"/>
      <c r="B19" s="321"/>
      <c r="C19" s="116" t="s">
        <v>299</v>
      </c>
      <c r="D19" s="116" t="s">
        <v>300</v>
      </c>
      <c r="E19" s="116" t="s">
        <v>299</v>
      </c>
      <c r="F19" s="116" t="s">
        <v>300</v>
      </c>
      <c r="G19" s="322"/>
      <c r="H19" s="326"/>
      <c r="I19" s="321"/>
      <c r="J19" s="323"/>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t="str">
        <f t="shared" ref="C47:H47" si="1">C53</f>
        <v>нд</v>
      </c>
      <c r="D47" s="150" t="str">
        <f t="shared" si="1"/>
        <v>нд</v>
      </c>
      <c r="E47" s="150">
        <f t="shared" si="1"/>
        <v>45474</v>
      </c>
      <c r="F47" s="150">
        <f t="shared" si="1"/>
        <v>45657</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21" t="s">
        <v>436</v>
      </c>
      <c r="D53" s="147" t="s">
        <v>436</v>
      </c>
      <c r="E53" s="151">
        <v>45474</v>
      </c>
      <c r="F53" s="151">
        <v>45657</v>
      </c>
      <c r="G53" s="147" t="s">
        <v>436</v>
      </c>
      <c r="H53" s="147" t="s">
        <v>436</v>
      </c>
      <c r="I53" s="147" t="s">
        <v>436</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24" priority="2">
      <formula>ISBLANK(C21)</formula>
    </cfRule>
  </conditionalFormatting>
  <conditionalFormatting sqref="A1:XFD1048576">
    <cfRule type="expression" dxfId="23"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tabSelected="1" view="pageBreakPreview" topLeftCell="A17" zoomScaleNormal="60" zoomScaleSheetLayoutView="100" workbookViewId="0">
      <pane xSplit="4" ySplit="4" topLeftCell="J72" activePane="bottomRight" state="frozen"/>
      <selection activeCell="A17" sqref="A17"/>
      <selection pane="topRight" activeCell="E17" sqref="E17"/>
      <selection pane="bottomLeft" activeCell="A21" sqref="A21"/>
      <selection pane="bottomRight" activeCell="O81" sqref="O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32"/>
      <c r="B1" s="332"/>
      <c r="C1" s="332"/>
      <c r="D1" s="332"/>
      <c r="E1" s="332"/>
      <c r="F1" s="332"/>
      <c r="G1" s="332"/>
      <c r="H1" s="332"/>
      <c r="I1" s="332"/>
      <c r="J1" s="332"/>
      <c r="K1" s="332"/>
      <c r="L1" s="332"/>
      <c r="M1" s="332"/>
      <c r="N1" s="332"/>
      <c r="O1" s="332"/>
      <c r="P1" s="332"/>
      <c r="Q1" s="332"/>
      <c r="R1" s="332"/>
      <c r="S1" s="332"/>
      <c r="T1" s="332"/>
      <c r="U1" s="332"/>
      <c r="V1" s="332"/>
      <c r="W1" s="332"/>
      <c r="X1" s="332"/>
      <c r="Y1" s="168"/>
      <c r="Z1" s="168"/>
      <c r="AA1" s="168"/>
      <c r="AB1" s="168"/>
      <c r="AC1" s="168"/>
      <c r="AD1" s="168"/>
      <c r="AE1" s="168"/>
    </row>
    <row r="2" spans="1:31" ht="20.25" x14ac:dyDescent="0.25">
      <c r="A2" s="333" t="s">
        <v>0</v>
      </c>
      <c r="B2" s="333"/>
      <c r="C2" s="333"/>
      <c r="D2" s="333"/>
      <c r="E2" s="333"/>
      <c r="F2" s="333"/>
      <c r="G2" s="333"/>
      <c r="H2" s="333"/>
      <c r="I2" s="333"/>
      <c r="J2" s="333"/>
      <c r="K2" s="333"/>
      <c r="L2" s="333"/>
      <c r="M2" s="333"/>
      <c r="N2" s="333"/>
      <c r="O2" s="333"/>
      <c r="P2" s="333"/>
      <c r="Q2" s="333"/>
      <c r="R2" s="333"/>
      <c r="S2" s="333"/>
      <c r="T2" s="333"/>
      <c r="U2" s="333"/>
      <c r="V2" s="333"/>
      <c r="W2" s="333"/>
      <c r="X2" s="333"/>
      <c r="Y2" s="169"/>
      <c r="Z2" s="169"/>
      <c r="AA2" s="169"/>
      <c r="AB2" s="169"/>
      <c r="AC2" s="169"/>
      <c r="AD2" s="169"/>
      <c r="AE2" s="169"/>
    </row>
    <row r="3" spans="1:31" ht="18.75" x14ac:dyDescent="0.25">
      <c r="A3" s="334"/>
      <c r="B3" s="334"/>
      <c r="C3" s="334"/>
      <c r="D3" s="334"/>
      <c r="E3" s="334"/>
      <c r="F3" s="334"/>
      <c r="G3" s="334"/>
      <c r="H3" s="334"/>
      <c r="I3" s="334"/>
      <c r="J3" s="334"/>
      <c r="K3" s="334"/>
      <c r="L3" s="334"/>
      <c r="M3" s="334"/>
      <c r="N3" s="334"/>
      <c r="O3" s="334"/>
      <c r="P3" s="334"/>
      <c r="Q3" s="334"/>
      <c r="R3" s="334"/>
      <c r="S3" s="334"/>
      <c r="T3" s="334"/>
      <c r="U3" s="334"/>
      <c r="V3" s="334"/>
      <c r="W3" s="334"/>
      <c r="X3" s="334"/>
      <c r="Y3" s="170"/>
      <c r="Z3" s="170"/>
      <c r="AA3" s="170"/>
      <c r="AB3" s="170"/>
      <c r="AC3" s="170"/>
      <c r="AD3" s="170"/>
      <c r="AE3" s="170"/>
    </row>
    <row r="4" spans="1:31" ht="18.75" x14ac:dyDescent="0.25">
      <c r="A4" s="335" t="str">
        <f>IF(ISBLANK('1'!A4:C4),CONCATENATE("На вкладке 1 этого файла заполните показатель"," '",'1'!A5:C5,"' "),'1'!A4:C4)</f>
        <v>Акционерное общество "Петербургская сбытовая компания"</v>
      </c>
      <c r="B4" s="335"/>
      <c r="C4" s="335"/>
      <c r="D4" s="335"/>
      <c r="E4" s="335"/>
      <c r="F4" s="335"/>
      <c r="G4" s="335"/>
      <c r="H4" s="335"/>
      <c r="I4" s="335"/>
      <c r="J4" s="335"/>
      <c r="K4" s="335"/>
      <c r="L4" s="335"/>
      <c r="M4" s="335"/>
      <c r="N4" s="335"/>
      <c r="O4" s="335"/>
      <c r="P4" s="335"/>
      <c r="Q4" s="335"/>
      <c r="R4" s="335"/>
      <c r="S4" s="335"/>
      <c r="T4" s="335"/>
      <c r="U4" s="335"/>
      <c r="V4" s="335"/>
      <c r="W4" s="335"/>
      <c r="X4" s="335"/>
      <c r="Y4" s="170"/>
      <c r="Z4" s="170"/>
      <c r="AA4" s="170"/>
      <c r="AB4" s="170"/>
      <c r="AC4" s="170"/>
      <c r="AD4" s="170"/>
      <c r="AE4" s="170"/>
    </row>
    <row r="5" spans="1:31" x14ac:dyDescent="0.25">
      <c r="A5" s="336" t="s">
        <v>408</v>
      </c>
      <c r="B5" s="336"/>
      <c r="C5" s="336"/>
      <c r="D5" s="336"/>
      <c r="E5" s="336"/>
      <c r="F5" s="336"/>
      <c r="G5" s="336"/>
      <c r="H5" s="336"/>
      <c r="I5" s="336"/>
      <c r="J5" s="336"/>
      <c r="K5" s="336"/>
      <c r="L5" s="336"/>
      <c r="M5" s="336"/>
      <c r="N5" s="336"/>
      <c r="O5" s="336"/>
      <c r="P5" s="336"/>
      <c r="Q5" s="336"/>
      <c r="R5" s="336"/>
      <c r="S5" s="336"/>
      <c r="T5" s="336"/>
      <c r="U5" s="336"/>
      <c r="V5" s="336"/>
      <c r="W5" s="336"/>
      <c r="X5" s="336"/>
      <c r="Y5" s="171"/>
      <c r="Z5" s="171"/>
      <c r="AA5" s="171"/>
      <c r="AB5" s="171"/>
      <c r="AC5" s="171"/>
      <c r="AD5" s="171"/>
      <c r="AE5" s="171"/>
    </row>
    <row r="6" spans="1:31" ht="18.75" x14ac:dyDescent="0.25">
      <c r="A6" s="334"/>
      <c r="B6" s="334"/>
      <c r="C6" s="334"/>
      <c r="D6" s="334"/>
      <c r="E6" s="334"/>
      <c r="F6" s="334"/>
      <c r="G6" s="334"/>
      <c r="H6" s="334"/>
      <c r="I6" s="334"/>
      <c r="J6" s="334"/>
      <c r="K6" s="334"/>
      <c r="L6" s="334"/>
      <c r="M6" s="334"/>
      <c r="N6" s="334"/>
      <c r="O6" s="334"/>
      <c r="P6" s="334"/>
      <c r="Q6" s="334"/>
      <c r="R6" s="334"/>
      <c r="S6" s="334"/>
      <c r="T6" s="334"/>
      <c r="U6" s="334"/>
      <c r="V6" s="334"/>
      <c r="W6" s="334"/>
      <c r="X6" s="334"/>
      <c r="Y6" s="170"/>
      <c r="Z6" s="170"/>
      <c r="AA6" s="170"/>
      <c r="AB6" s="170"/>
      <c r="AC6" s="170"/>
      <c r="AD6" s="170"/>
      <c r="AE6" s="170"/>
    </row>
    <row r="7" spans="1:31" ht="18.75" x14ac:dyDescent="0.25">
      <c r="A7" s="335" t="str">
        <f>IF(ISBLANK('1'!C13),CONCATENATE("В разделе 1 формы заполните показатель"," '",'1'!B13,"' "),'1'!C13)</f>
        <v>O_15.01.0442</v>
      </c>
      <c r="B7" s="335"/>
      <c r="C7" s="335"/>
      <c r="D7" s="335"/>
      <c r="E7" s="335"/>
      <c r="F7" s="335"/>
      <c r="G7" s="335"/>
      <c r="H7" s="335"/>
      <c r="I7" s="335"/>
      <c r="J7" s="335"/>
      <c r="K7" s="335"/>
      <c r="L7" s="335"/>
      <c r="M7" s="335"/>
      <c r="N7" s="335"/>
      <c r="O7" s="335"/>
      <c r="P7" s="335"/>
      <c r="Q7" s="335"/>
      <c r="R7" s="335"/>
      <c r="S7" s="335"/>
      <c r="T7" s="335"/>
      <c r="U7" s="335"/>
      <c r="V7" s="335"/>
      <c r="W7" s="335"/>
      <c r="X7" s="335"/>
      <c r="Y7" s="170"/>
      <c r="Z7" s="170"/>
      <c r="AA7" s="170"/>
      <c r="AB7" s="170"/>
      <c r="AC7" s="170"/>
      <c r="AD7" s="170"/>
      <c r="AE7" s="170"/>
    </row>
    <row r="8" spans="1:31" x14ac:dyDescent="0.25">
      <c r="A8" s="336" t="s">
        <v>409</v>
      </c>
      <c r="B8" s="336"/>
      <c r="C8" s="336"/>
      <c r="D8" s="336"/>
      <c r="E8" s="336"/>
      <c r="F8" s="336"/>
      <c r="G8" s="336"/>
      <c r="H8" s="336"/>
      <c r="I8" s="336"/>
      <c r="J8" s="336"/>
      <c r="K8" s="336"/>
      <c r="L8" s="336"/>
      <c r="M8" s="336"/>
      <c r="N8" s="336"/>
      <c r="O8" s="336"/>
      <c r="P8" s="336"/>
      <c r="Q8" s="336"/>
      <c r="R8" s="336"/>
      <c r="S8" s="336"/>
      <c r="T8" s="336"/>
      <c r="U8" s="336"/>
      <c r="V8" s="336"/>
      <c r="W8" s="336"/>
      <c r="X8" s="336"/>
      <c r="Y8" s="171"/>
      <c r="Z8" s="171"/>
      <c r="AA8" s="171"/>
      <c r="AB8" s="171"/>
      <c r="AC8" s="171"/>
      <c r="AD8" s="171"/>
      <c r="AE8" s="171"/>
    </row>
    <row r="9" spans="1:31" ht="18.75" x14ac:dyDescent="0.25">
      <c r="A9" s="229"/>
      <c r="B9" s="229"/>
      <c r="C9" s="229"/>
      <c r="D9" s="229"/>
      <c r="E9" s="229"/>
      <c r="F9" s="229"/>
      <c r="G9" s="229"/>
      <c r="H9" s="229"/>
      <c r="I9" s="229"/>
      <c r="J9" s="229"/>
      <c r="K9" s="229"/>
      <c r="L9" s="229"/>
      <c r="M9" s="229"/>
      <c r="N9" s="229"/>
      <c r="O9" s="229"/>
      <c r="P9" s="229"/>
      <c r="Q9" s="229"/>
      <c r="R9" s="229"/>
      <c r="S9" s="229"/>
      <c r="T9" s="229"/>
      <c r="U9" s="229"/>
      <c r="V9" s="229"/>
      <c r="W9" s="229"/>
      <c r="X9" s="229"/>
      <c r="Y9" s="170"/>
      <c r="Z9" s="170"/>
      <c r="AA9" s="170"/>
      <c r="AB9" s="170"/>
      <c r="AC9" s="170"/>
      <c r="AD9" s="170"/>
      <c r="AE9" s="170"/>
    </row>
    <row r="10" spans="1:31" ht="18.75" x14ac:dyDescent="0.25">
      <c r="A10" s="335"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170"/>
      <c r="Z10" s="170"/>
      <c r="AA10" s="170"/>
      <c r="AB10" s="170"/>
      <c r="AC10" s="170"/>
      <c r="AD10" s="170"/>
      <c r="AE10" s="170"/>
    </row>
    <row r="11" spans="1:31" x14ac:dyDescent="0.25">
      <c r="A11" s="336" t="s">
        <v>410</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171"/>
      <c r="Z11" s="171"/>
      <c r="AA11" s="171"/>
      <c r="AB11" s="171"/>
      <c r="AC11" s="171"/>
      <c r="AD11" s="171"/>
      <c r="AE11" s="171"/>
    </row>
    <row r="12" spans="1:31" x14ac:dyDescent="0.25">
      <c r="A12" s="331"/>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171"/>
      <c r="Z12" s="171"/>
      <c r="AA12" s="171"/>
      <c r="AB12" s="171"/>
      <c r="AC12" s="171"/>
      <c r="AD12" s="171"/>
      <c r="AE12" s="171"/>
    </row>
    <row r="13" spans="1:31" ht="18.75" x14ac:dyDescent="0.25">
      <c r="A13" s="3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170"/>
      <c r="Z13" s="170"/>
      <c r="AA13" s="170"/>
      <c r="AB13" s="170"/>
      <c r="AC13" s="170"/>
      <c r="AD13" s="170"/>
      <c r="AE13" s="170"/>
    </row>
    <row r="14" spans="1:31"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172"/>
      <c r="Z14" s="172"/>
      <c r="AA14" s="172"/>
      <c r="AB14" s="172"/>
      <c r="AC14" s="172"/>
      <c r="AD14" s="172"/>
      <c r="AE14" s="172"/>
    </row>
    <row r="15" spans="1:31" ht="18.75" x14ac:dyDescent="0.25">
      <c r="A15" s="233" t="s">
        <v>460</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row>
    <row r="16" spans="1:31"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row>
    <row r="17" spans="1:33" ht="33" customHeight="1" x14ac:dyDescent="0.25">
      <c r="A17" s="339" t="s">
        <v>96</v>
      </c>
      <c r="B17" s="339" t="s">
        <v>461</v>
      </c>
      <c r="C17" s="342" t="s">
        <v>462</v>
      </c>
      <c r="D17" s="342"/>
      <c r="E17" s="343" t="s">
        <v>572</v>
      </c>
      <c r="F17" s="346" t="s">
        <v>463</v>
      </c>
      <c r="G17" s="347"/>
      <c r="H17" s="348"/>
      <c r="I17" s="360" t="s">
        <v>464</v>
      </c>
      <c r="J17" s="361"/>
      <c r="K17" s="361"/>
      <c r="L17" s="361"/>
      <c r="M17" s="360" t="s">
        <v>465</v>
      </c>
      <c r="N17" s="361"/>
      <c r="O17" s="361"/>
      <c r="P17" s="361"/>
      <c r="Q17" s="360" t="s">
        <v>573</v>
      </c>
      <c r="R17" s="361"/>
      <c r="S17" s="361"/>
      <c r="T17" s="361"/>
      <c r="U17" s="360" t="s">
        <v>574</v>
      </c>
      <c r="V17" s="361"/>
      <c r="W17" s="361"/>
      <c r="X17" s="361"/>
      <c r="Y17" s="360" t="s">
        <v>575</v>
      </c>
      <c r="Z17" s="361"/>
      <c r="AA17" s="361"/>
      <c r="AB17" s="361"/>
      <c r="AC17" s="352" t="s">
        <v>466</v>
      </c>
      <c r="AD17" s="353"/>
      <c r="AE17" s="356" t="s">
        <v>467</v>
      </c>
      <c r="AF17" s="173"/>
      <c r="AG17" s="173"/>
    </row>
    <row r="18" spans="1:33" ht="43.5" customHeight="1" x14ac:dyDescent="0.25">
      <c r="A18" s="340"/>
      <c r="B18" s="340"/>
      <c r="C18" s="342"/>
      <c r="D18" s="342"/>
      <c r="E18" s="344"/>
      <c r="F18" s="349"/>
      <c r="G18" s="350"/>
      <c r="H18" s="351"/>
      <c r="I18" s="359" t="s">
        <v>468</v>
      </c>
      <c r="J18" s="359"/>
      <c r="K18" s="359" t="s">
        <v>469</v>
      </c>
      <c r="L18" s="359"/>
      <c r="M18" s="359" t="s">
        <v>468</v>
      </c>
      <c r="N18" s="359"/>
      <c r="O18" s="359" t="s">
        <v>470</v>
      </c>
      <c r="P18" s="359"/>
      <c r="Q18" s="359" t="s">
        <v>468</v>
      </c>
      <c r="R18" s="359"/>
      <c r="S18" s="359" t="s">
        <v>470</v>
      </c>
      <c r="T18" s="359"/>
      <c r="U18" s="359" t="s">
        <v>468</v>
      </c>
      <c r="V18" s="359"/>
      <c r="W18" s="359" t="s">
        <v>470</v>
      </c>
      <c r="X18" s="359"/>
      <c r="Y18" s="359" t="s">
        <v>468</v>
      </c>
      <c r="Z18" s="359"/>
      <c r="AA18" s="359" t="s">
        <v>470</v>
      </c>
      <c r="AB18" s="359"/>
      <c r="AC18" s="354"/>
      <c r="AD18" s="355"/>
      <c r="AE18" s="357"/>
    </row>
    <row r="19" spans="1:33" ht="114" customHeight="1" x14ac:dyDescent="0.25">
      <c r="A19" s="341"/>
      <c r="B19" s="341"/>
      <c r="C19" s="205" t="s">
        <v>471</v>
      </c>
      <c r="D19" s="205" t="s">
        <v>470</v>
      </c>
      <c r="E19" s="345"/>
      <c r="F19" s="206" t="s">
        <v>568</v>
      </c>
      <c r="G19" s="206" t="s">
        <v>576</v>
      </c>
      <c r="H19" s="206" t="s">
        <v>577</v>
      </c>
      <c r="I19" s="207" t="s">
        <v>472</v>
      </c>
      <c r="J19" s="207" t="s">
        <v>473</v>
      </c>
      <c r="K19" s="207" t="s">
        <v>472</v>
      </c>
      <c r="L19" s="207" t="s">
        <v>473</v>
      </c>
      <c r="M19" s="207" t="s">
        <v>472</v>
      </c>
      <c r="N19" s="207" t="s">
        <v>473</v>
      </c>
      <c r="O19" s="207" t="s">
        <v>472</v>
      </c>
      <c r="P19" s="207" t="s">
        <v>473</v>
      </c>
      <c r="Q19" s="207" t="s">
        <v>472</v>
      </c>
      <c r="R19" s="207" t="s">
        <v>473</v>
      </c>
      <c r="S19" s="207" t="s">
        <v>472</v>
      </c>
      <c r="T19" s="207" t="s">
        <v>473</v>
      </c>
      <c r="U19" s="207" t="s">
        <v>472</v>
      </c>
      <c r="V19" s="207" t="s">
        <v>473</v>
      </c>
      <c r="W19" s="207" t="s">
        <v>472</v>
      </c>
      <c r="X19" s="207" t="s">
        <v>473</v>
      </c>
      <c r="Y19" s="207" t="s">
        <v>472</v>
      </c>
      <c r="Z19" s="207" t="s">
        <v>473</v>
      </c>
      <c r="AA19" s="207" t="s">
        <v>472</v>
      </c>
      <c r="AB19" s="207" t="s">
        <v>473</v>
      </c>
      <c r="AC19" s="205" t="s">
        <v>474</v>
      </c>
      <c r="AD19" s="205" t="s">
        <v>578</v>
      </c>
      <c r="AE19" s="358"/>
    </row>
    <row r="20" spans="1:33" ht="19.5" customHeight="1" x14ac:dyDescent="0.25">
      <c r="A20" s="208">
        <v>1</v>
      </c>
      <c r="B20" s="208">
        <v>2</v>
      </c>
      <c r="C20" s="208">
        <v>3</v>
      </c>
      <c r="D20" s="208">
        <v>4</v>
      </c>
      <c r="E20" s="209">
        <v>5</v>
      </c>
      <c r="F20" s="209">
        <v>6</v>
      </c>
      <c r="G20" s="209">
        <v>7</v>
      </c>
      <c r="H20" s="209">
        <v>8</v>
      </c>
      <c r="I20" s="210" t="s">
        <v>475</v>
      </c>
      <c r="J20" s="210" t="s">
        <v>476</v>
      </c>
      <c r="K20" s="210" t="s">
        <v>477</v>
      </c>
      <c r="L20" s="210" t="s">
        <v>478</v>
      </c>
      <c r="M20" s="210" t="s">
        <v>479</v>
      </c>
      <c r="N20" s="210" t="s">
        <v>480</v>
      </c>
      <c r="O20" s="210" t="s">
        <v>481</v>
      </c>
      <c r="P20" s="210" t="s">
        <v>482</v>
      </c>
      <c r="Q20" s="210" t="s">
        <v>479</v>
      </c>
      <c r="R20" s="210" t="s">
        <v>480</v>
      </c>
      <c r="S20" s="210" t="s">
        <v>481</v>
      </c>
      <c r="T20" s="210" t="s">
        <v>482</v>
      </c>
      <c r="U20" s="210" t="s">
        <v>479</v>
      </c>
      <c r="V20" s="210" t="s">
        <v>480</v>
      </c>
      <c r="W20" s="210" t="s">
        <v>481</v>
      </c>
      <c r="X20" s="210" t="s">
        <v>482</v>
      </c>
      <c r="Y20" s="210" t="s">
        <v>479</v>
      </c>
      <c r="Z20" s="210" t="s">
        <v>480</v>
      </c>
      <c r="AA20" s="210" t="s">
        <v>481</v>
      </c>
      <c r="AB20" s="210" t="s">
        <v>482</v>
      </c>
      <c r="AC20" s="208">
        <v>10</v>
      </c>
      <c r="AD20" s="208">
        <v>11</v>
      </c>
      <c r="AE20" s="208">
        <v>12</v>
      </c>
    </row>
    <row r="21" spans="1:33" ht="61.5" customHeight="1" x14ac:dyDescent="0.25">
      <c r="A21" s="211">
        <v>1</v>
      </c>
      <c r="B21" s="212" t="s">
        <v>483</v>
      </c>
      <c r="C21" s="191">
        <f t="shared" ref="C21" si="0">SUM(C22:C25)</f>
        <v>0</v>
      </c>
      <c r="D21" s="191">
        <f t="shared" ref="D21:H21" si="1">SUM(D22:D25)</f>
        <v>4.0324912611059682</v>
      </c>
      <c r="E21" s="191">
        <f t="shared" si="1"/>
        <v>0</v>
      </c>
      <c r="F21" s="191">
        <f t="shared" si="1"/>
        <v>0</v>
      </c>
      <c r="G21" s="191">
        <f t="shared" si="1"/>
        <v>0</v>
      </c>
      <c r="H21" s="191">
        <f t="shared" si="1"/>
        <v>4.0324912611059682</v>
      </c>
      <c r="I21" s="198" t="s">
        <v>436</v>
      </c>
      <c r="J21" s="198" t="s">
        <v>436</v>
      </c>
      <c r="K21" s="198" t="s">
        <v>436</v>
      </c>
      <c r="L21" s="198" t="s">
        <v>436</v>
      </c>
      <c r="M21" s="198" t="s">
        <v>436</v>
      </c>
      <c r="N21" s="198" t="s">
        <v>436</v>
      </c>
      <c r="O21" s="198">
        <f t="shared" ref="O21" si="2">SUM(O22:O25)</f>
        <v>4.0324912611059682</v>
      </c>
      <c r="P21" s="198" t="str">
        <f t="shared" ref="P21" si="3">P24</f>
        <v>нд</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4">SUM(AC22:AC25)</f>
        <v>0</v>
      </c>
      <c r="AD21" s="191">
        <f t="shared" si="4"/>
        <v>4.0324912611059682</v>
      </c>
      <c r="AE21" s="191" t="s">
        <v>583</v>
      </c>
    </row>
    <row r="22" spans="1:33" ht="24" customHeight="1" x14ac:dyDescent="0.25">
      <c r="A22" s="213" t="s">
        <v>61</v>
      </c>
      <c r="B22" s="214" t="s">
        <v>484</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13" t="s">
        <v>60</v>
      </c>
      <c r="B23" s="214" t="s">
        <v>485</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13" t="s">
        <v>59</v>
      </c>
      <c r="B24" s="214" t="s">
        <v>486</v>
      </c>
      <c r="C24" s="190">
        <f>AC24</f>
        <v>0</v>
      </c>
      <c r="D24" s="190">
        <f>AD24</f>
        <v>0</v>
      </c>
      <c r="E24" s="190">
        <v>0</v>
      </c>
      <c r="F24" s="190">
        <v>0</v>
      </c>
      <c r="G24" s="190" t="str">
        <f>M24</f>
        <v>нд</v>
      </c>
      <c r="H24" s="190">
        <f>O24</f>
        <v>0</v>
      </c>
      <c r="I24" s="199" t="s">
        <v>436</v>
      </c>
      <c r="J24" s="199" t="s">
        <v>436</v>
      </c>
      <c r="K24" s="199" t="s">
        <v>436</v>
      </c>
      <c r="L24" s="199" t="s">
        <v>436</v>
      </c>
      <c r="M24" s="199" t="s">
        <v>436</v>
      </c>
      <c r="N24" s="199" t="s">
        <v>436</v>
      </c>
      <c r="O24" s="199">
        <v>0</v>
      </c>
      <c r="P24" s="199" t="str">
        <f>'[1]Паспорт фин осв ввод'!K24</f>
        <v>нд</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13" t="s">
        <v>58</v>
      </c>
      <c r="B25" s="215" t="s">
        <v>487</v>
      </c>
      <c r="C25" s="190">
        <f>AC25</f>
        <v>0</v>
      </c>
      <c r="D25" s="190">
        <f>AD25</f>
        <v>4.0324912611059682</v>
      </c>
      <c r="E25" s="190">
        <v>0</v>
      </c>
      <c r="F25" s="190">
        <v>0</v>
      </c>
      <c r="G25" s="190" t="str">
        <f>M25</f>
        <v>нд</v>
      </c>
      <c r="H25" s="190">
        <f>O25</f>
        <v>4.0324912611059682</v>
      </c>
      <c r="I25" s="199" t="s">
        <v>436</v>
      </c>
      <c r="J25" s="199" t="s">
        <v>436</v>
      </c>
      <c r="K25" s="199" t="s">
        <v>436</v>
      </c>
      <c r="L25" s="199" t="s">
        <v>436</v>
      </c>
      <c r="M25" s="199" t="s">
        <v>436</v>
      </c>
      <c r="N25" s="199" t="s">
        <v>436</v>
      </c>
      <c r="O25" s="199">
        <f>'[2]2024'!$F$38/1000</f>
        <v>4.0324912611059682</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4.0324912611059682</v>
      </c>
      <c r="AE25" s="190" t="s">
        <v>436</v>
      </c>
    </row>
    <row r="26" spans="1:33" ht="63.75" customHeight="1" x14ac:dyDescent="0.25">
      <c r="A26" s="211" t="s">
        <v>14</v>
      </c>
      <c r="B26" s="212" t="s">
        <v>488</v>
      </c>
      <c r="C26" s="191">
        <f>C29</f>
        <v>0</v>
      </c>
      <c r="D26" s="191">
        <f t="shared" ref="D26:AD26" si="5">D29</f>
        <v>3.3604093842549738</v>
      </c>
      <c r="E26" s="191">
        <f t="shared" si="5"/>
        <v>0</v>
      </c>
      <c r="F26" s="191">
        <f t="shared" si="5"/>
        <v>0</v>
      </c>
      <c r="G26" s="191" t="str">
        <f t="shared" si="5"/>
        <v>нд</v>
      </c>
      <c r="H26" s="191">
        <f t="shared" si="5"/>
        <v>3.3604093842549738</v>
      </c>
      <c r="I26" s="198" t="s">
        <v>436</v>
      </c>
      <c r="J26" s="198" t="s">
        <v>436</v>
      </c>
      <c r="K26" s="198" t="s">
        <v>436</v>
      </c>
      <c r="L26" s="198" t="s">
        <v>436</v>
      </c>
      <c r="M26" s="198" t="s">
        <v>436</v>
      </c>
      <c r="N26" s="198" t="s">
        <v>436</v>
      </c>
      <c r="O26" s="198">
        <f t="shared" si="5"/>
        <v>3.3604093842549738</v>
      </c>
      <c r="P26" s="198" t="str">
        <f t="shared" si="5"/>
        <v>нд</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5"/>
        <v>0</v>
      </c>
      <c r="AD26" s="191">
        <f t="shared" si="5"/>
        <v>3.3604093842549738</v>
      </c>
      <c r="AE26" s="191" t="str">
        <f>AE21</f>
        <v>Новый проект</v>
      </c>
    </row>
    <row r="27" spans="1:33" ht="32.25" customHeight="1" x14ac:dyDescent="0.25">
      <c r="A27" s="213" t="s">
        <v>56</v>
      </c>
      <c r="B27" s="214" t="s">
        <v>489</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13" t="s">
        <v>55</v>
      </c>
      <c r="B28" s="214" t="s">
        <v>490</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13" t="s">
        <v>491</v>
      </c>
      <c r="B29" s="214" t="s">
        <v>492</v>
      </c>
      <c r="C29" s="190">
        <f>AC29</f>
        <v>0</v>
      </c>
      <c r="D29" s="190">
        <f>AD29</f>
        <v>3.3604093842549738</v>
      </c>
      <c r="E29" s="190">
        <v>0</v>
      </c>
      <c r="F29" s="190">
        <v>0</v>
      </c>
      <c r="G29" s="190" t="str">
        <f>M29</f>
        <v>нд</v>
      </c>
      <c r="H29" s="190">
        <f>O29</f>
        <v>3.3604093842549738</v>
      </c>
      <c r="I29" s="199" t="s">
        <v>436</v>
      </c>
      <c r="J29" s="199" t="s">
        <v>436</v>
      </c>
      <c r="K29" s="199" t="s">
        <v>436</v>
      </c>
      <c r="L29" s="199" t="s">
        <v>436</v>
      </c>
      <c r="M29" s="199" t="s">
        <v>436</v>
      </c>
      <c r="N29" s="199" t="s">
        <v>436</v>
      </c>
      <c r="O29" s="199">
        <f>'[2]2024'!$M$38/1000</f>
        <v>3.3604093842549738</v>
      </c>
      <c r="P29" s="199" t="str">
        <f>'[1]Паспорт фин осв ввод'!K29</f>
        <v>нд</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6">SUM(M29,Q29,U29,Y29)</f>
        <v>0</v>
      </c>
      <c r="AD29" s="190">
        <f t="shared" ref="AD29:AD30" si="7">SUM(O29,S29,W29,AA29)</f>
        <v>3.3604093842549738</v>
      </c>
      <c r="AE29" s="190" t="s">
        <v>436</v>
      </c>
    </row>
    <row r="30" spans="1:33" ht="24" customHeight="1" x14ac:dyDescent="0.25">
      <c r="A30" s="213" t="s">
        <v>493</v>
      </c>
      <c r="B30" s="214" t="s">
        <v>494</v>
      </c>
      <c r="C30" s="190">
        <f>AC30</f>
        <v>0</v>
      </c>
      <c r="D30" s="190">
        <f>AD30</f>
        <v>0</v>
      </c>
      <c r="E30" s="190">
        <v>0</v>
      </c>
      <c r="F30" s="190">
        <v>0</v>
      </c>
      <c r="G30" s="190" t="str">
        <f>M30</f>
        <v>нд</v>
      </c>
      <c r="H30" s="190" t="str">
        <f>O30</f>
        <v>нд</v>
      </c>
      <c r="I30" s="199" t="s">
        <v>436</v>
      </c>
      <c r="J30" s="199" t="s">
        <v>436</v>
      </c>
      <c r="K30" s="199" t="s">
        <v>436</v>
      </c>
      <c r="L30" s="199" t="s">
        <v>436</v>
      </c>
      <c r="M30" s="199" t="s">
        <v>436</v>
      </c>
      <c r="N30" s="199" t="s">
        <v>436</v>
      </c>
      <c r="O30" s="199" t="s">
        <v>436</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6"/>
        <v>0</v>
      </c>
      <c r="AD30" s="190">
        <f t="shared" si="7"/>
        <v>0</v>
      </c>
      <c r="AE30" s="190" t="s">
        <v>436</v>
      </c>
    </row>
    <row r="31" spans="1:33" ht="71.25" customHeight="1" x14ac:dyDescent="0.25">
      <c r="A31" s="211" t="s">
        <v>13</v>
      </c>
      <c r="B31" s="212" t="s">
        <v>495</v>
      </c>
      <c r="C31" s="191">
        <f>C26</f>
        <v>0</v>
      </c>
      <c r="D31" s="191">
        <f t="shared" ref="D31:AE35" si="8">D26</f>
        <v>3.3604093842549738</v>
      </c>
      <c r="E31" s="191">
        <f t="shared" si="8"/>
        <v>0</v>
      </c>
      <c r="F31" s="191">
        <f t="shared" si="8"/>
        <v>0</v>
      </c>
      <c r="G31" s="191" t="str">
        <f t="shared" si="8"/>
        <v>нд</v>
      </c>
      <c r="H31" s="191">
        <f t="shared" si="8"/>
        <v>3.3604093842549738</v>
      </c>
      <c r="I31" s="198" t="s">
        <v>436</v>
      </c>
      <c r="J31" s="198" t="s">
        <v>436</v>
      </c>
      <c r="K31" s="198" t="s">
        <v>436</v>
      </c>
      <c r="L31" s="198" t="s">
        <v>436</v>
      </c>
      <c r="M31" s="198" t="s">
        <v>436</v>
      </c>
      <c r="N31" s="198" t="s">
        <v>436</v>
      </c>
      <c r="O31" s="198">
        <f t="shared" si="8"/>
        <v>3.3604093842549738</v>
      </c>
      <c r="P31" s="198" t="str">
        <f t="shared" si="8"/>
        <v>нд</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8"/>
        <v>0</v>
      </c>
      <c r="AD31" s="191">
        <f t="shared" si="8"/>
        <v>3.3604093842549738</v>
      </c>
      <c r="AE31" s="191" t="str">
        <f t="shared" si="8"/>
        <v>Новый проект</v>
      </c>
    </row>
    <row r="32" spans="1:33" ht="21" customHeight="1" x14ac:dyDescent="0.25">
      <c r="A32" s="213" t="s">
        <v>54</v>
      </c>
      <c r="B32" s="214" t="s">
        <v>489</v>
      </c>
      <c r="C32" s="190" t="str">
        <f t="shared" ref="C32:H35" si="9">C27</f>
        <v>нд</v>
      </c>
      <c r="D32" s="190" t="str">
        <f t="shared" si="9"/>
        <v>нд</v>
      </c>
      <c r="E32" s="190" t="str">
        <f t="shared" si="9"/>
        <v>нд</v>
      </c>
      <c r="F32" s="190" t="str">
        <f t="shared" si="9"/>
        <v>нд</v>
      </c>
      <c r="G32" s="190" t="str">
        <f t="shared" si="9"/>
        <v>нд</v>
      </c>
      <c r="H32" s="190" t="str">
        <f t="shared" si="9"/>
        <v>нд</v>
      </c>
      <c r="I32" s="199" t="s">
        <v>436</v>
      </c>
      <c r="J32" s="199" t="s">
        <v>436</v>
      </c>
      <c r="K32" s="199" t="s">
        <v>436</v>
      </c>
      <c r="L32" s="199" t="s">
        <v>436</v>
      </c>
      <c r="M32" s="199" t="s">
        <v>436</v>
      </c>
      <c r="N32" s="199" t="s">
        <v>436</v>
      </c>
      <c r="O32" s="199" t="str">
        <f t="shared" si="8"/>
        <v>нд</v>
      </c>
      <c r="P32" s="199" t="str">
        <f t="shared" si="8"/>
        <v>нд</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8"/>
        <v>нд</v>
      </c>
      <c r="AD32" s="190" t="str">
        <f t="shared" si="8"/>
        <v>нд</v>
      </c>
      <c r="AE32" s="190" t="str">
        <f t="shared" si="8"/>
        <v>нд</v>
      </c>
    </row>
    <row r="33" spans="1:31" ht="41.25" customHeight="1" x14ac:dyDescent="0.25">
      <c r="A33" s="213" t="s">
        <v>53</v>
      </c>
      <c r="B33" s="214" t="s">
        <v>490</v>
      </c>
      <c r="C33" s="190" t="str">
        <f t="shared" si="9"/>
        <v>нд</v>
      </c>
      <c r="D33" s="190" t="str">
        <f t="shared" si="9"/>
        <v>нд</v>
      </c>
      <c r="E33" s="190" t="str">
        <f t="shared" si="9"/>
        <v>нд</v>
      </c>
      <c r="F33" s="190" t="str">
        <f t="shared" si="9"/>
        <v>нд</v>
      </c>
      <c r="G33" s="190" t="str">
        <f t="shared" si="9"/>
        <v>нд</v>
      </c>
      <c r="H33" s="190" t="str">
        <f t="shared" si="9"/>
        <v>нд</v>
      </c>
      <c r="I33" s="199" t="s">
        <v>436</v>
      </c>
      <c r="J33" s="199" t="s">
        <v>436</v>
      </c>
      <c r="K33" s="199" t="s">
        <v>436</v>
      </c>
      <c r="L33" s="199" t="s">
        <v>436</v>
      </c>
      <c r="M33" s="199" t="s">
        <v>436</v>
      </c>
      <c r="N33" s="199" t="s">
        <v>436</v>
      </c>
      <c r="O33" s="199" t="str">
        <f t="shared" si="8"/>
        <v>нд</v>
      </c>
      <c r="P33" s="199" t="str">
        <f t="shared" si="8"/>
        <v>нд</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8"/>
        <v>нд</v>
      </c>
      <c r="AD33" s="190" t="str">
        <f t="shared" si="8"/>
        <v>нд</v>
      </c>
      <c r="AE33" s="190" t="str">
        <f t="shared" si="8"/>
        <v>нд</v>
      </c>
    </row>
    <row r="34" spans="1:31" ht="33.75" customHeight="1" x14ac:dyDescent="0.25">
      <c r="A34" s="213" t="s">
        <v>52</v>
      </c>
      <c r="B34" s="214" t="s">
        <v>492</v>
      </c>
      <c r="C34" s="190">
        <f t="shared" si="9"/>
        <v>0</v>
      </c>
      <c r="D34" s="190">
        <f t="shared" si="9"/>
        <v>3.3604093842549738</v>
      </c>
      <c r="E34" s="190">
        <f t="shared" si="9"/>
        <v>0</v>
      </c>
      <c r="F34" s="190">
        <f t="shared" si="9"/>
        <v>0</v>
      </c>
      <c r="G34" s="190" t="str">
        <f t="shared" si="9"/>
        <v>нд</v>
      </c>
      <c r="H34" s="190">
        <f t="shared" si="9"/>
        <v>3.3604093842549738</v>
      </c>
      <c r="I34" s="199" t="s">
        <v>436</v>
      </c>
      <c r="J34" s="199" t="s">
        <v>436</v>
      </c>
      <c r="K34" s="199" t="s">
        <v>436</v>
      </c>
      <c r="L34" s="199" t="s">
        <v>436</v>
      </c>
      <c r="M34" s="199" t="s">
        <v>436</v>
      </c>
      <c r="N34" s="199" t="s">
        <v>436</v>
      </c>
      <c r="O34" s="199">
        <f t="shared" si="8"/>
        <v>3.3604093842549738</v>
      </c>
      <c r="P34" s="199" t="str">
        <f t="shared" si="8"/>
        <v>нд</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8"/>
        <v>0</v>
      </c>
      <c r="AD34" s="190">
        <f t="shared" si="8"/>
        <v>3.3604093842549738</v>
      </c>
      <c r="AE34" s="190" t="str">
        <f t="shared" si="8"/>
        <v>нд</v>
      </c>
    </row>
    <row r="35" spans="1:31" ht="25.5" customHeight="1" x14ac:dyDescent="0.25">
      <c r="A35" s="213" t="s">
        <v>51</v>
      </c>
      <c r="B35" s="214" t="s">
        <v>494</v>
      </c>
      <c r="C35" s="190">
        <f t="shared" si="9"/>
        <v>0</v>
      </c>
      <c r="D35" s="190">
        <f t="shared" si="9"/>
        <v>0</v>
      </c>
      <c r="E35" s="190">
        <f t="shared" si="9"/>
        <v>0</v>
      </c>
      <c r="F35" s="190">
        <f t="shared" si="9"/>
        <v>0</v>
      </c>
      <c r="G35" s="190" t="str">
        <f t="shared" si="9"/>
        <v>нд</v>
      </c>
      <c r="H35" s="190" t="str">
        <f t="shared" si="9"/>
        <v>нд</v>
      </c>
      <c r="I35" s="199" t="s">
        <v>436</v>
      </c>
      <c r="J35" s="199" t="s">
        <v>436</v>
      </c>
      <c r="K35" s="199" t="s">
        <v>436</v>
      </c>
      <c r="L35" s="199" t="s">
        <v>436</v>
      </c>
      <c r="M35" s="199" t="s">
        <v>436</v>
      </c>
      <c r="N35" s="199" t="s">
        <v>436</v>
      </c>
      <c r="O35" s="199" t="str">
        <f t="shared" si="8"/>
        <v>нд</v>
      </c>
      <c r="P35" s="199" t="str">
        <f t="shared" si="8"/>
        <v>нд</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8"/>
        <v>0</v>
      </c>
      <c r="AD35" s="190">
        <f t="shared" si="8"/>
        <v>0</v>
      </c>
      <c r="AE35" s="190" t="str">
        <f t="shared" si="8"/>
        <v>нд</v>
      </c>
    </row>
    <row r="36" spans="1:31" ht="36" x14ac:dyDescent="0.25">
      <c r="A36" s="213" t="s">
        <v>12</v>
      </c>
      <c r="B36" s="214" t="s">
        <v>496</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13" t="s">
        <v>48</v>
      </c>
      <c r="B37" s="216" t="s">
        <v>497</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13" t="s">
        <v>47</v>
      </c>
      <c r="B38" s="216" t="s">
        <v>498</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13" t="s">
        <v>46</v>
      </c>
      <c r="B39" s="216" t="s">
        <v>499</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13" t="s">
        <v>45</v>
      </c>
      <c r="B40" s="214" t="s">
        <v>500</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13" t="s">
        <v>44</v>
      </c>
      <c r="B41" s="214" t="s">
        <v>501</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13" t="s">
        <v>43</v>
      </c>
      <c r="B42" s="214" t="s">
        <v>502</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13" t="s">
        <v>42</v>
      </c>
      <c r="B43" s="216" t="s">
        <v>503</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13" t="s">
        <v>504</v>
      </c>
      <c r="B44" s="216" t="s">
        <v>505</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13" t="s">
        <v>506</v>
      </c>
      <c r="B45" s="216" t="s">
        <v>507</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13" t="s">
        <v>508</v>
      </c>
      <c r="B46" s="214" t="s">
        <v>509</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13" t="s">
        <v>510</v>
      </c>
      <c r="B47" s="214" t="s">
        <v>511</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13" t="s">
        <v>512</v>
      </c>
      <c r="B48" s="216" t="s">
        <v>513</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13" t="s">
        <v>514</v>
      </c>
      <c r="B49" s="216" t="s">
        <v>515</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13" t="s">
        <v>516</v>
      </c>
      <c r="B50" s="216" t="s">
        <v>579</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13" t="s">
        <v>580</v>
      </c>
      <c r="B51" s="216" t="s">
        <v>517</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13" t="s">
        <v>10</v>
      </c>
      <c r="B52" s="214" t="s">
        <v>518</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13" t="s">
        <v>41</v>
      </c>
      <c r="B53" s="216" t="s">
        <v>497</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13" t="s">
        <v>40</v>
      </c>
      <c r="B54" s="216" t="s">
        <v>498</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13" t="s">
        <v>39</v>
      </c>
      <c r="B55" s="216" t="s">
        <v>499</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13" t="s">
        <v>519</v>
      </c>
      <c r="B56" s="214" t="s">
        <v>500</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13" t="s">
        <v>520</v>
      </c>
      <c r="B57" s="214" t="s">
        <v>501</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13" t="s">
        <v>521</v>
      </c>
      <c r="B58" s="214" t="s">
        <v>502</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13" t="s">
        <v>522</v>
      </c>
      <c r="B59" s="216" t="s">
        <v>503</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13" t="s">
        <v>523</v>
      </c>
      <c r="B60" s="216" t="s">
        <v>505</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13" t="s">
        <v>524</v>
      </c>
      <c r="B61" s="216" t="s">
        <v>507</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13" t="s">
        <v>525</v>
      </c>
      <c r="B62" s="216" t="s">
        <v>509</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13" t="s">
        <v>526</v>
      </c>
      <c r="B63" s="214" t="s">
        <v>511</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13" t="s">
        <v>527</v>
      </c>
      <c r="B64" s="216" t="s">
        <v>513</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13" t="s">
        <v>528</v>
      </c>
      <c r="B65" s="216" t="s">
        <v>515</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13" t="s">
        <v>529</v>
      </c>
      <c r="B66" s="216" t="s">
        <v>579</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13" t="s">
        <v>581</v>
      </c>
      <c r="B67" s="216" t="s">
        <v>517</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11" t="s">
        <v>9</v>
      </c>
      <c r="B68" s="212" t="s">
        <v>530</v>
      </c>
      <c r="C68" s="191" t="s">
        <v>436</v>
      </c>
      <c r="D68" s="191" t="s">
        <v>436</v>
      </c>
      <c r="E68" s="191" t="s">
        <v>436</v>
      </c>
      <c r="F68" s="191" t="s">
        <v>436</v>
      </c>
      <c r="G68" s="191" t="s">
        <v>436</v>
      </c>
      <c r="H68" s="191" t="s">
        <v>436</v>
      </c>
      <c r="I68" s="198" t="s">
        <v>436</v>
      </c>
      <c r="J68" s="198" t="s">
        <v>436</v>
      </c>
      <c r="K68" s="198" t="s">
        <v>436</v>
      </c>
      <c r="L68" s="198" t="s">
        <v>436</v>
      </c>
      <c r="M68" s="198" t="s">
        <v>436</v>
      </c>
      <c r="N68" s="198" t="s">
        <v>436</v>
      </c>
      <c r="O68" s="198">
        <v>0</v>
      </c>
      <c r="P68" s="198" t="str">
        <f>'[1]Паспорт фин осв ввод'!K55</f>
        <v>нд</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11" t="s">
        <v>7</v>
      </c>
      <c r="B69" s="212" t="s">
        <v>531</v>
      </c>
      <c r="C69" s="190" t="s">
        <v>436</v>
      </c>
      <c r="D69" s="190" t="s">
        <v>436</v>
      </c>
      <c r="E69" s="190" t="s">
        <v>436</v>
      </c>
      <c r="F69" s="190" t="s">
        <v>436</v>
      </c>
      <c r="G69" s="190" t="s">
        <v>436</v>
      </c>
      <c r="H69" s="190" t="s">
        <v>436</v>
      </c>
      <c r="I69" s="190" t="s">
        <v>436</v>
      </c>
      <c r="J69" s="190" t="s">
        <v>436</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13" t="s">
        <v>532</v>
      </c>
      <c r="B70" s="216" t="s">
        <v>533</v>
      </c>
      <c r="C70" s="191">
        <f>AC70</f>
        <v>0</v>
      </c>
      <c r="D70" s="191">
        <f>AD70</f>
        <v>3.3604093842549738</v>
      </c>
      <c r="E70" s="191">
        <v>0</v>
      </c>
      <c r="F70" s="191">
        <v>0</v>
      </c>
      <c r="G70" s="191" t="str">
        <f>M70</f>
        <v>нд</v>
      </c>
      <c r="H70" s="191">
        <f>O70</f>
        <v>3.3604093842549738</v>
      </c>
      <c r="I70" s="199" t="s">
        <v>436</v>
      </c>
      <c r="J70" s="199" t="s">
        <v>436</v>
      </c>
      <c r="K70" s="199" t="s">
        <v>436</v>
      </c>
      <c r="L70" s="199" t="s">
        <v>436</v>
      </c>
      <c r="M70" s="199" t="s">
        <v>436</v>
      </c>
      <c r="N70" s="199" t="s">
        <v>436</v>
      </c>
      <c r="O70" s="199">
        <f>'[2]2024'!$P$38/1000</f>
        <v>3.3604093842549738</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3.3604093842549738</v>
      </c>
      <c r="AE70" s="191" t="str">
        <f>AE21</f>
        <v>Новый проект</v>
      </c>
    </row>
    <row r="71" spans="1:31" x14ac:dyDescent="0.25">
      <c r="A71" s="213" t="s">
        <v>534</v>
      </c>
      <c r="B71" s="216" t="s">
        <v>497</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13" t="s">
        <v>535</v>
      </c>
      <c r="B72" s="214" t="s">
        <v>498</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13" t="s">
        <v>536</v>
      </c>
      <c r="B73" s="216" t="s">
        <v>499</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13" t="s">
        <v>537</v>
      </c>
      <c r="B74" s="216" t="s">
        <v>538</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13" t="s">
        <v>539</v>
      </c>
      <c r="B75" s="216" t="s">
        <v>503</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13" t="s">
        <v>540</v>
      </c>
      <c r="B76" s="216" t="s">
        <v>541</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13" t="s">
        <v>542</v>
      </c>
      <c r="B77" s="214" t="s">
        <v>513</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13" t="s">
        <v>543</v>
      </c>
      <c r="B78" s="216" t="s">
        <v>515</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13" t="s">
        <v>544</v>
      </c>
      <c r="B79" s="216" t="s">
        <v>579</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13" t="s">
        <v>545</v>
      </c>
      <c r="B80" s="216" t="s">
        <v>546</v>
      </c>
      <c r="C80" s="192">
        <f>AC80</f>
        <v>0</v>
      </c>
      <c r="D80" s="192">
        <f>AD80</f>
        <v>3</v>
      </c>
      <c r="E80" s="192">
        <v>0</v>
      </c>
      <c r="F80" s="192">
        <v>0</v>
      </c>
      <c r="G80" s="192" t="str">
        <f>M80</f>
        <v>нд</v>
      </c>
      <c r="H80" s="192">
        <f>O80</f>
        <v>3</v>
      </c>
      <c r="I80" s="200" t="s">
        <v>436</v>
      </c>
      <c r="J80" s="200" t="s">
        <v>436</v>
      </c>
      <c r="K80" s="200" t="s">
        <v>436</v>
      </c>
      <c r="L80" s="200" t="s">
        <v>436</v>
      </c>
      <c r="M80" s="200" t="s">
        <v>436</v>
      </c>
      <c r="N80" s="200" t="s">
        <v>436</v>
      </c>
      <c r="O80" s="200">
        <f>[3]ЛО!$Y$36</f>
        <v>3</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3</v>
      </c>
      <c r="AE80" s="192" t="str">
        <f>AE21</f>
        <v>Новый проект</v>
      </c>
    </row>
    <row r="81" spans="1:31" x14ac:dyDescent="0.25">
      <c r="A81" s="213" t="s">
        <v>6</v>
      </c>
      <c r="B81" s="214" t="s">
        <v>547</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13" t="s">
        <v>548</v>
      </c>
      <c r="B82" s="214" t="s">
        <v>549</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13" t="s">
        <v>550</v>
      </c>
      <c r="B83" s="214" t="s">
        <v>498</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13" t="s">
        <v>551</v>
      </c>
      <c r="B84" s="216" t="s">
        <v>499</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13" t="s">
        <v>552</v>
      </c>
      <c r="B85" s="216" t="s">
        <v>503</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13" t="s">
        <v>553</v>
      </c>
      <c r="B86" s="216" t="s">
        <v>541</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13" t="s">
        <v>554</v>
      </c>
      <c r="B87" s="216" t="s">
        <v>513</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13" t="s">
        <v>555</v>
      </c>
      <c r="B88" s="214" t="s">
        <v>515</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13" t="s">
        <v>556</v>
      </c>
      <c r="B89" s="216" t="s">
        <v>579</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13" t="s">
        <v>582</v>
      </c>
      <c r="B90" s="216" t="s">
        <v>517</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I17:L17"/>
    <mergeCell ref="I18:J18"/>
    <mergeCell ref="K18:L18"/>
    <mergeCell ref="S18:T18"/>
    <mergeCell ref="Q17:T17"/>
    <mergeCell ref="U17:X17"/>
    <mergeCell ref="Y17:AB17"/>
    <mergeCell ref="M17:P17"/>
    <mergeCell ref="M18:N18"/>
    <mergeCell ref="O18:P18"/>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A12:X12"/>
    <mergeCell ref="A1:X1"/>
    <mergeCell ref="A2:X2"/>
    <mergeCell ref="A3:X3"/>
    <mergeCell ref="A4:X4"/>
    <mergeCell ref="A5:X5"/>
    <mergeCell ref="A6:X6"/>
    <mergeCell ref="A7:X7"/>
    <mergeCell ref="A8:X8"/>
    <mergeCell ref="A9:X9"/>
    <mergeCell ref="A10:X10"/>
    <mergeCell ref="A11:X11"/>
  </mergeCells>
  <conditionalFormatting sqref="A16 A1:A14 AC1:XFD14 A15:XFD15 A91:XFD1048576 AF16:XFD90">
    <cfRule type="expression" dxfId="22" priority="19">
      <formula>CELL("защита",A1)</formula>
    </cfRule>
  </conditionalFormatting>
  <conditionalFormatting sqref="Y1:Y14">
    <cfRule type="expression" dxfId="21" priority="18">
      <formula>CELL("защита",Y1)</formula>
    </cfRule>
  </conditionalFormatting>
  <conditionalFormatting sqref="Z1:Z14">
    <cfRule type="expression" dxfId="20" priority="17">
      <formula>CELL("защита",Z1)</formula>
    </cfRule>
  </conditionalFormatting>
  <conditionalFormatting sqref="AA1:AA14">
    <cfRule type="expression" dxfId="19" priority="16">
      <formula>CELL("защита",AA1)</formula>
    </cfRule>
  </conditionalFormatting>
  <conditionalFormatting sqref="AB1:AB14">
    <cfRule type="expression" dxfId="18" priority="15">
      <formula>CELL("защита",AB1)</formula>
    </cfRule>
  </conditionalFormatting>
  <conditionalFormatting sqref="A17:L20 Y17:AE20">
    <cfRule type="expression" dxfId="17" priority="12">
      <formula>CELL("защита",A17)</formula>
    </cfRule>
  </conditionalFormatting>
  <conditionalFormatting sqref="A21:B90">
    <cfRule type="expression" dxfId="16" priority="11">
      <formula>CELL("защита",A21)</formula>
    </cfRule>
  </conditionalFormatting>
  <conditionalFormatting sqref="AC21:AE68 AC70:AE90 C21:H90 I69:AE69">
    <cfRule type="expression" dxfId="15" priority="9">
      <formula>CELL("защита",C21)</formula>
    </cfRule>
  </conditionalFormatting>
  <conditionalFormatting sqref="AC21:AE68 AC70:AE90 C21:H90 I69:AE69">
    <cfRule type="expression" dxfId="14" priority="10">
      <formula>ISBLANK(C21)</formula>
    </cfRule>
  </conditionalFormatting>
  <conditionalFormatting sqref="I21:N68 I70:N90">
    <cfRule type="expression" dxfId="13" priority="7">
      <formula>CELL("защита",I21)</formula>
    </cfRule>
  </conditionalFormatting>
  <conditionalFormatting sqref="I21:N68 I70:N90">
    <cfRule type="expression" dxfId="12" priority="8">
      <formula>ISBLANK(I21)</formula>
    </cfRule>
  </conditionalFormatting>
  <conditionalFormatting sqref="Q21:AB68 Q70:AB90">
    <cfRule type="expression" dxfId="11" priority="1">
      <formula>CELL("защита",Q21)</formula>
    </cfRule>
  </conditionalFormatting>
  <conditionalFormatting sqref="Q21:AB68 Q70:AB90">
    <cfRule type="expression" dxfId="10" priority="2">
      <formula>ISBLANK(Q21)</formula>
    </cfRule>
  </conditionalFormatting>
  <conditionalFormatting sqref="M17:P20">
    <cfRule type="expression" dxfId="9" priority="6">
      <formula>CELL("защита",M17)</formula>
    </cfRule>
  </conditionalFormatting>
  <conditionalFormatting sqref="M21:P68 M70:P90">
    <cfRule type="expression" dxfId="8" priority="4">
      <formula>CELL("защита",M21)</formula>
    </cfRule>
  </conditionalFormatting>
  <conditionalFormatting sqref="M21:P68 M70:P90">
    <cfRule type="expression" dxfId="7" priority="5">
      <formula>ISBLANK(M21)</formula>
    </cfRule>
  </conditionalFormatting>
  <conditionalFormatting sqref="Q17:X20">
    <cfRule type="expression" dxfId="6" priority="3">
      <formula>CELL("защита",Q17)</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3" zoomScale="90" zoomScaleNormal="90" zoomScaleSheetLayoutView="100" workbookViewId="0">
      <selection activeCell="B25" sqref="B25"/>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63"/>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79"/>
      <c r="AP1" s="59"/>
    </row>
    <row r="2" spans="1:42" s="23" customFormat="1" ht="20.25" x14ac:dyDescent="0.25">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80"/>
      <c r="AP2" s="80"/>
    </row>
    <row r="3" spans="1:42" s="23" customFormat="1" ht="18.75" x14ac:dyDescent="0.25">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80"/>
      <c r="AP3" s="80"/>
    </row>
    <row r="4" spans="1:42" s="23" customFormat="1"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81"/>
      <c r="AP4" s="81"/>
    </row>
    <row r="5" spans="1:42" s="23" customFormat="1" x14ac:dyDescent="0.25">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55"/>
      <c r="AP5" s="55"/>
    </row>
    <row r="6" spans="1:42" s="23" customFormat="1" ht="18.75" x14ac:dyDescent="0.25">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80"/>
      <c r="AP6" s="80"/>
    </row>
    <row r="7" spans="1:42" s="23" customFormat="1" ht="18.75" x14ac:dyDescent="0.25">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81"/>
      <c r="AP7" s="81"/>
    </row>
    <row r="8" spans="1:42" s="23" customFormat="1" x14ac:dyDescent="0.25">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55"/>
      <c r="AP8" s="55"/>
    </row>
    <row r="9" spans="1:42" s="23" customFormat="1" ht="18.75" x14ac:dyDescent="0.25">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56"/>
      <c r="AP9" s="56"/>
    </row>
    <row r="10" spans="1:42" s="23" customFormat="1" ht="18.75" x14ac:dyDescent="0.25">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81"/>
      <c r="AP10" s="81"/>
    </row>
    <row r="11" spans="1:42" s="23" customFormat="1" x14ac:dyDescent="0.25">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55"/>
      <c r="AP11" s="55"/>
    </row>
    <row r="12" spans="1:42" s="23" customFormat="1" x14ac:dyDescent="0.25">
      <c r="A12" s="363"/>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82"/>
      <c r="AP12" s="82"/>
    </row>
    <row r="13" spans="1:42" s="23" customFormat="1" ht="18.75" x14ac:dyDescent="0.25">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83"/>
      <c r="AP13" s="83"/>
    </row>
    <row r="14" spans="1:42" s="23" customFormat="1"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83"/>
      <c r="AP14" s="83"/>
    </row>
    <row r="15" spans="1:42" s="23" customFormat="1" ht="18.75" x14ac:dyDescent="0.25">
      <c r="A15" s="233" t="s">
        <v>247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83"/>
      <c r="AP15" s="83"/>
    </row>
    <row r="16" spans="1:42" s="84" customFormat="1"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row>
    <row r="17" spans="1:40" s="84" customFormat="1" ht="64.5" customHeight="1" x14ac:dyDescent="0.25">
      <c r="A17" s="377" t="s">
        <v>233</v>
      </c>
      <c r="B17" s="370" t="s">
        <v>231</v>
      </c>
      <c r="C17" s="371"/>
      <c r="D17" s="371"/>
      <c r="E17" s="371"/>
      <c r="F17" s="371"/>
      <c r="G17" s="371"/>
      <c r="H17" s="371"/>
      <c r="I17" s="371"/>
      <c r="J17" s="371"/>
      <c r="K17" s="371"/>
      <c r="L17" s="371"/>
      <c r="M17" s="371"/>
      <c r="N17" s="371"/>
      <c r="O17" s="371"/>
      <c r="P17" s="371"/>
      <c r="Q17" s="371"/>
      <c r="R17" s="372"/>
      <c r="S17" s="370" t="s">
        <v>222</v>
      </c>
      <c r="T17" s="371"/>
      <c r="U17" s="372"/>
      <c r="V17" s="383" t="s">
        <v>232</v>
      </c>
      <c r="W17" s="384"/>
      <c r="X17" s="384"/>
      <c r="Y17" s="384"/>
      <c r="Z17" s="384"/>
      <c r="AA17" s="384"/>
      <c r="AB17" s="384"/>
      <c r="AC17" s="384"/>
      <c r="AD17" s="384"/>
      <c r="AE17" s="384"/>
      <c r="AF17" s="384"/>
      <c r="AG17" s="384"/>
      <c r="AH17" s="384"/>
      <c r="AI17" s="384"/>
      <c r="AJ17" s="384"/>
      <c r="AK17" s="384"/>
      <c r="AL17" s="384"/>
      <c r="AM17" s="384"/>
      <c r="AN17" s="385"/>
    </row>
    <row r="18" spans="1:40" s="84" customFormat="1" ht="91.5" customHeight="1" x14ac:dyDescent="0.25">
      <c r="A18" s="379"/>
      <c r="B18" s="377" t="s">
        <v>340</v>
      </c>
      <c r="C18" s="377" t="s">
        <v>339</v>
      </c>
      <c r="D18" s="370" t="s">
        <v>338</v>
      </c>
      <c r="E18" s="372"/>
      <c r="F18" s="377" t="s">
        <v>337</v>
      </c>
      <c r="G18" s="377" t="s">
        <v>336</v>
      </c>
      <c r="H18" s="364" t="s">
        <v>335</v>
      </c>
      <c r="I18" s="365"/>
      <c r="J18" s="366" t="s">
        <v>334</v>
      </c>
      <c r="K18" s="368" t="s">
        <v>333</v>
      </c>
      <c r="L18" s="369"/>
      <c r="M18" s="368" t="s">
        <v>341</v>
      </c>
      <c r="N18" s="369"/>
      <c r="O18" s="386" t="s">
        <v>342</v>
      </c>
      <c r="P18" s="366" t="s">
        <v>343</v>
      </c>
      <c r="Q18" s="368" t="s">
        <v>344</v>
      </c>
      <c r="R18" s="369"/>
      <c r="S18" s="377" t="s">
        <v>345</v>
      </c>
      <c r="T18" s="368" t="s">
        <v>346</v>
      </c>
      <c r="U18" s="369"/>
      <c r="V18" s="380" t="s">
        <v>347</v>
      </c>
      <c r="W18" s="381"/>
      <c r="X18" s="382"/>
      <c r="Y18" s="377" t="s">
        <v>229</v>
      </c>
      <c r="Z18" s="377" t="s">
        <v>223</v>
      </c>
      <c r="AA18" s="370" t="s">
        <v>221</v>
      </c>
      <c r="AB18" s="372"/>
      <c r="AC18" s="377" t="s">
        <v>4</v>
      </c>
      <c r="AD18" s="377" t="s">
        <v>215</v>
      </c>
      <c r="AE18" s="377" t="s">
        <v>216</v>
      </c>
      <c r="AF18" s="370" t="s">
        <v>3</v>
      </c>
      <c r="AG18" s="372"/>
      <c r="AH18" s="377" t="s">
        <v>227</v>
      </c>
      <c r="AI18" s="377" t="s">
        <v>219</v>
      </c>
      <c r="AJ18" s="373" t="s">
        <v>228</v>
      </c>
      <c r="AK18" s="374"/>
      <c r="AL18" s="375" t="s">
        <v>354</v>
      </c>
      <c r="AM18" s="375" t="s">
        <v>230</v>
      </c>
      <c r="AN18" s="377" t="s">
        <v>428</v>
      </c>
    </row>
    <row r="19" spans="1:40" s="84" customFormat="1" ht="118.5" customHeight="1" x14ac:dyDescent="0.25">
      <c r="A19" s="378"/>
      <c r="B19" s="378"/>
      <c r="C19" s="378"/>
      <c r="D19" s="119" t="s">
        <v>225</v>
      </c>
      <c r="E19" s="119" t="s">
        <v>226</v>
      </c>
      <c r="F19" s="378"/>
      <c r="G19" s="378"/>
      <c r="H19" s="120" t="s">
        <v>217</v>
      </c>
      <c r="I19" s="120" t="s">
        <v>187</v>
      </c>
      <c r="J19" s="367"/>
      <c r="K19" s="121" t="s">
        <v>218</v>
      </c>
      <c r="L19" s="122" t="s">
        <v>187</v>
      </c>
      <c r="M19" s="118" t="s">
        <v>224</v>
      </c>
      <c r="N19" s="118" t="s">
        <v>220</v>
      </c>
      <c r="O19" s="387"/>
      <c r="P19" s="367"/>
      <c r="Q19" s="118" t="s">
        <v>224</v>
      </c>
      <c r="R19" s="118" t="s">
        <v>220</v>
      </c>
      <c r="S19" s="378"/>
      <c r="T19" s="118" t="s">
        <v>224</v>
      </c>
      <c r="U19" s="118" t="s">
        <v>220</v>
      </c>
      <c r="V19" s="123" t="s">
        <v>348</v>
      </c>
      <c r="W19" s="123" t="s">
        <v>349</v>
      </c>
      <c r="X19" s="123" t="s">
        <v>350</v>
      </c>
      <c r="Y19" s="378"/>
      <c r="Z19" s="378"/>
      <c r="AA19" s="118" t="s">
        <v>224</v>
      </c>
      <c r="AB19" s="118" t="s">
        <v>220</v>
      </c>
      <c r="AC19" s="378"/>
      <c r="AD19" s="378"/>
      <c r="AE19" s="378"/>
      <c r="AF19" s="124" t="s">
        <v>351</v>
      </c>
      <c r="AG19" s="119" t="s">
        <v>352</v>
      </c>
      <c r="AH19" s="378"/>
      <c r="AI19" s="378"/>
      <c r="AJ19" s="125" t="s">
        <v>348</v>
      </c>
      <c r="AK19" s="125" t="s">
        <v>353</v>
      </c>
      <c r="AL19" s="376"/>
      <c r="AM19" s="376"/>
      <c r="AN19" s="378"/>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x14ac:dyDescent="0.25">
      <c r="A21" s="154">
        <v>1</v>
      </c>
      <c r="B21" s="189" t="s">
        <v>436</v>
      </c>
      <c r="C21" s="189" t="s">
        <v>436</v>
      </c>
      <c r="D21" s="189" t="s">
        <v>436</v>
      </c>
      <c r="E21" s="202" t="s">
        <v>436</v>
      </c>
      <c r="F21" s="189" t="s">
        <v>436</v>
      </c>
      <c r="G21" s="189" t="s">
        <v>436</v>
      </c>
      <c r="H21" s="196" t="s">
        <v>436</v>
      </c>
      <c r="I21" s="189" t="s">
        <v>436</v>
      </c>
      <c r="J21" s="196" t="s">
        <v>436</v>
      </c>
      <c r="K21" s="202" t="s">
        <v>436</v>
      </c>
      <c r="L21" s="189" t="s">
        <v>436</v>
      </c>
      <c r="M21" s="197" t="s">
        <v>436</v>
      </c>
      <c r="N21" s="197" t="s">
        <v>436</v>
      </c>
      <c r="O21" s="189" t="s">
        <v>436</v>
      </c>
      <c r="P21" s="196" t="s">
        <v>436</v>
      </c>
      <c r="Q21" s="197" t="s">
        <v>436</v>
      </c>
      <c r="R21" s="197" t="s">
        <v>436</v>
      </c>
      <c r="S21" s="196" t="s">
        <v>436</v>
      </c>
      <c r="T21" s="197" t="s">
        <v>436</v>
      </c>
      <c r="U21" s="197" t="s">
        <v>436</v>
      </c>
      <c r="V21" s="203" t="s">
        <v>436</v>
      </c>
      <c r="W21" s="189" t="s">
        <v>436</v>
      </c>
      <c r="X21" s="189" t="s">
        <v>436</v>
      </c>
      <c r="Y21" s="189" t="s">
        <v>436</v>
      </c>
      <c r="Z21" s="189" t="s">
        <v>436</v>
      </c>
      <c r="AA21" s="197" t="s">
        <v>436</v>
      </c>
      <c r="AB21" s="197" t="s">
        <v>436</v>
      </c>
      <c r="AC21" s="189" t="s">
        <v>436</v>
      </c>
      <c r="AD21" s="189" t="s">
        <v>436</v>
      </c>
      <c r="AE21" s="189" t="s">
        <v>436</v>
      </c>
      <c r="AF21" s="189" t="s">
        <v>436</v>
      </c>
      <c r="AG21" s="189" t="s">
        <v>436</v>
      </c>
      <c r="AH21" s="189" t="s">
        <v>436</v>
      </c>
      <c r="AI21" s="189" t="s">
        <v>436</v>
      </c>
      <c r="AJ21" s="189" t="s">
        <v>436</v>
      </c>
      <c r="AK21" s="189" t="s">
        <v>436</v>
      </c>
      <c r="AL21" s="189" t="s">
        <v>436</v>
      </c>
      <c r="AM21" s="189" t="s">
        <v>436</v>
      </c>
      <c r="AN21" s="189" t="s">
        <v>436</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21 AO21:XFD21">
    <cfRule type="expression" dxfId="5" priority="9">
      <formula>CELL("защита",A1)</formula>
    </cfRule>
  </conditionalFormatting>
  <conditionalFormatting sqref="A22:AN1048576 A21">
    <cfRule type="expression" dxfId="4" priority="10">
      <formula>ISBLANK(A21)</formula>
    </cfRule>
  </conditionalFormatting>
  <conditionalFormatting sqref="B21:AN21">
    <cfRule type="expression" dxfId="3" priority="1">
      <formula>CELL("защита",B21)</formula>
    </cfRule>
  </conditionalFormatting>
  <conditionalFormatting sqref="B21:AN21">
    <cfRule type="expression" dxfId="2" priority="2">
      <formula>ISBLANK(B21)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22" sqref="C22"/>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88"/>
      <c r="B1" s="388"/>
      <c r="C1" s="388"/>
      <c r="D1" s="51"/>
      <c r="E1" s="51"/>
      <c r="F1" s="51"/>
      <c r="G1" s="51"/>
      <c r="H1" s="51"/>
      <c r="I1" s="51"/>
    </row>
    <row r="2" spans="1:9" ht="20.25" x14ac:dyDescent="0.25">
      <c r="A2" s="222" t="s">
        <v>0</v>
      </c>
      <c r="B2" s="222"/>
      <c r="C2" s="222"/>
      <c r="D2" s="53"/>
      <c r="E2" s="53"/>
      <c r="F2" s="53"/>
      <c r="G2" s="53"/>
      <c r="H2" s="53"/>
      <c r="I2" s="53"/>
    </row>
    <row r="3" spans="1:9" ht="18.75" x14ac:dyDescent="0.25">
      <c r="A3" s="388"/>
      <c r="B3" s="388"/>
      <c r="C3" s="388"/>
      <c r="D3" s="53"/>
      <c r="E3" s="53"/>
      <c r="F3" s="53"/>
      <c r="G3" s="53"/>
      <c r="H3" s="53"/>
      <c r="I3" s="53"/>
    </row>
    <row r="4" spans="1:9"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54"/>
      <c r="E4" s="54"/>
      <c r="F4" s="54"/>
      <c r="G4" s="54"/>
      <c r="H4" s="54"/>
      <c r="I4" s="54"/>
    </row>
    <row r="5" spans="1:9" x14ac:dyDescent="0.25">
      <c r="A5" s="231" t="s">
        <v>408</v>
      </c>
      <c r="B5" s="231"/>
      <c r="C5" s="231"/>
      <c r="D5" s="55"/>
      <c r="E5" s="55"/>
      <c r="F5" s="55"/>
      <c r="G5" s="55"/>
      <c r="H5" s="55"/>
      <c r="I5" s="55"/>
    </row>
    <row r="6" spans="1:9" ht="18.75" x14ac:dyDescent="0.25">
      <c r="A6" s="388"/>
      <c r="B6" s="388"/>
      <c r="C6" s="388"/>
      <c r="D6" s="53"/>
      <c r="E6" s="53"/>
      <c r="F6" s="53"/>
      <c r="G6" s="53"/>
      <c r="H6" s="53"/>
      <c r="I6" s="53"/>
    </row>
    <row r="7" spans="1:9" ht="30.75" customHeight="1" x14ac:dyDescent="0.25">
      <c r="A7" s="335" t="str">
        <f>IF(ISBLANK('1'!C13),CONCATENATE("В разделе 1 формы заполните показатель"," '",'1'!B13,"' "),'1'!C13)</f>
        <v>O_15.01.0442</v>
      </c>
      <c r="B7" s="335"/>
      <c r="C7" s="335"/>
      <c r="D7" s="54"/>
      <c r="E7" s="54"/>
      <c r="F7" s="54"/>
      <c r="G7" s="54"/>
      <c r="H7" s="54"/>
      <c r="I7" s="54"/>
    </row>
    <row r="8" spans="1:9" x14ac:dyDescent="0.25">
      <c r="A8" s="231" t="s">
        <v>409</v>
      </c>
      <c r="B8" s="231"/>
      <c r="C8" s="231"/>
      <c r="D8" s="55"/>
      <c r="E8" s="55"/>
      <c r="F8" s="55"/>
      <c r="G8" s="55"/>
      <c r="H8" s="55"/>
      <c r="I8" s="55"/>
    </row>
    <row r="9" spans="1:9" ht="18.75" x14ac:dyDescent="0.25">
      <c r="A9" s="388"/>
      <c r="B9" s="388"/>
      <c r="C9" s="388"/>
      <c r="D9" s="56"/>
      <c r="E9" s="56"/>
      <c r="F9" s="56"/>
      <c r="G9" s="56"/>
      <c r="H9" s="56"/>
      <c r="I9" s="56"/>
    </row>
    <row r="10" spans="1:9" ht="38.25" customHeight="1" x14ac:dyDescent="0.25">
      <c r="A10" s="230"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0"/>
      <c r="C10" s="230"/>
      <c r="D10" s="54"/>
      <c r="E10" s="54"/>
      <c r="F10" s="54"/>
      <c r="G10" s="54"/>
      <c r="H10" s="54"/>
      <c r="I10" s="54"/>
    </row>
    <row r="11" spans="1:9" x14ac:dyDescent="0.25">
      <c r="A11" s="231" t="s">
        <v>410</v>
      </c>
      <c r="B11" s="231"/>
      <c r="C11" s="231"/>
      <c r="D11" s="55"/>
      <c r="E11" s="55"/>
      <c r="F11" s="55"/>
      <c r="G11" s="55"/>
      <c r="H11" s="55"/>
      <c r="I11" s="55"/>
    </row>
    <row r="12" spans="1:9" x14ac:dyDescent="0.25">
      <c r="A12" s="388"/>
      <c r="B12" s="388"/>
      <c r="C12" s="388"/>
      <c r="D12" s="55"/>
      <c r="E12" s="55"/>
      <c r="F12" s="55"/>
      <c r="G12" s="55"/>
      <c r="H12" s="55"/>
      <c r="I12" s="55"/>
    </row>
    <row r="13" spans="1:9" ht="18.75" x14ac:dyDescent="0.3">
      <c r="A13" s="3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92"/>
      <c r="C13" s="392"/>
      <c r="D13" s="55"/>
      <c r="E13" s="55"/>
      <c r="F13" s="55"/>
      <c r="G13" s="55"/>
      <c r="H13" s="55"/>
      <c r="I13" s="55"/>
    </row>
    <row r="14" spans="1:9" ht="18.75" x14ac:dyDescent="0.3">
      <c r="A14" s="391"/>
      <c r="B14" s="391"/>
      <c r="C14" s="391"/>
      <c r="D14" s="55"/>
      <c r="E14" s="55"/>
      <c r="F14" s="55"/>
      <c r="G14" s="55"/>
      <c r="H14" s="55"/>
      <c r="I14" s="55"/>
    </row>
    <row r="15" spans="1:9" ht="18.75" x14ac:dyDescent="0.3">
      <c r="A15" s="390" t="s">
        <v>248</v>
      </c>
      <c r="B15" s="390"/>
      <c r="C15" s="390"/>
      <c r="D15" s="55"/>
      <c r="E15" s="55"/>
      <c r="F15" s="55"/>
      <c r="G15" s="55"/>
      <c r="H15" s="55"/>
      <c r="I15" s="55"/>
    </row>
    <row r="16" spans="1:9" x14ac:dyDescent="0.25">
      <c r="A16" s="389"/>
      <c r="B16" s="389"/>
      <c r="C16" s="389"/>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4.0324912611059682</v>
      </c>
    </row>
    <row r="20" spans="1:3" s="24" customFormat="1" x14ac:dyDescent="0.25">
      <c r="A20" s="128">
        <v>2</v>
      </c>
      <c r="B20" s="129" t="s">
        <v>169</v>
      </c>
      <c r="C20" s="148" t="str">
        <f>[4]прил1!$M$75</f>
        <v>нд</v>
      </c>
    </row>
    <row r="21" spans="1:3" s="24" customFormat="1" ht="80.25" customHeight="1" x14ac:dyDescent="0.25">
      <c r="A21" s="128">
        <v>3</v>
      </c>
      <c r="B21" s="129" t="s">
        <v>356</v>
      </c>
      <c r="C21" s="204" t="s">
        <v>591</v>
      </c>
    </row>
    <row r="22" spans="1:3" s="24" customFormat="1" ht="36" customHeight="1" x14ac:dyDescent="0.25">
      <c r="A22" s="128">
        <v>4</v>
      </c>
      <c r="B22" s="129" t="s">
        <v>357</v>
      </c>
      <c r="C22" s="149" t="s">
        <v>570</v>
      </c>
    </row>
    <row r="23" spans="1:3" s="24" customFormat="1" ht="36" customHeight="1" x14ac:dyDescent="0.25">
      <c r="A23" s="128">
        <v>5</v>
      </c>
      <c r="B23" s="129" t="s">
        <v>358</v>
      </c>
      <c r="C23" s="148" t="str">
        <f>[4]прил1!$M$75</f>
        <v>нд</v>
      </c>
    </row>
    <row r="24" spans="1:3" s="24" customFormat="1" ht="31.5" customHeight="1" x14ac:dyDescent="0.25">
      <c r="A24" s="128" t="s">
        <v>41</v>
      </c>
      <c r="B24" s="129" t="s">
        <v>359</v>
      </c>
      <c r="C24" s="148" t="str">
        <f>[4]прил1!$M$75</f>
        <v>нд</v>
      </c>
    </row>
    <row r="25" spans="1:3" s="24" customFormat="1" ht="31.5" customHeight="1" x14ac:dyDescent="0.25">
      <c r="A25" s="128" t="s">
        <v>172</v>
      </c>
      <c r="B25" s="129" t="s">
        <v>360</v>
      </c>
      <c r="C25" s="148" t="str">
        <f>[4]прил1!$M$75</f>
        <v>нд</v>
      </c>
    </row>
    <row r="26" spans="1:3" s="24" customFormat="1" ht="30" x14ac:dyDescent="0.25">
      <c r="A26" s="128" t="s">
        <v>365</v>
      </c>
      <c r="B26" s="129" t="s">
        <v>361</v>
      </c>
      <c r="C26" s="148" t="str">
        <f>[4]прил1!$M$75</f>
        <v>нд</v>
      </c>
    </row>
    <row r="27" spans="1:3" s="24" customFormat="1" x14ac:dyDescent="0.25">
      <c r="A27" s="128" t="s">
        <v>366</v>
      </c>
      <c r="B27" s="129" t="s">
        <v>362</v>
      </c>
      <c r="C27" s="148" t="str">
        <f>[4]прил1!$M$75</f>
        <v>нд</v>
      </c>
    </row>
    <row r="28" spans="1:3" s="24" customFormat="1" x14ac:dyDescent="0.25">
      <c r="A28" s="128" t="s">
        <v>367</v>
      </c>
      <c r="B28" s="129" t="s">
        <v>363</v>
      </c>
      <c r="C28" s="148" t="str">
        <f>[4]прил1!$M$75</f>
        <v>нд</v>
      </c>
    </row>
    <row r="29" spans="1:3" s="24" customFormat="1" x14ac:dyDescent="0.25">
      <c r="A29" s="128" t="s">
        <v>368</v>
      </c>
      <c r="B29" s="129" t="s">
        <v>364</v>
      </c>
      <c r="C29" s="148" t="str">
        <f>[4]прил1!$M$75</f>
        <v>нд</v>
      </c>
    </row>
    <row r="30" spans="1:3" s="24" customFormat="1" ht="30" x14ac:dyDescent="0.25">
      <c r="A30" s="10" t="s">
        <v>369</v>
      </c>
      <c r="B30" s="11" t="s">
        <v>370</v>
      </c>
      <c r="C30" s="148" t="str">
        <f>[4]прил1!$M$75</f>
        <v>нд</v>
      </c>
    </row>
    <row r="31" spans="1:3" s="24" customFormat="1" ht="30" x14ac:dyDescent="0.25">
      <c r="A31" s="10" t="s">
        <v>371</v>
      </c>
      <c r="B31" s="11" t="s">
        <v>361</v>
      </c>
      <c r="C31" s="148" t="str">
        <f>[4]прил1!$M$75</f>
        <v>нд</v>
      </c>
    </row>
    <row r="32" spans="1:3" s="24" customFormat="1" x14ac:dyDescent="0.25">
      <c r="A32" s="10" t="s">
        <v>372</v>
      </c>
      <c r="B32" s="11" t="s">
        <v>362</v>
      </c>
      <c r="C32" s="148" t="str">
        <f>[4]прил1!$M$75</f>
        <v>нд</v>
      </c>
    </row>
    <row r="33" spans="1:3" s="24" customFormat="1" x14ac:dyDescent="0.25">
      <c r="A33" s="10" t="s">
        <v>373</v>
      </c>
      <c r="B33" s="11" t="s">
        <v>363</v>
      </c>
      <c r="C33" s="148" t="str">
        <f>[4]прил1!$M$75</f>
        <v>нд</v>
      </c>
    </row>
    <row r="34" spans="1:3" s="24" customFormat="1" x14ac:dyDescent="0.25">
      <c r="A34" s="10" t="s">
        <v>374</v>
      </c>
      <c r="B34" s="11" t="s">
        <v>364</v>
      </c>
      <c r="C34" s="148" t="str">
        <f>[4]прил1!$M$75</f>
        <v>нд</v>
      </c>
    </row>
    <row r="35" spans="1:3" s="24" customFormat="1" ht="45" x14ac:dyDescent="0.25">
      <c r="A35" s="128" t="s">
        <v>40</v>
      </c>
      <c r="B35" s="129" t="s">
        <v>375</v>
      </c>
      <c r="C35" s="148" t="str">
        <f>[4]прил1!$M$75</f>
        <v>нд</v>
      </c>
    </row>
    <row r="36" spans="1:3" s="24" customFormat="1" ht="30" x14ac:dyDescent="0.25">
      <c r="A36" s="128" t="s">
        <v>173</v>
      </c>
      <c r="B36" s="129" t="s">
        <v>360</v>
      </c>
      <c r="C36" s="148" t="str">
        <f>[4]прил1!$M$75</f>
        <v>нд</v>
      </c>
    </row>
    <row r="37" spans="1:3" s="24" customFormat="1" ht="30" x14ac:dyDescent="0.25">
      <c r="A37" s="128" t="s">
        <v>376</v>
      </c>
      <c r="B37" s="129" t="s">
        <v>377</v>
      </c>
      <c r="C37" s="148" t="str">
        <f>[4]прил1!$M$75</f>
        <v>нд</v>
      </c>
    </row>
    <row r="38" spans="1:3" s="24" customFormat="1" x14ac:dyDescent="0.25">
      <c r="A38" s="128" t="s">
        <v>378</v>
      </c>
      <c r="B38" s="129" t="s">
        <v>362</v>
      </c>
      <c r="C38" s="148" t="str">
        <f>[4]прил1!$M$75</f>
        <v>нд</v>
      </c>
    </row>
    <row r="39" spans="1:3" s="24" customFormat="1" x14ac:dyDescent="0.25">
      <c r="A39" s="128" t="s">
        <v>379</v>
      </c>
      <c r="B39" s="129" t="s">
        <v>363</v>
      </c>
      <c r="C39" s="148" t="str">
        <f>[4]прил1!$M$75</f>
        <v>нд</v>
      </c>
    </row>
    <row r="40" spans="1:3" s="24" customFormat="1" x14ac:dyDescent="0.25">
      <c r="A40" s="128" t="s">
        <v>380</v>
      </c>
      <c r="B40" s="129" t="s">
        <v>364</v>
      </c>
      <c r="C40" s="148" t="str">
        <f>[4]прил1!$M$75</f>
        <v>нд</v>
      </c>
    </row>
    <row r="41" spans="1:3" s="24" customFormat="1" ht="30" x14ac:dyDescent="0.25">
      <c r="A41" s="10" t="s">
        <v>437</v>
      </c>
      <c r="B41" s="11" t="s">
        <v>370</v>
      </c>
      <c r="C41" s="148" t="str">
        <f>[4]прил1!$M$75</f>
        <v>нд</v>
      </c>
    </row>
    <row r="42" spans="1:3" s="24" customFormat="1" ht="30" x14ac:dyDescent="0.25">
      <c r="A42" s="10" t="s">
        <v>438</v>
      </c>
      <c r="B42" s="11" t="s">
        <v>377</v>
      </c>
      <c r="C42" s="148" t="str">
        <f>[4]прил1!$M$75</f>
        <v>нд</v>
      </c>
    </row>
    <row r="43" spans="1:3" s="24" customFormat="1" x14ac:dyDescent="0.25">
      <c r="A43" s="10" t="s">
        <v>439</v>
      </c>
      <c r="B43" s="11" t="s">
        <v>362</v>
      </c>
      <c r="C43" s="148" t="str">
        <f>[4]прил1!$M$75</f>
        <v>нд</v>
      </c>
    </row>
    <row r="44" spans="1:3" s="24" customFormat="1" x14ac:dyDescent="0.25">
      <c r="A44" s="10" t="s">
        <v>440</v>
      </c>
      <c r="B44" s="11" t="s">
        <v>363</v>
      </c>
      <c r="C44" s="148" t="str">
        <f>[4]прил1!$M$75</f>
        <v>нд</v>
      </c>
    </row>
    <row r="45" spans="1:3" s="24" customFormat="1" x14ac:dyDescent="0.25">
      <c r="A45" s="10" t="s">
        <v>441</v>
      </c>
      <c r="B45" s="11" t="s">
        <v>364</v>
      </c>
      <c r="C45" s="148" t="str">
        <f>[4]прил1!$M$75</f>
        <v>нд</v>
      </c>
    </row>
    <row r="46" spans="1:3" s="24" customFormat="1" ht="30" x14ac:dyDescent="0.25">
      <c r="A46" s="128" t="s">
        <v>39</v>
      </c>
      <c r="B46" s="129" t="s">
        <v>381</v>
      </c>
      <c r="C46" s="148" t="str">
        <f>[4]прил1!$M$75</f>
        <v>нд</v>
      </c>
    </row>
    <row r="47" spans="1:3" s="24" customFormat="1" ht="30" x14ac:dyDescent="0.25">
      <c r="A47" s="128" t="s">
        <v>174</v>
      </c>
      <c r="B47" s="129" t="s">
        <v>360</v>
      </c>
      <c r="C47" s="148" t="str">
        <f>[4]прил1!$M$75</f>
        <v>нд</v>
      </c>
    </row>
    <row r="48" spans="1:3" s="24" customFormat="1" ht="30" x14ac:dyDescent="0.25">
      <c r="A48" s="128" t="s">
        <v>382</v>
      </c>
      <c r="B48" s="129" t="s">
        <v>377</v>
      </c>
      <c r="C48" s="148" t="str">
        <f>[4]прил1!$M$75</f>
        <v>нд</v>
      </c>
    </row>
    <row r="49" spans="1:3" s="24" customFormat="1" x14ac:dyDescent="0.25">
      <c r="A49" s="128" t="s">
        <v>383</v>
      </c>
      <c r="B49" s="129" t="s">
        <v>362</v>
      </c>
      <c r="C49" s="148" t="str">
        <f>[4]прил1!$M$75</f>
        <v>нд</v>
      </c>
    </row>
    <row r="50" spans="1:3" s="24" customFormat="1" x14ac:dyDescent="0.25">
      <c r="A50" s="128" t="s">
        <v>384</v>
      </c>
      <c r="B50" s="129" t="s">
        <v>363</v>
      </c>
      <c r="C50" s="148" t="str">
        <f>[4]прил1!$M$75</f>
        <v>нд</v>
      </c>
    </row>
    <row r="51" spans="1:3" s="24" customFormat="1" x14ac:dyDescent="0.25">
      <c r="A51" s="128" t="s">
        <v>385</v>
      </c>
      <c r="B51" s="129" t="s">
        <v>364</v>
      </c>
      <c r="C51" s="148" t="str">
        <f>[4]прил1!$M$75</f>
        <v>нд</v>
      </c>
    </row>
    <row r="52" spans="1:3" s="24" customFormat="1" ht="30" x14ac:dyDescent="0.25">
      <c r="A52" s="10" t="s">
        <v>557</v>
      </c>
      <c r="B52" s="11" t="s">
        <v>370</v>
      </c>
      <c r="C52" s="148" t="str">
        <f>[4]прил1!$M$75</f>
        <v>нд</v>
      </c>
    </row>
    <row r="53" spans="1:3" s="24" customFormat="1" ht="30" x14ac:dyDescent="0.25">
      <c r="A53" s="10" t="s">
        <v>558</v>
      </c>
      <c r="B53" s="11" t="s">
        <v>377</v>
      </c>
      <c r="C53" s="148" t="str">
        <f>[4]прил1!$M$75</f>
        <v>нд</v>
      </c>
    </row>
    <row r="54" spans="1:3" s="24" customFormat="1" x14ac:dyDescent="0.25">
      <c r="A54" s="10" t="s">
        <v>559</v>
      </c>
      <c r="B54" s="11" t="s">
        <v>362</v>
      </c>
      <c r="C54" s="148" t="str">
        <f>[4]прил1!$M$75</f>
        <v>нд</v>
      </c>
    </row>
    <row r="55" spans="1:3" s="24" customFormat="1" x14ac:dyDescent="0.25">
      <c r="A55" s="10" t="s">
        <v>560</v>
      </c>
      <c r="B55" s="11" t="s">
        <v>363</v>
      </c>
      <c r="C55" s="148" t="str">
        <f>[4]прил1!$M$75</f>
        <v>нд</v>
      </c>
    </row>
    <row r="56" spans="1:3" s="24" customFormat="1" x14ac:dyDescent="0.25">
      <c r="A56" s="10" t="s">
        <v>561</v>
      </c>
      <c r="B56" s="11" t="s">
        <v>364</v>
      </c>
      <c r="C56" s="148" t="str">
        <f>[4]прил1!$M$75</f>
        <v>нд</v>
      </c>
    </row>
    <row r="57" spans="1:3" s="24" customFormat="1" ht="45" x14ac:dyDescent="0.25">
      <c r="A57" s="128">
        <v>6</v>
      </c>
      <c r="B57" s="129" t="s">
        <v>386</v>
      </c>
      <c r="C57" s="148" t="str">
        <f>[4]прил1!$M$75</f>
        <v>нд</v>
      </c>
    </row>
    <row r="58" spans="1:3" s="24" customFormat="1" x14ac:dyDescent="0.25">
      <c r="A58" s="128" t="s">
        <v>152</v>
      </c>
      <c r="B58" s="129" t="s">
        <v>387</v>
      </c>
      <c r="C58" s="148" t="str">
        <f>[4]прил1!$M$75</f>
        <v>нд</v>
      </c>
    </row>
    <row r="59" spans="1:3" s="24" customFormat="1" x14ac:dyDescent="0.25">
      <c r="A59" s="128" t="s">
        <v>153</v>
      </c>
      <c r="B59" s="129" t="s">
        <v>388</v>
      </c>
      <c r="C59" s="148" t="str">
        <f>[4]прил1!$M$75</f>
        <v>нд</v>
      </c>
    </row>
    <row r="60" spans="1:3" s="24" customFormat="1" ht="30" x14ac:dyDescent="0.25">
      <c r="A60" s="128" t="s">
        <v>154</v>
      </c>
      <c r="B60" s="129" t="s">
        <v>389</v>
      </c>
      <c r="C60" s="148" t="str">
        <f>[4]прил1!$M$75</f>
        <v>нд</v>
      </c>
    </row>
    <row r="61" spans="1:3" s="24" customFormat="1" x14ac:dyDescent="0.25">
      <c r="A61" s="128" t="s">
        <v>155</v>
      </c>
      <c r="B61" s="129" t="s">
        <v>390</v>
      </c>
      <c r="C61" s="148" t="str">
        <f>[4]прил1!$M$75</f>
        <v>нд</v>
      </c>
    </row>
    <row r="62" spans="1:3" s="24" customFormat="1" x14ac:dyDescent="0.25">
      <c r="A62" s="128" t="s">
        <v>7</v>
      </c>
      <c r="B62" s="129" t="s">
        <v>391</v>
      </c>
      <c r="C62" s="148" t="str">
        <f>[4]прил1!$M$75</f>
        <v>нд</v>
      </c>
    </row>
    <row r="63" spans="1:3" s="24" customFormat="1" x14ac:dyDescent="0.25">
      <c r="A63" s="128">
        <v>8</v>
      </c>
      <c r="B63" s="129" t="s">
        <v>392</v>
      </c>
      <c r="C63" s="148" t="str">
        <f>[4]прил1!$M$75</f>
        <v>нд</v>
      </c>
    </row>
    <row r="64" spans="1:3" s="24" customFormat="1" x14ac:dyDescent="0.25">
      <c r="A64" s="128">
        <v>9</v>
      </c>
      <c r="B64" s="129" t="s">
        <v>393</v>
      </c>
      <c r="C64" s="148" t="str">
        <f>[4]прил1!$M$75</f>
        <v>нд</v>
      </c>
    </row>
    <row r="65" spans="1:3" s="24" customFormat="1" x14ac:dyDescent="0.25">
      <c r="A65" s="128">
        <v>10</v>
      </c>
      <c r="B65" s="129" t="s">
        <v>394</v>
      </c>
      <c r="C65" s="148" t="str">
        <f>[4]прил1!$M$75</f>
        <v>нд</v>
      </c>
    </row>
    <row r="66" spans="1:3" s="24" customFormat="1" ht="60" x14ac:dyDescent="0.25">
      <c r="A66" s="128">
        <v>11</v>
      </c>
      <c r="B66" s="129" t="s">
        <v>395</v>
      </c>
      <c r="C66" s="148" t="str">
        <f>[4]прил1!$M$75</f>
        <v>нд</v>
      </c>
    </row>
    <row r="67" spans="1:3" s="24" customFormat="1" x14ac:dyDescent="0.25">
      <c r="A67" s="128" t="s">
        <v>175</v>
      </c>
      <c r="B67" s="129" t="s">
        <v>68</v>
      </c>
      <c r="C67" s="148" t="str">
        <f>[4]прил1!$M$75</f>
        <v>нд</v>
      </c>
    </row>
    <row r="68" spans="1:3" s="24" customFormat="1" ht="30" x14ac:dyDescent="0.25">
      <c r="A68" s="128" t="s">
        <v>176</v>
      </c>
      <c r="B68" s="129" t="s">
        <v>396</v>
      </c>
      <c r="C68" s="148" t="str">
        <f>[4]прил1!$M$75</f>
        <v>нд</v>
      </c>
    </row>
    <row r="69" spans="1:3" s="24" customFormat="1" ht="30" x14ac:dyDescent="0.25">
      <c r="A69" s="10" t="s">
        <v>397</v>
      </c>
      <c r="B69" s="11" t="s">
        <v>398</v>
      </c>
      <c r="C69" s="148" t="str">
        <f>[4]прил1!$M$75</f>
        <v>нд</v>
      </c>
    </row>
    <row r="70" spans="1:3" s="24" customFormat="1" x14ac:dyDescent="0.25">
      <c r="A70" s="128" t="s">
        <v>177</v>
      </c>
      <c r="B70" s="129" t="s">
        <v>69</v>
      </c>
      <c r="C70" s="148" t="str">
        <f>[4]прил1!$M$75</f>
        <v>нд</v>
      </c>
    </row>
    <row r="71" spans="1:3" s="24" customFormat="1" ht="31.5" customHeight="1" x14ac:dyDescent="0.25">
      <c r="A71" s="128" t="s">
        <v>178</v>
      </c>
      <c r="B71" s="129" t="s">
        <v>396</v>
      </c>
      <c r="C71" s="148" t="str">
        <f>[4]прил1!$M$75</f>
        <v>нд</v>
      </c>
    </row>
    <row r="72" spans="1:3" s="24" customFormat="1" ht="30" x14ac:dyDescent="0.25">
      <c r="A72" s="10" t="s">
        <v>399</v>
      </c>
      <c r="B72" s="11" t="s">
        <v>398</v>
      </c>
      <c r="C72" s="148" t="str">
        <f>[4]прил1!$M$75</f>
        <v>нд</v>
      </c>
    </row>
    <row r="73" spans="1:3" s="24" customFormat="1" x14ac:dyDescent="0.25">
      <c r="A73" s="128" t="s">
        <v>179</v>
      </c>
      <c r="B73" s="130" t="s">
        <v>70</v>
      </c>
      <c r="C73" s="148" t="str">
        <f>[4]прил1!$M$75</f>
        <v>нд</v>
      </c>
    </row>
    <row r="74" spans="1:3" s="24" customFormat="1" ht="30" x14ac:dyDescent="0.25">
      <c r="A74" s="128" t="s">
        <v>180</v>
      </c>
      <c r="B74" s="131" t="s">
        <v>396</v>
      </c>
      <c r="C74" s="148" t="str">
        <f>[4]прил1!$M$75</f>
        <v>нд</v>
      </c>
    </row>
    <row r="75" spans="1:3" s="24" customFormat="1" ht="30" x14ac:dyDescent="0.25">
      <c r="A75" s="10" t="s">
        <v>400</v>
      </c>
      <c r="B75" s="11" t="s">
        <v>398</v>
      </c>
      <c r="C75" s="148" t="str">
        <f>[4]прил1!$M$75</f>
        <v>нд</v>
      </c>
    </row>
    <row r="76" spans="1:3" s="24" customFormat="1" x14ac:dyDescent="0.25">
      <c r="A76" s="128" t="s">
        <v>181</v>
      </c>
      <c r="B76" s="130" t="s">
        <v>71</v>
      </c>
      <c r="C76" s="148" t="str">
        <f>[4]прил1!$M$75</f>
        <v>нд</v>
      </c>
    </row>
    <row r="77" spans="1:3" s="24" customFormat="1" ht="30" x14ac:dyDescent="0.25">
      <c r="A77" s="128" t="s">
        <v>182</v>
      </c>
      <c r="B77" s="129" t="s">
        <v>396</v>
      </c>
      <c r="C77" s="148" t="str">
        <f>[4]прил1!$M$75</f>
        <v>нд</v>
      </c>
    </row>
    <row r="78" spans="1:3" s="24" customFormat="1" ht="30" x14ac:dyDescent="0.25">
      <c r="A78" s="10" t="s">
        <v>401</v>
      </c>
      <c r="B78" s="139" t="s">
        <v>398</v>
      </c>
      <c r="C78" s="148" t="str">
        <f>[4]прил1!$M$75</f>
        <v>нд</v>
      </c>
    </row>
    <row r="79" spans="1:3" s="24" customFormat="1" x14ac:dyDescent="0.25">
      <c r="A79" s="128" t="s">
        <v>183</v>
      </c>
      <c r="B79" s="130" t="s">
        <v>72</v>
      </c>
      <c r="C79" s="148" t="str">
        <f>[4]прил1!$M$75</f>
        <v>нд</v>
      </c>
    </row>
    <row r="80" spans="1:3" s="24" customFormat="1" ht="30" x14ac:dyDescent="0.25">
      <c r="A80" s="128" t="s">
        <v>184</v>
      </c>
      <c r="B80" s="129" t="s">
        <v>396</v>
      </c>
      <c r="C80" s="148" t="str">
        <f>[4]прил1!$M$75</f>
        <v>нд</v>
      </c>
    </row>
    <row r="81" spans="1:3" s="24" customFormat="1" ht="30" x14ac:dyDescent="0.25">
      <c r="A81" s="10" t="s">
        <v>442</v>
      </c>
      <c r="B81" s="139" t="s">
        <v>398</v>
      </c>
      <c r="C81" s="148" t="str">
        <f>[4]прил1!$M$75</f>
        <v>нд</v>
      </c>
    </row>
    <row r="82" spans="1:3" s="24" customFormat="1" ht="302.25" customHeight="1" x14ac:dyDescent="0.25">
      <c r="A82" s="128" t="s">
        <v>84</v>
      </c>
      <c r="B82" s="129" t="s">
        <v>402</v>
      </c>
      <c r="C82" s="148" t="str">
        <f>[4]прил1!$M$75</f>
        <v>нд</v>
      </c>
    </row>
    <row r="83" spans="1:3" s="24" customFormat="1" ht="45" x14ac:dyDescent="0.25">
      <c r="A83" s="128" t="s">
        <v>80</v>
      </c>
      <c r="B83" s="130" t="s">
        <v>170</v>
      </c>
      <c r="C83" s="148" t="str">
        <f>[4]прил1!$M$75</f>
        <v>нд</v>
      </c>
    </row>
    <row r="84" spans="1:3" s="24" customFormat="1" x14ac:dyDescent="0.25">
      <c r="A84" s="128" t="s">
        <v>185</v>
      </c>
      <c r="B84" s="132" t="s">
        <v>73</v>
      </c>
      <c r="C84" s="148" t="str">
        <f>[4]прил1!$M$75</f>
        <v>нд</v>
      </c>
    </row>
    <row r="85" spans="1:3" s="24" customFormat="1" x14ac:dyDescent="0.25">
      <c r="A85" s="128" t="s">
        <v>186</v>
      </c>
      <c r="B85" s="132" t="s">
        <v>74</v>
      </c>
      <c r="C85" s="148" t="str">
        <f>[4]прил1!$M$75</f>
        <v>нд</v>
      </c>
    </row>
    <row r="86" spans="1:3" s="24" customFormat="1" x14ac:dyDescent="0.25">
      <c r="A86" s="128" t="s">
        <v>85</v>
      </c>
      <c r="B86" s="133" t="s">
        <v>213</v>
      </c>
      <c r="C86" s="148" t="str">
        <f>[4]прил1!$M$75</f>
        <v>нд</v>
      </c>
    </row>
    <row r="87" spans="1:3" s="24" customFormat="1" x14ac:dyDescent="0.25">
      <c r="A87" s="128" t="s">
        <v>191</v>
      </c>
      <c r="B87" s="133" t="s">
        <v>187</v>
      </c>
      <c r="C87" s="148" t="str">
        <f>[4]прил1!$M$75</f>
        <v>нд</v>
      </c>
    </row>
    <row r="88" spans="1:3" s="24" customFormat="1" x14ac:dyDescent="0.25">
      <c r="A88" s="128" t="s">
        <v>192</v>
      </c>
      <c r="B88" s="133" t="s">
        <v>188</v>
      </c>
      <c r="C88" s="148" t="str">
        <f>[4]прил1!$M$75</f>
        <v>нд</v>
      </c>
    </row>
    <row r="89" spans="1:3" s="24" customFormat="1" x14ac:dyDescent="0.25">
      <c r="A89" s="128" t="s">
        <v>193</v>
      </c>
      <c r="B89" s="133" t="s">
        <v>189</v>
      </c>
      <c r="C89" s="148" t="str">
        <f>[4]прил1!$M$75</f>
        <v>нд</v>
      </c>
    </row>
    <row r="90" spans="1:3" s="24" customFormat="1" x14ac:dyDescent="0.25">
      <c r="A90" s="128" t="s">
        <v>194</v>
      </c>
      <c r="B90" s="133" t="s">
        <v>190</v>
      </c>
      <c r="C90" s="148" t="s">
        <v>590</v>
      </c>
    </row>
    <row r="91" spans="1:3" s="24" customFormat="1" x14ac:dyDescent="0.25">
      <c r="A91" s="128" t="s">
        <v>195</v>
      </c>
      <c r="B91" s="132" t="s">
        <v>196</v>
      </c>
      <c r="C91" s="148" t="s">
        <v>436</v>
      </c>
    </row>
    <row r="92" spans="1:3" s="24" customFormat="1" x14ac:dyDescent="0.25">
      <c r="A92" s="128" t="s">
        <v>198</v>
      </c>
      <c r="B92" s="134" t="s">
        <v>197</v>
      </c>
      <c r="C92" s="148" t="str">
        <f>[4]прил1!$M$75</f>
        <v>нд</v>
      </c>
    </row>
    <row r="93" spans="1:3" s="24" customFormat="1" x14ac:dyDescent="0.25">
      <c r="A93" s="128" t="s">
        <v>199</v>
      </c>
      <c r="B93" s="135" t="s">
        <v>75</v>
      </c>
      <c r="C93" s="148" t="str">
        <f>[4]прил1!$M$75</f>
        <v>нд</v>
      </c>
    </row>
    <row r="94" spans="1:3" s="24" customFormat="1" x14ac:dyDescent="0.25">
      <c r="A94" s="128" t="s">
        <v>200</v>
      </c>
      <c r="B94" s="135" t="s">
        <v>76</v>
      </c>
      <c r="C94" s="148" t="str">
        <f>[4]прил1!$M$75</f>
        <v>нд</v>
      </c>
    </row>
    <row r="95" spans="1:3" s="24" customFormat="1" x14ac:dyDescent="0.25">
      <c r="A95" s="128" t="s">
        <v>201</v>
      </c>
      <c r="B95" s="135" t="s">
        <v>202</v>
      </c>
      <c r="C95" s="148" t="s">
        <v>436</v>
      </c>
    </row>
    <row r="96" spans="1:3" s="24" customFormat="1" ht="60" x14ac:dyDescent="0.25">
      <c r="A96" s="128" t="s">
        <v>81</v>
      </c>
      <c r="B96" s="136" t="s">
        <v>171</v>
      </c>
      <c r="C96" s="148" t="str">
        <f>'3'!C30</f>
        <v>Инвестиции в объект не осуществлялись. Объект не принят к бухгалтерскому учёту</v>
      </c>
    </row>
    <row r="97" spans="1:3" s="24" customFormat="1" ht="90" x14ac:dyDescent="0.25">
      <c r="A97" s="128" t="s">
        <v>86</v>
      </c>
      <c r="B97" s="135" t="s">
        <v>429</v>
      </c>
      <c r="C97" s="148" t="s">
        <v>571</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27"/>
      <c r="B1" s="227"/>
      <c r="C1" s="227"/>
      <c r="F1" s="58"/>
      <c r="G1" s="58"/>
    </row>
    <row r="2" spans="1:22" s="57" customFormat="1" ht="20.25" x14ac:dyDescent="0.3">
      <c r="A2" s="222" t="s">
        <v>407</v>
      </c>
      <c r="B2" s="222"/>
      <c r="C2" s="222"/>
      <c r="F2" s="58"/>
      <c r="G2" s="58"/>
      <c r="H2" s="59"/>
    </row>
    <row r="3" spans="1:22" s="57" customFormat="1" ht="18.75" x14ac:dyDescent="0.2">
      <c r="A3" s="223"/>
      <c r="B3" s="223"/>
      <c r="C3" s="223"/>
      <c r="D3" s="60"/>
      <c r="E3" s="60"/>
      <c r="F3" s="60"/>
      <c r="G3" s="60"/>
      <c r="H3" s="60"/>
      <c r="I3" s="53"/>
      <c r="J3" s="53"/>
      <c r="K3" s="53"/>
      <c r="L3" s="53"/>
      <c r="M3" s="53"/>
      <c r="N3" s="53"/>
      <c r="O3" s="53"/>
      <c r="P3" s="53"/>
      <c r="Q3" s="53"/>
      <c r="R3" s="53"/>
      <c r="S3" s="53"/>
      <c r="T3" s="53"/>
      <c r="U3" s="53"/>
      <c r="V3" s="53"/>
    </row>
    <row r="4" spans="1:22" s="57" customFormat="1" ht="18.75" x14ac:dyDescent="0.2">
      <c r="A4" s="232" t="str">
        <f>IF(ISBLANK('1'!A4:C4),CONCATENATE("На вкладке 1 файла заполните показатель"," '",'1'!A5:C5,"' "),'1'!A4:C4)</f>
        <v>Акционерное общество "Петербургская сбытовая компания"</v>
      </c>
      <c r="B4" s="232"/>
      <c r="C4" s="232"/>
      <c r="D4" s="54"/>
      <c r="E4" s="54"/>
      <c r="F4" s="54"/>
      <c r="G4" s="54"/>
      <c r="H4" s="54"/>
      <c r="I4" s="53"/>
      <c r="J4" s="53"/>
      <c r="K4" s="53"/>
      <c r="L4" s="53"/>
      <c r="M4" s="53"/>
      <c r="N4" s="53"/>
      <c r="O4" s="53"/>
      <c r="P4" s="53"/>
      <c r="Q4" s="53"/>
      <c r="R4" s="53"/>
      <c r="S4" s="53"/>
      <c r="T4" s="53"/>
      <c r="U4" s="53"/>
      <c r="V4" s="53"/>
    </row>
    <row r="5" spans="1:22" s="57" customFormat="1" ht="18.75" x14ac:dyDescent="0.2">
      <c r="A5" s="231" t="s">
        <v>408</v>
      </c>
      <c r="B5" s="231"/>
      <c r="C5" s="231"/>
      <c r="D5" s="55"/>
      <c r="E5" s="55"/>
      <c r="F5" s="55"/>
      <c r="G5" s="55"/>
      <c r="H5" s="55"/>
      <c r="I5" s="53"/>
      <c r="J5" s="53"/>
      <c r="K5" s="53"/>
      <c r="L5" s="53"/>
      <c r="M5" s="53"/>
      <c r="N5" s="53"/>
      <c r="O5" s="53"/>
      <c r="P5" s="53"/>
      <c r="Q5" s="53"/>
      <c r="R5" s="53"/>
      <c r="S5" s="53"/>
      <c r="T5" s="53"/>
      <c r="U5" s="53"/>
      <c r="V5" s="53"/>
    </row>
    <row r="6" spans="1:22" s="57" customFormat="1" ht="18.75" x14ac:dyDescent="0.2">
      <c r="A6" s="228"/>
      <c r="B6" s="228"/>
      <c r="C6" s="228"/>
      <c r="D6" s="60"/>
      <c r="E6" s="60"/>
      <c r="F6" s="60"/>
      <c r="G6" s="60"/>
      <c r="H6" s="60"/>
      <c r="I6" s="53"/>
      <c r="J6" s="53"/>
      <c r="K6" s="53"/>
      <c r="L6" s="53"/>
      <c r="M6" s="53"/>
      <c r="N6" s="53"/>
      <c r="O6" s="53"/>
      <c r="P6" s="53"/>
      <c r="Q6" s="53"/>
      <c r="R6" s="53"/>
      <c r="S6" s="53"/>
      <c r="T6" s="53"/>
      <c r="U6" s="53"/>
      <c r="V6" s="53"/>
    </row>
    <row r="7" spans="1:22" s="57" customFormat="1" ht="18.75" x14ac:dyDescent="0.2">
      <c r="A7" s="232" t="str">
        <f>IF(ISBLANK('1'!C13),CONCATENATE("В разделе 1 формы заполните показатель"," '",'1'!B13,"' "),'1'!C13)</f>
        <v>O_15.01.0442</v>
      </c>
      <c r="B7" s="232"/>
      <c r="C7" s="232"/>
      <c r="D7" s="54"/>
      <c r="E7" s="54"/>
      <c r="F7" s="54"/>
      <c r="G7" s="54"/>
      <c r="H7" s="54"/>
      <c r="I7" s="53"/>
      <c r="J7" s="53"/>
      <c r="K7" s="53"/>
      <c r="L7" s="53"/>
      <c r="M7" s="53"/>
      <c r="N7" s="53"/>
      <c r="O7" s="53"/>
      <c r="P7" s="53"/>
      <c r="Q7" s="53"/>
      <c r="R7" s="53"/>
      <c r="S7" s="53"/>
      <c r="T7" s="53"/>
      <c r="U7" s="53"/>
      <c r="V7" s="53"/>
    </row>
    <row r="8" spans="1:22" s="57" customFormat="1" ht="18.75" x14ac:dyDescent="0.2">
      <c r="A8" s="231" t="s">
        <v>409</v>
      </c>
      <c r="B8" s="231"/>
      <c r="C8" s="231"/>
      <c r="D8" s="55"/>
      <c r="E8" s="55"/>
      <c r="F8" s="55"/>
      <c r="G8" s="55"/>
      <c r="H8" s="55"/>
      <c r="I8" s="53"/>
      <c r="J8" s="53"/>
      <c r="K8" s="53"/>
      <c r="L8" s="53"/>
      <c r="M8" s="53"/>
      <c r="N8" s="53"/>
      <c r="O8" s="53"/>
      <c r="P8" s="53"/>
      <c r="Q8" s="53"/>
      <c r="R8" s="53"/>
      <c r="S8" s="53"/>
      <c r="T8" s="53"/>
      <c r="U8" s="53"/>
      <c r="V8" s="53"/>
    </row>
    <row r="9" spans="1:22" s="62" customFormat="1" ht="15.75" customHeight="1" x14ac:dyDescent="0.2">
      <c r="A9" s="229"/>
      <c r="B9" s="229"/>
      <c r="C9" s="229"/>
      <c r="D9" s="61"/>
      <c r="E9" s="61"/>
      <c r="F9" s="61"/>
      <c r="G9" s="61"/>
      <c r="H9" s="61"/>
      <c r="I9" s="61"/>
      <c r="J9" s="61"/>
      <c r="K9" s="61"/>
      <c r="L9" s="61"/>
      <c r="M9" s="61"/>
      <c r="N9" s="61"/>
      <c r="O9" s="61"/>
      <c r="P9" s="61"/>
      <c r="Q9" s="61"/>
      <c r="R9" s="61"/>
      <c r="S9" s="61"/>
      <c r="T9" s="61"/>
      <c r="U9" s="61"/>
      <c r="V9" s="61"/>
    </row>
    <row r="10" spans="1:22" s="63" customFormat="1" ht="24" customHeight="1" x14ac:dyDescent="0.2">
      <c r="A10" s="232"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2"/>
      <c r="C10" s="232"/>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1" t="s">
        <v>410</v>
      </c>
      <c r="B11" s="231"/>
      <c r="C11" s="231"/>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3"/>
      <c r="B12" s="223"/>
      <c r="C12" s="223"/>
      <c r="D12" s="64"/>
      <c r="E12" s="64"/>
      <c r="F12" s="64"/>
      <c r="G12" s="64"/>
      <c r="H12" s="64"/>
      <c r="I12" s="64"/>
      <c r="J12" s="64"/>
      <c r="K12" s="64"/>
      <c r="L12" s="64"/>
      <c r="M12" s="64"/>
      <c r="N12" s="64"/>
      <c r="O12" s="64"/>
      <c r="P12" s="64"/>
      <c r="Q12" s="64"/>
      <c r="R12" s="64"/>
      <c r="S12" s="64"/>
    </row>
    <row r="13" spans="1:22" s="63" customFormat="1" ht="36.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17" t="s">
        <v>237</v>
      </c>
      <c r="B15" s="217"/>
      <c r="C15" s="217"/>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26"/>
      <c r="B16" s="226"/>
      <c r="C16" s="226"/>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587</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592</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562</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562</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6" priority="4">
      <formula>ISBLANK(C19)</formula>
    </cfRule>
  </conditionalFormatting>
  <conditionalFormatting sqref="A1:XFD1048576">
    <cfRule type="expression" dxfId="4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90" zoomScaleNormal="80" zoomScaleSheetLayoutView="90" workbookViewId="0">
      <selection activeCell="C25" sqref="C25"/>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34"/>
      <c r="B1" s="234"/>
      <c r="C1" s="234"/>
      <c r="E1" s="58"/>
      <c r="F1" s="58"/>
      <c r="G1" s="59"/>
    </row>
    <row r="2" spans="1:21" s="57" customFormat="1" ht="20.25" x14ac:dyDescent="0.2">
      <c r="A2" s="222" t="str">
        <f>'2'!A2:C2</f>
        <v>Паспорт инвестиционного проекта</v>
      </c>
      <c r="B2" s="222"/>
      <c r="C2" s="222"/>
      <c r="D2" s="53"/>
      <c r="E2" s="53"/>
      <c r="F2" s="53"/>
      <c r="G2" s="53"/>
      <c r="H2" s="53"/>
      <c r="I2" s="53"/>
      <c r="J2" s="53"/>
      <c r="K2" s="53"/>
      <c r="L2" s="53"/>
      <c r="M2" s="53"/>
      <c r="N2" s="53"/>
      <c r="O2" s="53"/>
      <c r="P2" s="53"/>
      <c r="Q2" s="53"/>
      <c r="R2" s="53"/>
      <c r="S2" s="53"/>
      <c r="T2" s="53"/>
      <c r="U2" s="53"/>
    </row>
    <row r="3" spans="1:21" s="57" customFormat="1" ht="18.75" x14ac:dyDescent="0.2">
      <c r="A3" s="228"/>
      <c r="B3" s="228"/>
      <c r="C3" s="228"/>
      <c r="D3" s="60"/>
      <c r="E3" s="60"/>
      <c r="F3" s="60"/>
      <c r="G3" s="60"/>
      <c r="H3" s="53"/>
      <c r="I3" s="53"/>
      <c r="J3" s="53"/>
      <c r="K3" s="53"/>
      <c r="L3" s="53"/>
      <c r="M3" s="53"/>
      <c r="N3" s="53"/>
      <c r="O3" s="53"/>
      <c r="P3" s="53"/>
      <c r="Q3" s="53"/>
      <c r="R3" s="53"/>
      <c r="S3" s="53"/>
      <c r="T3" s="53"/>
      <c r="U3" s="53"/>
    </row>
    <row r="4" spans="1:21"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54"/>
      <c r="E4" s="54"/>
      <c r="F4" s="54"/>
      <c r="G4" s="54"/>
      <c r="H4" s="53"/>
      <c r="I4" s="53"/>
      <c r="J4" s="53"/>
      <c r="K4" s="53"/>
      <c r="L4" s="53"/>
      <c r="M4" s="53"/>
      <c r="N4" s="53"/>
      <c r="O4" s="53"/>
      <c r="P4" s="53"/>
      <c r="Q4" s="53"/>
      <c r="R4" s="53"/>
      <c r="S4" s="53"/>
      <c r="T4" s="53"/>
      <c r="U4" s="53"/>
    </row>
    <row r="5" spans="1:21" s="57" customFormat="1" ht="18.75" x14ac:dyDescent="0.2">
      <c r="A5" s="218" t="s">
        <v>408</v>
      </c>
      <c r="B5" s="218"/>
      <c r="C5" s="218"/>
      <c r="D5" s="55"/>
      <c r="E5" s="55"/>
      <c r="F5" s="55"/>
      <c r="G5" s="55"/>
      <c r="H5" s="53"/>
      <c r="I5" s="53"/>
      <c r="J5" s="53"/>
      <c r="K5" s="53"/>
      <c r="L5" s="53"/>
      <c r="M5" s="53"/>
      <c r="N5" s="53"/>
      <c r="O5" s="53"/>
      <c r="P5" s="53"/>
      <c r="Q5" s="53"/>
      <c r="R5" s="53"/>
      <c r="S5" s="53"/>
      <c r="T5" s="53"/>
      <c r="U5" s="53"/>
    </row>
    <row r="6" spans="1:21" s="57" customFormat="1" ht="18.75" x14ac:dyDescent="0.2">
      <c r="A6" s="237"/>
      <c r="B6" s="237"/>
      <c r="C6" s="237"/>
      <c r="D6" s="60"/>
      <c r="E6" s="60"/>
      <c r="F6" s="60"/>
      <c r="G6" s="60"/>
      <c r="H6" s="53"/>
      <c r="I6" s="53"/>
      <c r="J6" s="53"/>
      <c r="K6" s="53"/>
      <c r="L6" s="53"/>
      <c r="M6" s="53"/>
      <c r="N6" s="53"/>
      <c r="O6" s="53"/>
      <c r="P6" s="53"/>
      <c r="Q6" s="53"/>
      <c r="R6" s="53"/>
      <c r="S6" s="53"/>
      <c r="T6" s="53"/>
      <c r="U6" s="53"/>
    </row>
    <row r="7" spans="1:21" s="57" customFormat="1" ht="18.75" x14ac:dyDescent="0.2">
      <c r="A7" s="236" t="str">
        <f>IF(ISBLANK('1'!C13),CONCATENATE("В разделе 1 формы заполните показатель"," '",'1'!B13,"' "),'1'!C13)</f>
        <v>O_15.01.0442</v>
      </c>
      <c r="B7" s="236"/>
      <c r="C7" s="236"/>
      <c r="D7" s="54"/>
      <c r="E7" s="54"/>
      <c r="F7" s="54"/>
      <c r="G7" s="54"/>
      <c r="H7" s="53"/>
      <c r="I7" s="53"/>
      <c r="J7" s="53"/>
      <c r="K7" s="53"/>
      <c r="L7" s="53"/>
      <c r="M7" s="53"/>
      <c r="N7" s="53"/>
      <c r="O7" s="53"/>
      <c r="P7" s="53"/>
      <c r="Q7" s="53"/>
      <c r="R7" s="53"/>
      <c r="S7" s="53"/>
      <c r="T7" s="53"/>
      <c r="U7" s="53"/>
    </row>
    <row r="8" spans="1:21" s="57" customFormat="1" ht="18.75" x14ac:dyDescent="0.2">
      <c r="A8" s="218" t="s">
        <v>409</v>
      </c>
      <c r="B8" s="218"/>
      <c r="C8" s="218"/>
      <c r="D8" s="55"/>
      <c r="E8" s="55"/>
      <c r="F8" s="55"/>
      <c r="G8" s="55"/>
      <c r="H8" s="53"/>
      <c r="I8" s="53"/>
      <c r="J8" s="53"/>
      <c r="K8" s="53"/>
      <c r="L8" s="53"/>
      <c r="M8" s="53"/>
      <c r="N8" s="53"/>
      <c r="O8" s="53"/>
      <c r="P8" s="53"/>
      <c r="Q8" s="53"/>
      <c r="R8" s="53"/>
      <c r="S8" s="53"/>
      <c r="T8" s="53"/>
      <c r="U8" s="53"/>
    </row>
    <row r="9" spans="1:21" s="62" customFormat="1" ht="15.75" customHeight="1" x14ac:dyDescent="0.2">
      <c r="A9" s="237"/>
      <c r="B9" s="237"/>
      <c r="C9" s="237"/>
      <c r="D9" s="61"/>
      <c r="E9" s="61"/>
      <c r="F9" s="61"/>
      <c r="G9" s="61"/>
      <c r="H9" s="61"/>
      <c r="I9" s="61"/>
      <c r="J9" s="61"/>
      <c r="K9" s="61"/>
      <c r="L9" s="61"/>
      <c r="M9" s="61"/>
      <c r="N9" s="61"/>
      <c r="O9" s="61"/>
      <c r="P9" s="61"/>
      <c r="Q9" s="61"/>
      <c r="R9" s="61"/>
      <c r="S9" s="61"/>
      <c r="T9" s="61"/>
      <c r="U9" s="61"/>
    </row>
    <row r="10" spans="1:21"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18" t="s">
        <v>410</v>
      </c>
      <c r="B11" s="218"/>
      <c r="C11" s="218"/>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28"/>
      <c r="B12" s="228"/>
      <c r="C12" s="228"/>
      <c r="D12" s="64"/>
      <c r="E12" s="64"/>
      <c r="F12" s="64"/>
      <c r="G12" s="64"/>
      <c r="H12" s="64"/>
      <c r="I12" s="64"/>
      <c r="J12" s="64"/>
      <c r="K12" s="64"/>
      <c r="L12" s="64"/>
      <c r="M12" s="64"/>
      <c r="N12" s="64"/>
      <c r="O12" s="64"/>
      <c r="P12" s="64"/>
      <c r="Q12" s="64"/>
      <c r="R12" s="64"/>
    </row>
    <row r="13" spans="1:21" s="63" customFormat="1" ht="27.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35"/>
      <c r="B14" s="235"/>
      <c r="C14" s="235"/>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33" t="s">
        <v>238</v>
      </c>
      <c r="B15" s="233"/>
      <c r="C15" s="233"/>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26"/>
      <c r="B16" s="226"/>
      <c r="C16" s="226"/>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567</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566</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565</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584</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585</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593</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563</v>
      </c>
      <c r="D25" s="7"/>
      <c r="E25" s="7"/>
      <c r="F25" s="7"/>
      <c r="G25" s="7"/>
      <c r="H25" s="7"/>
      <c r="I25" s="7"/>
      <c r="J25" s="7"/>
      <c r="K25" s="7"/>
      <c r="L25" s="7"/>
      <c r="M25" s="7"/>
      <c r="N25" s="7"/>
      <c r="O25" s="7"/>
      <c r="P25" s="7"/>
      <c r="Q25" s="7"/>
      <c r="R25" s="7"/>
      <c r="S25" s="7"/>
      <c r="T25" s="7"/>
      <c r="U25" s="7"/>
    </row>
    <row r="26" spans="1:21" ht="158.25" customHeight="1" x14ac:dyDescent="0.25">
      <c r="A26" s="87">
        <v>8</v>
      </c>
      <c r="B26" s="95" t="s">
        <v>121</v>
      </c>
      <c r="C26" s="193" t="s">
        <v>586</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465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435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465</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569</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44" priority="4">
      <formula>ISBLANK(C20)</formula>
    </cfRule>
  </conditionalFormatting>
  <conditionalFormatting sqref="A1:XFD18 A19:B19 D19:XFD19 A20:XFD1048576">
    <cfRule type="expression" dxfId="43" priority="3">
      <formula>CELL("защита",A1)</formula>
    </cfRule>
  </conditionalFormatting>
  <conditionalFormatting sqref="C19">
    <cfRule type="expression" dxfId="42" priority="2">
      <formula>ISBLANK(C19)</formula>
    </cfRule>
  </conditionalFormatting>
  <conditionalFormatting sqref="C19">
    <cfRule type="expression" dxfId="41"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34"/>
      <c r="B1" s="234"/>
      <c r="C1" s="234"/>
      <c r="D1" s="234"/>
      <c r="E1" s="234"/>
      <c r="F1" s="234"/>
      <c r="G1" s="234"/>
      <c r="H1" s="234"/>
      <c r="I1" s="234"/>
      <c r="J1" s="234"/>
      <c r="K1" s="234"/>
      <c r="L1" s="234"/>
      <c r="M1" s="234"/>
      <c r="N1" s="234"/>
      <c r="O1" s="234"/>
      <c r="P1" s="234"/>
    </row>
    <row r="2" spans="1:25" s="57" customFormat="1" ht="20.25" x14ac:dyDescent="0.2">
      <c r="A2" s="222" t="str">
        <f>'2'!A2:C2</f>
        <v>Паспорт инвестиционного проекта</v>
      </c>
      <c r="B2" s="222"/>
      <c r="C2" s="222"/>
      <c r="D2" s="222"/>
      <c r="E2" s="222"/>
      <c r="F2" s="222"/>
      <c r="G2" s="222"/>
      <c r="H2" s="222"/>
      <c r="I2" s="222"/>
      <c r="J2" s="222"/>
      <c r="K2" s="222"/>
      <c r="L2" s="222"/>
      <c r="M2" s="222"/>
      <c r="N2" s="222"/>
      <c r="O2" s="222"/>
      <c r="P2" s="222"/>
      <c r="Q2" s="53"/>
      <c r="R2" s="53"/>
      <c r="S2" s="53"/>
      <c r="T2" s="53"/>
      <c r="U2" s="53"/>
      <c r="V2" s="53"/>
      <c r="W2" s="53"/>
      <c r="X2" s="53"/>
      <c r="Y2" s="53"/>
    </row>
    <row r="3" spans="1:25" s="57" customFormat="1" ht="18.75" x14ac:dyDescent="0.2">
      <c r="A3" s="228"/>
      <c r="B3" s="228"/>
      <c r="C3" s="228"/>
      <c r="D3" s="228"/>
      <c r="E3" s="228"/>
      <c r="F3" s="228"/>
      <c r="G3" s="228"/>
      <c r="H3" s="228"/>
      <c r="I3" s="228"/>
      <c r="J3" s="228"/>
      <c r="K3" s="228"/>
      <c r="L3" s="228"/>
      <c r="M3" s="228"/>
      <c r="N3" s="228"/>
      <c r="O3" s="228"/>
      <c r="P3" s="228"/>
      <c r="Q3" s="53"/>
      <c r="R3" s="53"/>
      <c r="S3" s="53"/>
      <c r="T3" s="53"/>
      <c r="U3" s="53"/>
      <c r="V3" s="53"/>
      <c r="W3" s="53"/>
      <c r="X3" s="53"/>
      <c r="Y3" s="53"/>
    </row>
    <row r="4" spans="1:25"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53"/>
      <c r="R4" s="53"/>
      <c r="S4" s="53"/>
      <c r="T4" s="53"/>
      <c r="U4" s="53"/>
      <c r="V4" s="53"/>
      <c r="W4" s="53"/>
      <c r="X4" s="53"/>
      <c r="Y4" s="53"/>
    </row>
    <row r="5" spans="1:25" s="57" customFormat="1" ht="18.75" x14ac:dyDescent="0.2">
      <c r="A5" s="218" t="s">
        <v>408</v>
      </c>
      <c r="B5" s="218"/>
      <c r="C5" s="218"/>
      <c r="D5" s="218"/>
      <c r="E5" s="218"/>
      <c r="F5" s="218"/>
      <c r="G5" s="218"/>
      <c r="H5" s="218"/>
      <c r="I5" s="218"/>
      <c r="J5" s="218"/>
      <c r="K5" s="218"/>
      <c r="L5" s="218"/>
      <c r="M5" s="218"/>
      <c r="N5" s="218"/>
      <c r="O5" s="218"/>
      <c r="P5" s="218"/>
      <c r="Q5" s="53"/>
      <c r="R5" s="53"/>
      <c r="S5" s="53"/>
      <c r="T5" s="53"/>
      <c r="U5" s="53"/>
      <c r="V5" s="53"/>
      <c r="W5" s="53"/>
      <c r="X5" s="53"/>
      <c r="Y5" s="53"/>
    </row>
    <row r="6" spans="1:25" s="57" customFormat="1" ht="18.75" x14ac:dyDescent="0.2">
      <c r="A6" s="237"/>
      <c r="B6" s="237"/>
      <c r="C6" s="237"/>
      <c r="D6" s="237"/>
      <c r="E6" s="237"/>
      <c r="F6" s="237"/>
      <c r="G6" s="237"/>
      <c r="H6" s="237"/>
      <c r="I6" s="237"/>
      <c r="J6" s="237"/>
      <c r="K6" s="237"/>
      <c r="L6" s="237"/>
      <c r="M6" s="237"/>
      <c r="N6" s="237"/>
      <c r="O6" s="237"/>
      <c r="P6" s="237"/>
      <c r="Q6" s="53"/>
      <c r="R6" s="53"/>
      <c r="S6" s="53"/>
      <c r="T6" s="53"/>
      <c r="U6" s="53"/>
      <c r="V6" s="53"/>
      <c r="W6" s="53"/>
      <c r="X6" s="53"/>
      <c r="Y6" s="53"/>
    </row>
    <row r="7" spans="1:25" s="57" customFormat="1" ht="18.75"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236"/>
      <c r="Q7" s="53"/>
      <c r="R7" s="53"/>
      <c r="S7" s="53"/>
      <c r="T7" s="53"/>
      <c r="U7" s="53"/>
      <c r="V7" s="53"/>
      <c r="W7" s="53"/>
      <c r="X7" s="53"/>
      <c r="Y7" s="53"/>
    </row>
    <row r="8" spans="1:25" s="57" customFormat="1" ht="18.75" x14ac:dyDescent="0.2">
      <c r="A8" s="218" t="s">
        <v>409</v>
      </c>
      <c r="B8" s="218"/>
      <c r="C8" s="218"/>
      <c r="D8" s="218"/>
      <c r="E8" s="218"/>
      <c r="F8" s="218"/>
      <c r="G8" s="218"/>
      <c r="H8" s="218"/>
      <c r="I8" s="218"/>
      <c r="J8" s="218"/>
      <c r="K8" s="218"/>
      <c r="L8" s="218"/>
      <c r="M8" s="218"/>
      <c r="N8" s="218"/>
      <c r="O8" s="218"/>
      <c r="P8" s="218"/>
      <c r="Q8" s="53"/>
      <c r="R8" s="53"/>
      <c r="S8" s="53"/>
      <c r="T8" s="53"/>
      <c r="U8" s="53"/>
      <c r="V8" s="53"/>
      <c r="W8" s="53"/>
      <c r="X8" s="53"/>
      <c r="Y8" s="53"/>
    </row>
    <row r="9" spans="1:25" s="62" customFormat="1" ht="15.75" customHeight="1" x14ac:dyDescent="0.2">
      <c r="A9" s="237"/>
      <c r="B9" s="237"/>
      <c r="C9" s="237"/>
      <c r="D9" s="237"/>
      <c r="E9" s="237"/>
      <c r="F9" s="237"/>
      <c r="G9" s="237"/>
      <c r="H9" s="237"/>
      <c r="I9" s="237"/>
      <c r="J9" s="237"/>
      <c r="K9" s="237"/>
      <c r="L9" s="237"/>
      <c r="M9" s="237"/>
      <c r="N9" s="237"/>
      <c r="O9" s="237"/>
      <c r="P9" s="237"/>
      <c r="Q9" s="61"/>
      <c r="R9" s="61"/>
      <c r="S9" s="61"/>
      <c r="T9" s="61"/>
      <c r="U9" s="61"/>
      <c r="V9" s="61"/>
      <c r="W9" s="61"/>
      <c r="X9" s="61"/>
      <c r="Y9" s="61"/>
    </row>
    <row r="10" spans="1:25"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236"/>
      <c r="Q10" s="54"/>
      <c r="R10" s="54"/>
      <c r="S10" s="54"/>
      <c r="T10" s="54"/>
      <c r="U10" s="54"/>
      <c r="V10" s="54"/>
      <c r="W10" s="54"/>
      <c r="X10" s="54"/>
      <c r="Y10" s="54"/>
    </row>
    <row r="11" spans="1:25" s="63" customFormat="1" ht="15" customHeight="1" x14ac:dyDescent="0.2">
      <c r="A11" s="218" t="s">
        <v>410</v>
      </c>
      <c r="B11" s="218"/>
      <c r="C11" s="218"/>
      <c r="D11" s="218"/>
      <c r="E11" s="218"/>
      <c r="F11" s="218"/>
      <c r="G11" s="218"/>
      <c r="H11" s="218"/>
      <c r="I11" s="218"/>
      <c r="J11" s="218"/>
      <c r="K11" s="218"/>
      <c r="L11" s="218"/>
      <c r="M11" s="218"/>
      <c r="N11" s="218"/>
      <c r="O11" s="218"/>
      <c r="P11" s="218"/>
      <c r="Q11" s="55"/>
      <c r="R11" s="55"/>
      <c r="S11" s="55"/>
      <c r="T11" s="55"/>
      <c r="U11" s="55"/>
      <c r="V11" s="55"/>
      <c r="W11" s="55"/>
      <c r="X11" s="55"/>
      <c r="Y11" s="55"/>
    </row>
    <row r="12" spans="1:25" s="63" customFormat="1" ht="15" customHeight="1" x14ac:dyDescent="0.2">
      <c r="A12" s="237"/>
      <c r="B12" s="237"/>
      <c r="C12" s="237"/>
      <c r="D12" s="237"/>
      <c r="E12" s="237"/>
      <c r="F12" s="237"/>
      <c r="G12" s="237"/>
      <c r="H12" s="237"/>
      <c r="I12" s="237"/>
      <c r="J12" s="237"/>
      <c r="K12" s="237"/>
      <c r="L12" s="237"/>
      <c r="M12" s="237"/>
      <c r="N12" s="237"/>
      <c r="O12" s="237"/>
      <c r="P12" s="237"/>
      <c r="Q12" s="55"/>
      <c r="R12" s="55"/>
      <c r="S12" s="55"/>
      <c r="T12" s="55"/>
      <c r="U12" s="55"/>
      <c r="V12" s="55"/>
      <c r="W12" s="55"/>
      <c r="X12" s="55"/>
      <c r="Y12" s="55"/>
    </row>
    <row r="13" spans="1:25" s="63" customFormat="1" ht="19.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55"/>
      <c r="R13" s="55"/>
      <c r="S13" s="55"/>
      <c r="T13" s="55"/>
      <c r="U13" s="55"/>
      <c r="V13" s="55"/>
      <c r="W13" s="55"/>
      <c r="X13" s="55"/>
      <c r="Y13" s="55"/>
    </row>
    <row r="14" spans="1:25" s="63" customFormat="1" ht="15" customHeight="1" x14ac:dyDescent="0.2">
      <c r="A14" s="237"/>
      <c r="B14" s="237"/>
      <c r="C14" s="237"/>
      <c r="D14" s="237"/>
      <c r="E14" s="237"/>
      <c r="F14" s="237"/>
      <c r="G14" s="237"/>
      <c r="H14" s="237"/>
      <c r="I14" s="237"/>
      <c r="J14" s="237"/>
      <c r="K14" s="237"/>
      <c r="L14" s="237"/>
      <c r="M14" s="237"/>
      <c r="N14" s="237"/>
      <c r="O14" s="237"/>
      <c r="P14" s="237"/>
      <c r="Q14" s="64"/>
      <c r="R14" s="64"/>
      <c r="S14" s="64"/>
      <c r="T14" s="64"/>
      <c r="U14" s="64"/>
      <c r="V14" s="64"/>
    </row>
    <row r="15" spans="1:25" s="63" customFormat="1" ht="29.25" customHeight="1" x14ac:dyDescent="0.3">
      <c r="A15" s="24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0"/>
      <c r="C15" s="240"/>
      <c r="D15" s="240"/>
      <c r="E15" s="240"/>
      <c r="F15" s="240"/>
      <c r="G15" s="240"/>
      <c r="H15" s="240"/>
      <c r="I15" s="240"/>
      <c r="J15" s="240"/>
      <c r="K15" s="240"/>
      <c r="L15" s="240"/>
      <c r="M15" s="240"/>
      <c r="N15" s="240"/>
      <c r="O15" s="240"/>
      <c r="P15" s="240"/>
      <c r="Q15" s="73"/>
      <c r="R15" s="65"/>
      <c r="S15" s="65"/>
      <c r="T15" s="65"/>
      <c r="U15" s="65"/>
      <c r="V15" s="65"/>
      <c r="W15" s="65"/>
      <c r="X15" s="65"/>
      <c r="Y15" s="65"/>
    </row>
    <row r="16" spans="1:25" s="63" customFormat="1" ht="18.75" customHeight="1" x14ac:dyDescent="0.2">
      <c r="A16" s="239"/>
      <c r="B16" s="239"/>
      <c r="C16" s="239"/>
      <c r="D16" s="239"/>
      <c r="E16" s="239"/>
      <c r="F16" s="239"/>
      <c r="G16" s="239"/>
      <c r="H16" s="239"/>
      <c r="I16" s="239"/>
      <c r="J16" s="239"/>
      <c r="K16" s="239"/>
      <c r="L16" s="239"/>
      <c r="M16" s="239"/>
      <c r="N16" s="239"/>
      <c r="O16" s="239"/>
      <c r="P16" s="239"/>
      <c r="Q16" s="73"/>
      <c r="R16" s="65"/>
      <c r="S16" s="65"/>
      <c r="T16" s="65"/>
      <c r="U16" s="65"/>
      <c r="V16" s="65"/>
      <c r="W16" s="65"/>
      <c r="X16" s="65"/>
      <c r="Y16" s="65"/>
    </row>
    <row r="17" spans="1:25" s="63" customFormat="1" ht="18.75" customHeight="1" x14ac:dyDescent="0.2">
      <c r="A17" s="233" t="s">
        <v>239</v>
      </c>
      <c r="B17" s="233"/>
      <c r="C17" s="233"/>
      <c r="D17" s="233"/>
      <c r="E17" s="233"/>
      <c r="F17" s="233"/>
      <c r="G17" s="233"/>
      <c r="H17" s="233"/>
      <c r="I17" s="233"/>
      <c r="J17" s="233"/>
      <c r="K17" s="233"/>
      <c r="L17" s="233"/>
      <c r="M17" s="233"/>
      <c r="N17" s="233"/>
      <c r="O17" s="233"/>
      <c r="P17" s="233"/>
      <c r="Q17" s="73"/>
      <c r="R17" s="65"/>
      <c r="S17" s="65"/>
      <c r="T17" s="65"/>
      <c r="U17" s="65"/>
      <c r="V17" s="65"/>
      <c r="W17" s="65"/>
      <c r="X17" s="65"/>
      <c r="Y17" s="65"/>
    </row>
    <row r="18" spans="1:25" s="63" customFormat="1" ht="22.5" customHeight="1" x14ac:dyDescent="0.2">
      <c r="A18" s="226"/>
      <c r="B18" s="226"/>
      <c r="C18" s="226"/>
      <c r="D18" s="226"/>
      <c r="E18" s="226"/>
      <c r="F18" s="226"/>
      <c r="G18" s="226"/>
      <c r="H18" s="226"/>
      <c r="I18" s="226"/>
      <c r="J18" s="226"/>
      <c r="K18" s="226"/>
      <c r="L18" s="226"/>
      <c r="M18" s="226"/>
      <c r="N18" s="226"/>
      <c r="O18" s="226"/>
      <c r="P18" s="226"/>
      <c r="Q18" s="64"/>
      <c r="R18" s="64"/>
      <c r="S18" s="64"/>
      <c r="T18" s="64"/>
      <c r="U18" s="64"/>
      <c r="V18" s="64"/>
    </row>
    <row r="19" spans="1:25" s="63" customFormat="1" ht="106.5" customHeight="1" x14ac:dyDescent="0.2">
      <c r="A19" s="238" t="s">
        <v>96</v>
      </c>
      <c r="B19" s="242" t="s">
        <v>99</v>
      </c>
      <c r="C19" s="243"/>
      <c r="D19" s="242" t="s">
        <v>98</v>
      </c>
      <c r="E19" s="241" t="s">
        <v>263</v>
      </c>
      <c r="F19" s="238" t="s">
        <v>102</v>
      </c>
      <c r="G19" s="241" t="s">
        <v>26</v>
      </c>
      <c r="H19" s="238" t="s">
        <v>67</v>
      </c>
      <c r="I19" s="238" t="s">
        <v>25</v>
      </c>
      <c r="J19" s="238" t="s">
        <v>103</v>
      </c>
      <c r="K19" s="238" t="s">
        <v>24</v>
      </c>
      <c r="L19" s="238" t="s">
        <v>23</v>
      </c>
      <c r="M19" s="238" t="s">
        <v>22</v>
      </c>
      <c r="N19" s="238" t="s">
        <v>120</v>
      </c>
      <c r="O19" s="238"/>
      <c r="P19" s="245" t="s">
        <v>264</v>
      </c>
      <c r="Q19" s="64"/>
      <c r="R19" s="64"/>
      <c r="S19" s="64"/>
      <c r="T19" s="64"/>
      <c r="U19" s="64"/>
      <c r="V19" s="64"/>
    </row>
    <row r="20" spans="1:25" s="63" customFormat="1" ht="117" customHeight="1" x14ac:dyDescent="0.2">
      <c r="A20" s="238"/>
      <c r="B20" s="99" t="s">
        <v>2</v>
      </c>
      <c r="C20" s="99" t="s">
        <v>1</v>
      </c>
      <c r="D20" s="244"/>
      <c r="E20" s="241"/>
      <c r="F20" s="238"/>
      <c r="G20" s="241"/>
      <c r="H20" s="238"/>
      <c r="I20" s="238"/>
      <c r="J20" s="238"/>
      <c r="K20" s="238"/>
      <c r="L20" s="238"/>
      <c r="M20" s="238"/>
      <c r="N20" s="85" t="s">
        <v>100</v>
      </c>
      <c r="O20" s="99" t="s">
        <v>101</v>
      </c>
      <c r="P20" s="245"/>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40" priority="1">
      <formula>CELL("защита",A1)</formula>
    </cfRule>
  </conditionalFormatting>
  <conditionalFormatting sqref="A22:P1048576">
    <cfRule type="expression" dxfId="3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34"/>
      <c r="B1" s="234"/>
      <c r="C1" s="234"/>
      <c r="D1" s="234"/>
      <c r="E1" s="234"/>
      <c r="F1" s="234"/>
      <c r="G1" s="234"/>
      <c r="H1" s="234"/>
      <c r="I1" s="234"/>
      <c r="J1" s="234"/>
      <c r="K1" s="234"/>
      <c r="L1" s="234"/>
      <c r="M1" s="234"/>
      <c r="N1" s="234"/>
      <c r="O1" s="234"/>
    </row>
    <row r="2" spans="1:24" s="57" customFormat="1" ht="20.25" x14ac:dyDescent="0.2">
      <c r="A2" s="222" t="s">
        <v>0</v>
      </c>
      <c r="B2" s="222"/>
      <c r="C2" s="222"/>
      <c r="D2" s="222"/>
      <c r="E2" s="222"/>
      <c r="F2" s="222"/>
      <c r="G2" s="222"/>
      <c r="H2" s="222"/>
      <c r="I2" s="222"/>
      <c r="J2" s="222"/>
      <c r="K2" s="222"/>
      <c r="L2" s="222"/>
      <c r="M2" s="222"/>
      <c r="N2" s="222"/>
      <c r="O2" s="222"/>
      <c r="P2" s="53"/>
      <c r="Q2" s="53"/>
      <c r="R2" s="53"/>
      <c r="S2" s="53"/>
      <c r="T2" s="53"/>
      <c r="U2" s="53"/>
      <c r="V2" s="53"/>
      <c r="W2" s="53"/>
      <c r="X2" s="53"/>
    </row>
    <row r="3" spans="1:24" s="57" customFormat="1" ht="18.75" x14ac:dyDescent="0.2">
      <c r="A3" s="246"/>
      <c r="B3" s="246"/>
      <c r="C3" s="246"/>
      <c r="D3" s="246"/>
      <c r="E3" s="246"/>
      <c r="F3" s="246"/>
      <c r="G3" s="246"/>
      <c r="H3" s="246"/>
      <c r="I3" s="246"/>
      <c r="J3" s="246"/>
      <c r="K3" s="246"/>
      <c r="L3" s="246"/>
      <c r="M3" s="246"/>
      <c r="N3" s="246"/>
      <c r="O3" s="246"/>
      <c r="P3" s="53"/>
      <c r="Q3" s="53"/>
      <c r="R3" s="53"/>
      <c r="S3" s="53"/>
      <c r="T3" s="53"/>
      <c r="U3" s="53"/>
      <c r="V3" s="53"/>
      <c r="W3" s="53"/>
      <c r="X3" s="53"/>
    </row>
    <row r="4" spans="1:24"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53"/>
      <c r="Q4" s="53"/>
      <c r="R4" s="53"/>
      <c r="S4" s="53"/>
      <c r="T4" s="53"/>
      <c r="U4" s="53"/>
      <c r="V4" s="53"/>
      <c r="W4" s="53"/>
      <c r="X4" s="53"/>
    </row>
    <row r="5" spans="1:24" s="57" customFormat="1" ht="18.75" x14ac:dyDescent="0.2">
      <c r="A5" s="231" t="s">
        <v>408</v>
      </c>
      <c r="B5" s="231"/>
      <c r="C5" s="231"/>
      <c r="D5" s="231"/>
      <c r="E5" s="231"/>
      <c r="F5" s="231"/>
      <c r="G5" s="231"/>
      <c r="H5" s="231"/>
      <c r="I5" s="231"/>
      <c r="J5" s="231"/>
      <c r="K5" s="231"/>
      <c r="L5" s="231"/>
      <c r="M5" s="231"/>
      <c r="N5" s="231"/>
      <c r="O5" s="231"/>
      <c r="P5" s="53"/>
      <c r="Q5" s="53"/>
      <c r="R5" s="53"/>
      <c r="S5" s="53"/>
      <c r="T5" s="53"/>
      <c r="U5" s="53"/>
      <c r="V5" s="53"/>
      <c r="W5" s="53"/>
      <c r="X5" s="53"/>
    </row>
    <row r="6" spans="1:24" s="57" customFormat="1" ht="18.75" x14ac:dyDescent="0.2">
      <c r="A6" s="246"/>
      <c r="B6" s="246"/>
      <c r="C6" s="246"/>
      <c r="D6" s="246"/>
      <c r="E6" s="246"/>
      <c r="F6" s="246"/>
      <c r="G6" s="246"/>
      <c r="H6" s="246"/>
      <c r="I6" s="246"/>
      <c r="J6" s="246"/>
      <c r="K6" s="246"/>
      <c r="L6" s="246"/>
      <c r="M6" s="246"/>
      <c r="N6" s="246"/>
      <c r="O6" s="246"/>
      <c r="P6" s="53"/>
      <c r="Q6" s="53"/>
      <c r="R6" s="53"/>
      <c r="S6" s="53"/>
      <c r="T6" s="53"/>
      <c r="U6" s="53"/>
      <c r="V6" s="53"/>
      <c r="W6" s="53"/>
      <c r="X6" s="53"/>
    </row>
    <row r="7" spans="1:24" s="57" customFormat="1" ht="18.75"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53"/>
      <c r="Q7" s="53"/>
      <c r="R7" s="53"/>
      <c r="S7" s="53"/>
      <c r="T7" s="53"/>
      <c r="U7" s="53"/>
      <c r="V7" s="53"/>
      <c r="W7" s="53"/>
      <c r="X7" s="53"/>
    </row>
    <row r="8" spans="1:24" s="57" customFormat="1" ht="18.75" x14ac:dyDescent="0.2">
      <c r="A8" s="231" t="s">
        <v>409</v>
      </c>
      <c r="B8" s="231"/>
      <c r="C8" s="231"/>
      <c r="D8" s="231"/>
      <c r="E8" s="231"/>
      <c r="F8" s="231"/>
      <c r="G8" s="231"/>
      <c r="H8" s="231"/>
      <c r="I8" s="231"/>
      <c r="J8" s="231"/>
      <c r="K8" s="231"/>
      <c r="L8" s="231"/>
      <c r="M8" s="231"/>
      <c r="N8" s="231"/>
      <c r="O8" s="231"/>
      <c r="P8" s="53"/>
      <c r="Q8" s="53"/>
      <c r="R8" s="53"/>
      <c r="S8" s="53"/>
      <c r="T8" s="53"/>
      <c r="U8" s="53"/>
      <c r="V8" s="53"/>
      <c r="W8" s="53"/>
      <c r="X8" s="53"/>
    </row>
    <row r="9" spans="1:24" s="62" customFormat="1" ht="15.75" customHeight="1" x14ac:dyDescent="0.2">
      <c r="A9" s="229"/>
      <c r="B9" s="229"/>
      <c r="C9" s="229"/>
      <c r="D9" s="229"/>
      <c r="E9" s="229"/>
      <c r="F9" s="229"/>
      <c r="G9" s="229"/>
      <c r="H9" s="229"/>
      <c r="I9" s="229"/>
      <c r="J9" s="229"/>
      <c r="K9" s="229"/>
      <c r="L9" s="229"/>
      <c r="M9" s="229"/>
      <c r="N9" s="229"/>
      <c r="O9" s="229"/>
      <c r="P9" s="61"/>
      <c r="Q9" s="61"/>
      <c r="R9" s="61"/>
      <c r="S9" s="61"/>
      <c r="T9" s="61"/>
      <c r="U9" s="61"/>
      <c r="V9" s="61"/>
      <c r="W9" s="61"/>
      <c r="X9" s="61"/>
    </row>
    <row r="10" spans="1:24"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54"/>
      <c r="Q10" s="54"/>
      <c r="R10" s="54"/>
      <c r="S10" s="54"/>
      <c r="T10" s="54"/>
      <c r="U10" s="54"/>
      <c r="V10" s="54"/>
      <c r="W10" s="54"/>
      <c r="X10" s="54"/>
    </row>
    <row r="11" spans="1:24" s="63" customFormat="1" ht="15" customHeight="1" x14ac:dyDescent="0.2">
      <c r="A11" s="231" t="s">
        <v>410</v>
      </c>
      <c r="B11" s="231"/>
      <c r="C11" s="231"/>
      <c r="D11" s="231"/>
      <c r="E11" s="231"/>
      <c r="F11" s="231"/>
      <c r="G11" s="231"/>
      <c r="H11" s="231"/>
      <c r="I11" s="231"/>
      <c r="J11" s="231"/>
      <c r="K11" s="231"/>
      <c r="L11" s="231"/>
      <c r="M11" s="231"/>
      <c r="N11" s="231"/>
      <c r="O11" s="231"/>
      <c r="P11" s="55"/>
      <c r="Q11" s="55"/>
      <c r="R11" s="55"/>
      <c r="S11" s="55"/>
      <c r="T11" s="55"/>
      <c r="U11" s="55"/>
      <c r="V11" s="55"/>
      <c r="W11" s="55"/>
      <c r="X11" s="55"/>
    </row>
    <row r="12" spans="1:24" s="63" customFormat="1" ht="15" customHeight="1" x14ac:dyDescent="0.2">
      <c r="A12" s="231"/>
      <c r="B12" s="231"/>
      <c r="C12" s="231"/>
      <c r="D12" s="231"/>
      <c r="E12" s="231"/>
      <c r="F12" s="231"/>
      <c r="G12" s="231"/>
      <c r="H12" s="231"/>
      <c r="I12" s="231"/>
      <c r="J12" s="231"/>
      <c r="K12" s="231"/>
      <c r="L12" s="231"/>
      <c r="M12" s="231"/>
      <c r="N12" s="231"/>
      <c r="O12" s="231"/>
      <c r="P12" s="55"/>
      <c r="Q12" s="55"/>
      <c r="R12" s="55"/>
      <c r="S12" s="55"/>
      <c r="T12" s="55"/>
      <c r="U12" s="55"/>
      <c r="V12" s="55"/>
      <c r="W12" s="55"/>
      <c r="X12" s="55"/>
    </row>
    <row r="13" spans="1:24" s="63"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55"/>
      <c r="Q13" s="55"/>
      <c r="R13" s="55"/>
      <c r="S13" s="55"/>
      <c r="T13" s="55"/>
      <c r="U13" s="55"/>
      <c r="V13" s="55"/>
      <c r="W13" s="55"/>
      <c r="X13" s="55"/>
    </row>
    <row r="14" spans="1:24" s="63" customFormat="1" ht="15" customHeight="1" x14ac:dyDescent="0.2">
      <c r="A14" s="223"/>
      <c r="B14" s="223"/>
      <c r="C14" s="223"/>
      <c r="D14" s="223"/>
      <c r="E14" s="223"/>
      <c r="F14" s="223"/>
      <c r="G14" s="223"/>
      <c r="H14" s="223"/>
      <c r="I14" s="223"/>
      <c r="J14" s="223"/>
      <c r="K14" s="223"/>
      <c r="L14" s="223"/>
      <c r="M14" s="223"/>
      <c r="N14" s="223"/>
      <c r="O14" s="223"/>
      <c r="P14" s="64"/>
      <c r="Q14" s="64"/>
      <c r="R14" s="64"/>
      <c r="S14" s="64"/>
      <c r="T14" s="64"/>
      <c r="U14" s="64"/>
    </row>
    <row r="15" spans="1:24" s="63" customFormat="1" ht="29.25" customHeight="1" x14ac:dyDescent="0.3">
      <c r="A15" s="24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0"/>
      <c r="C15" s="240"/>
      <c r="D15" s="240"/>
      <c r="E15" s="240"/>
      <c r="F15" s="240"/>
      <c r="G15" s="240"/>
      <c r="H15" s="240"/>
      <c r="I15" s="240"/>
      <c r="J15" s="240"/>
      <c r="K15" s="240"/>
      <c r="L15" s="240"/>
      <c r="M15" s="240"/>
      <c r="N15" s="240"/>
      <c r="O15" s="240"/>
      <c r="P15" s="73"/>
      <c r="Q15" s="65"/>
      <c r="R15" s="65"/>
      <c r="S15" s="65"/>
      <c r="T15" s="65"/>
      <c r="U15" s="65"/>
      <c r="V15" s="65"/>
      <c r="W15" s="65"/>
      <c r="X15" s="65"/>
    </row>
    <row r="16" spans="1:24" s="63" customFormat="1" ht="18.75" customHeight="1" x14ac:dyDescent="0.2">
      <c r="A16" s="239"/>
      <c r="B16" s="239"/>
      <c r="C16" s="239"/>
      <c r="D16" s="239"/>
      <c r="E16" s="239"/>
      <c r="F16" s="239"/>
      <c r="G16" s="239"/>
      <c r="H16" s="239"/>
      <c r="I16" s="239"/>
      <c r="J16" s="239"/>
      <c r="K16" s="239"/>
      <c r="L16" s="239"/>
      <c r="M16" s="239"/>
      <c r="N16" s="239"/>
      <c r="O16" s="239"/>
      <c r="P16" s="73"/>
      <c r="Q16" s="65"/>
      <c r="R16" s="65"/>
      <c r="S16" s="65"/>
      <c r="T16" s="65"/>
      <c r="U16" s="65"/>
      <c r="V16" s="65"/>
      <c r="W16" s="65"/>
      <c r="X16" s="65"/>
    </row>
    <row r="17" spans="1:24" s="63" customFormat="1" ht="18.75" customHeight="1" x14ac:dyDescent="0.2">
      <c r="A17" s="233" t="s">
        <v>240</v>
      </c>
      <c r="B17" s="233"/>
      <c r="C17" s="233"/>
      <c r="D17" s="233"/>
      <c r="E17" s="233"/>
      <c r="F17" s="233"/>
      <c r="G17" s="233"/>
      <c r="H17" s="233"/>
      <c r="I17" s="233"/>
      <c r="J17" s="233"/>
      <c r="K17" s="233"/>
      <c r="L17" s="233"/>
      <c r="M17" s="233"/>
      <c r="N17" s="233"/>
      <c r="O17" s="233"/>
      <c r="P17" s="73"/>
      <c r="Q17" s="65"/>
      <c r="R17" s="65"/>
      <c r="S17" s="65"/>
      <c r="T17" s="65"/>
      <c r="U17" s="65"/>
      <c r="V17" s="65"/>
      <c r="W17" s="65"/>
      <c r="X17" s="65"/>
    </row>
    <row r="18" spans="1:24" s="63" customFormat="1" ht="22.5" customHeight="1" x14ac:dyDescent="0.2">
      <c r="A18" s="226"/>
      <c r="B18" s="226"/>
      <c r="C18" s="226"/>
      <c r="D18" s="226"/>
      <c r="E18" s="226"/>
      <c r="F18" s="226"/>
      <c r="G18" s="226"/>
      <c r="H18" s="226"/>
      <c r="I18" s="226"/>
      <c r="J18" s="226"/>
      <c r="K18" s="226"/>
      <c r="L18" s="226"/>
      <c r="M18" s="226"/>
      <c r="N18" s="226"/>
      <c r="O18" s="226"/>
      <c r="P18" s="64"/>
      <c r="Q18" s="64"/>
      <c r="R18" s="64"/>
      <c r="S18" s="64"/>
      <c r="T18" s="64"/>
      <c r="U18" s="64"/>
    </row>
    <row r="19" spans="1:24" s="63" customFormat="1" ht="106.5" customHeight="1" x14ac:dyDescent="0.2">
      <c r="A19" s="238" t="s">
        <v>96</v>
      </c>
      <c r="B19" s="242" t="s">
        <v>122</v>
      </c>
      <c r="C19" s="243"/>
      <c r="D19" s="242" t="s">
        <v>123</v>
      </c>
      <c r="E19" s="241" t="s">
        <v>265</v>
      </c>
      <c r="F19" s="238" t="s">
        <v>124</v>
      </c>
      <c r="G19" s="238" t="s">
        <v>125</v>
      </c>
      <c r="H19" s="238" t="s">
        <v>126</v>
      </c>
      <c r="I19" s="238" t="s">
        <v>127</v>
      </c>
      <c r="J19" s="238" t="s">
        <v>128</v>
      </c>
      <c r="K19" s="238" t="s">
        <v>129</v>
      </c>
      <c r="L19" s="238" t="s">
        <v>266</v>
      </c>
      <c r="M19" s="238" t="s">
        <v>130</v>
      </c>
      <c r="N19" s="238"/>
      <c r="O19" s="247" t="s">
        <v>267</v>
      </c>
      <c r="P19" s="64"/>
      <c r="Q19" s="64"/>
      <c r="R19" s="64"/>
      <c r="S19" s="64"/>
      <c r="T19" s="64"/>
      <c r="U19" s="64"/>
    </row>
    <row r="20" spans="1:24" s="63" customFormat="1" ht="137.25" customHeight="1" x14ac:dyDescent="0.2">
      <c r="A20" s="238"/>
      <c r="B20" s="99" t="s">
        <v>2</v>
      </c>
      <c r="C20" s="99" t="s">
        <v>1</v>
      </c>
      <c r="D20" s="244"/>
      <c r="E20" s="241"/>
      <c r="F20" s="238"/>
      <c r="G20" s="238"/>
      <c r="H20" s="238"/>
      <c r="I20" s="238"/>
      <c r="J20" s="238"/>
      <c r="K20" s="238"/>
      <c r="L20" s="238"/>
      <c r="M20" s="85" t="s">
        <v>131</v>
      </c>
      <c r="N20" s="99" t="s">
        <v>426</v>
      </c>
      <c r="O20" s="248"/>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8" priority="1">
      <formula>CELL("защита",A1)</formula>
    </cfRule>
  </conditionalFormatting>
  <conditionalFormatting sqref="A22:O1048576">
    <cfRule type="expression" dxfId="3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50"/>
      <c r="B1" s="250"/>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c r="AF1" s="250"/>
      <c r="AG1" s="250"/>
      <c r="AH1" s="250"/>
      <c r="AI1" s="250"/>
      <c r="AJ1" s="250"/>
      <c r="AK1" s="250"/>
      <c r="AL1" s="250"/>
      <c r="AM1" s="250"/>
      <c r="AN1" s="250"/>
      <c r="AO1" s="250"/>
    </row>
    <row r="2" spans="1:41"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57"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row>
    <row r="4" spans="1:41"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7" customFormat="1" ht="18.75" x14ac:dyDescent="0.2">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row>
    <row r="7" spans="1:41" s="57" customFormat="1" ht="18.75" customHeight="1"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row>
    <row r="10" spans="1:41"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row>
    <row r="13" spans="1:41" s="63"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row>
    <row r="14" spans="1:41" s="63" customFormat="1" ht="20.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63" customFormat="1" ht="20.25" customHeight="1" x14ac:dyDescent="0.2">
      <c r="A15" s="251" t="s">
        <v>241</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6" customFormat="1" ht="21" customHeight="1"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row>
    <row r="17" spans="1:135" ht="46.5" customHeight="1" x14ac:dyDescent="0.25">
      <c r="A17" s="252" t="s">
        <v>96</v>
      </c>
      <c r="B17" s="264" t="s">
        <v>135</v>
      </c>
      <c r="C17" s="265"/>
      <c r="D17" s="255" t="s">
        <v>35</v>
      </c>
      <c r="E17" s="264" t="s">
        <v>106</v>
      </c>
      <c r="F17" s="265"/>
      <c r="G17" s="264" t="s">
        <v>136</v>
      </c>
      <c r="H17" s="265"/>
      <c r="I17" s="264" t="s">
        <v>34</v>
      </c>
      <c r="J17" s="265"/>
      <c r="K17" s="268" t="s">
        <v>33</v>
      </c>
      <c r="L17" s="269" t="s">
        <v>145</v>
      </c>
      <c r="M17" s="269"/>
      <c r="N17" s="269"/>
      <c r="O17" s="269"/>
      <c r="P17" s="269" t="s">
        <v>147</v>
      </c>
      <c r="Q17" s="269"/>
      <c r="R17" s="269"/>
      <c r="S17" s="269"/>
      <c r="T17" s="257" t="s">
        <v>268</v>
      </c>
      <c r="U17" s="258" t="s">
        <v>269</v>
      </c>
      <c r="V17" s="255" t="s">
        <v>137</v>
      </c>
      <c r="W17" s="260" t="s">
        <v>270</v>
      </c>
      <c r="X17" s="260" t="s">
        <v>271</v>
      </c>
      <c r="Y17" s="255" t="s">
        <v>148</v>
      </c>
      <c r="Z17" s="255" t="s">
        <v>149</v>
      </c>
      <c r="AA17" s="278" t="s">
        <v>132</v>
      </c>
      <c r="AB17" s="279"/>
      <c r="AC17" s="278" t="s">
        <v>133</v>
      </c>
      <c r="AD17" s="279"/>
      <c r="AE17" s="275" t="s">
        <v>134</v>
      </c>
      <c r="AF17" s="270" t="s">
        <v>31</v>
      </c>
      <c r="AG17" s="271"/>
      <c r="AH17" s="272"/>
      <c r="AI17" s="270" t="s">
        <v>30</v>
      </c>
      <c r="AJ17" s="271"/>
      <c r="AK17" s="270" t="s">
        <v>236</v>
      </c>
      <c r="AL17" s="271"/>
      <c r="AM17" s="271"/>
      <c r="AN17" s="271"/>
      <c r="AO17" s="272"/>
    </row>
    <row r="18" spans="1:135" ht="147" customHeight="1" x14ac:dyDescent="0.25">
      <c r="A18" s="253"/>
      <c r="B18" s="266"/>
      <c r="C18" s="267"/>
      <c r="D18" s="256"/>
      <c r="E18" s="266"/>
      <c r="F18" s="267"/>
      <c r="G18" s="266"/>
      <c r="H18" s="267"/>
      <c r="I18" s="266"/>
      <c r="J18" s="267"/>
      <c r="K18" s="268"/>
      <c r="L18" s="268" t="s">
        <v>278</v>
      </c>
      <c r="M18" s="268"/>
      <c r="N18" s="268" t="s">
        <v>235</v>
      </c>
      <c r="O18" s="268"/>
      <c r="P18" s="269" t="s">
        <v>278</v>
      </c>
      <c r="Q18" s="269"/>
      <c r="R18" s="273" t="s">
        <v>288</v>
      </c>
      <c r="S18" s="274"/>
      <c r="T18" s="257"/>
      <c r="U18" s="259"/>
      <c r="V18" s="256"/>
      <c r="W18" s="261"/>
      <c r="X18" s="262"/>
      <c r="Y18" s="263"/>
      <c r="Z18" s="256"/>
      <c r="AA18" s="280"/>
      <c r="AB18" s="281"/>
      <c r="AC18" s="280"/>
      <c r="AD18" s="281"/>
      <c r="AE18" s="276"/>
      <c r="AF18" s="101" t="s">
        <v>272</v>
      </c>
      <c r="AG18" s="101" t="s">
        <v>273</v>
      </c>
      <c r="AH18" s="102" t="s">
        <v>88</v>
      </c>
      <c r="AI18" s="102" t="s">
        <v>29</v>
      </c>
      <c r="AJ18" s="103" t="s">
        <v>28</v>
      </c>
      <c r="AK18" s="255" t="s">
        <v>234</v>
      </c>
      <c r="AL18" s="269" t="s">
        <v>276</v>
      </c>
      <c r="AM18" s="269"/>
      <c r="AN18" s="268" t="s">
        <v>277</v>
      </c>
      <c r="AO18" s="268"/>
    </row>
    <row r="19" spans="1:135" ht="51.75" customHeight="1" x14ac:dyDescent="0.25">
      <c r="A19" s="254"/>
      <c r="B19" s="102" t="s">
        <v>274</v>
      </c>
      <c r="C19" s="102" t="s">
        <v>275</v>
      </c>
      <c r="D19" s="263"/>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7"/>
      <c r="AF19" s="102" t="s">
        <v>274</v>
      </c>
      <c r="AG19" s="102" t="s">
        <v>274</v>
      </c>
      <c r="AH19" s="102" t="s">
        <v>274</v>
      </c>
      <c r="AI19" s="102" t="s">
        <v>274</v>
      </c>
      <c r="AJ19" s="102" t="s">
        <v>274</v>
      </c>
      <c r="AK19" s="263"/>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6" priority="1">
      <formula>CELL("защита",A1)</formula>
    </cfRule>
  </conditionalFormatting>
  <conditionalFormatting sqref="A21:AO1048576">
    <cfRule type="expression" dxfId="3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row>
    <row r="2" spans="1:37"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57"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1:37"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7"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row>
    <row r="7" spans="1:37" s="57" customFormat="1" ht="18.75" customHeight="1"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2"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row>
    <row r="10" spans="1:37" s="63" customFormat="1" ht="15" customHeight="1"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3"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row>
    <row r="13" spans="1:37" ht="25.5" customHeight="1"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ht="25.5" customHeight="1"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ht="25.5" customHeight="1" x14ac:dyDescent="0.25">
      <c r="A15" s="251" t="s">
        <v>242</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row>
    <row r="16" spans="1:37" s="76" customFormat="1" ht="21" customHeight="1"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row>
    <row r="17" spans="1:37" ht="43.5" customHeight="1" x14ac:dyDescent="0.25">
      <c r="A17" s="255" t="s">
        <v>96</v>
      </c>
      <c r="B17" s="264" t="s">
        <v>144</v>
      </c>
      <c r="C17" s="265"/>
      <c r="D17" s="264" t="s">
        <v>143</v>
      </c>
      <c r="E17" s="265"/>
      <c r="F17" s="255" t="s">
        <v>142</v>
      </c>
      <c r="G17" s="264" t="s">
        <v>106</v>
      </c>
      <c r="H17" s="265"/>
      <c r="I17" s="264" t="s">
        <v>34</v>
      </c>
      <c r="J17" s="265"/>
      <c r="K17" s="255" t="s">
        <v>141</v>
      </c>
      <c r="L17" s="273" t="s">
        <v>279</v>
      </c>
      <c r="M17" s="274"/>
      <c r="N17" s="264" t="s">
        <v>140</v>
      </c>
      <c r="O17" s="265"/>
      <c r="P17" s="264" t="s">
        <v>139</v>
      </c>
      <c r="Q17" s="265"/>
      <c r="R17" s="264" t="s">
        <v>38</v>
      </c>
      <c r="S17" s="265"/>
      <c r="T17" s="264" t="s">
        <v>280</v>
      </c>
      <c r="U17" s="265"/>
      <c r="V17" s="264" t="s">
        <v>138</v>
      </c>
      <c r="W17" s="265"/>
      <c r="X17" s="264" t="s">
        <v>281</v>
      </c>
      <c r="Y17" s="265"/>
      <c r="Z17" s="255" t="s">
        <v>148</v>
      </c>
      <c r="AA17" s="255" t="s">
        <v>149</v>
      </c>
      <c r="AB17" s="270" t="s">
        <v>31</v>
      </c>
      <c r="AC17" s="271"/>
      <c r="AD17" s="272"/>
      <c r="AE17" s="270" t="s">
        <v>30</v>
      </c>
      <c r="AF17" s="271"/>
      <c r="AG17" s="270" t="s">
        <v>236</v>
      </c>
      <c r="AH17" s="271"/>
      <c r="AI17" s="271"/>
      <c r="AJ17" s="271"/>
      <c r="AK17" s="272"/>
    </row>
    <row r="18" spans="1:37" ht="216" customHeight="1" x14ac:dyDescent="0.25">
      <c r="A18" s="256"/>
      <c r="B18" s="266"/>
      <c r="C18" s="267"/>
      <c r="D18" s="266"/>
      <c r="E18" s="267"/>
      <c r="F18" s="256"/>
      <c r="G18" s="266"/>
      <c r="H18" s="267"/>
      <c r="I18" s="266"/>
      <c r="J18" s="267"/>
      <c r="K18" s="263"/>
      <c r="L18" s="287"/>
      <c r="M18" s="288"/>
      <c r="N18" s="266"/>
      <c r="O18" s="267"/>
      <c r="P18" s="266"/>
      <c r="Q18" s="267"/>
      <c r="R18" s="266"/>
      <c r="S18" s="267"/>
      <c r="T18" s="266"/>
      <c r="U18" s="267"/>
      <c r="V18" s="266"/>
      <c r="W18" s="267"/>
      <c r="X18" s="266"/>
      <c r="Y18" s="267"/>
      <c r="Z18" s="256"/>
      <c r="AA18" s="256"/>
      <c r="AB18" s="102" t="s">
        <v>282</v>
      </c>
      <c r="AC18" s="102" t="s">
        <v>273</v>
      </c>
      <c r="AD18" s="102" t="s">
        <v>88</v>
      </c>
      <c r="AE18" s="102" t="s">
        <v>29</v>
      </c>
      <c r="AF18" s="102" t="s">
        <v>28</v>
      </c>
      <c r="AG18" s="255" t="s">
        <v>283</v>
      </c>
      <c r="AH18" s="269" t="s">
        <v>276</v>
      </c>
      <c r="AI18" s="269"/>
      <c r="AJ18" s="268" t="s">
        <v>277</v>
      </c>
      <c r="AK18" s="268"/>
    </row>
    <row r="19" spans="1:37" ht="60" customHeight="1" x14ac:dyDescent="0.25">
      <c r="A19" s="263"/>
      <c r="B19" s="106" t="s">
        <v>274</v>
      </c>
      <c r="C19" s="106" t="s">
        <v>275</v>
      </c>
      <c r="D19" s="106" t="s">
        <v>274</v>
      </c>
      <c r="E19" s="106" t="s">
        <v>275</v>
      </c>
      <c r="F19" s="263"/>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3"/>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86"/>
      <c r="C25" s="286"/>
      <c r="D25" s="286"/>
      <c r="E25" s="286"/>
      <c r="F25" s="286"/>
      <c r="G25" s="286"/>
      <c r="H25" s="286"/>
      <c r="I25" s="286"/>
      <c r="J25" s="286"/>
      <c r="K25" s="286"/>
      <c r="L25" s="286"/>
      <c r="M25" s="286"/>
      <c r="N25" s="286"/>
      <c r="O25" s="286"/>
      <c r="P25" s="286"/>
      <c r="Q25" s="286"/>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34" priority="1">
      <formula>CELL("защита",A1)</formula>
    </cfRule>
  </conditionalFormatting>
  <conditionalFormatting sqref="A21:AK1048576">
    <cfRule type="expression" dxfId="3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c r="AL1" s="289"/>
      <c r="AM1" s="289"/>
    </row>
    <row r="2" spans="1:39"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row>
    <row r="3" spans="1:39" s="57"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row>
    <row r="4" spans="1:39"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row>
    <row r="5" spans="1:39"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row>
    <row r="6" spans="1:39" s="57" customFormat="1" ht="18.75" x14ac:dyDescent="0.2">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row>
    <row r="7" spans="1:39" s="57" customFormat="1" ht="18.75" customHeight="1"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row>
    <row r="8" spans="1:39"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row>
    <row r="9" spans="1:39"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row>
    <row r="10" spans="1:39"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row>
    <row r="11" spans="1:39"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row>
    <row r="12" spans="1:39"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row>
    <row r="13" spans="1:39" s="63" customFormat="1" ht="26.25" customHeight="1" x14ac:dyDescent="0.2">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row>
    <row r="14" spans="1:39" s="63" customFormat="1" ht="26.2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row>
    <row r="15" spans="1:39" s="63" customFormat="1" ht="26.25" customHeight="1" x14ac:dyDescent="0.2">
      <c r="A15" s="233" t="s">
        <v>243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row>
    <row r="16" spans="1:39" s="76" customFormat="1" ht="21" customHeight="1"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row>
    <row r="17" spans="1:127" ht="46.5" customHeight="1" x14ac:dyDescent="0.25">
      <c r="A17" s="252" t="s">
        <v>96</v>
      </c>
      <c r="B17" s="273" t="s">
        <v>427</v>
      </c>
      <c r="C17" s="274"/>
      <c r="D17" s="295" t="s">
        <v>35</v>
      </c>
      <c r="E17" s="291" t="s">
        <v>106</v>
      </c>
      <c r="F17" s="292"/>
      <c r="G17" s="291" t="s">
        <v>104</v>
      </c>
      <c r="H17" s="292"/>
      <c r="I17" s="291" t="s">
        <v>34</v>
      </c>
      <c r="J17" s="292"/>
      <c r="K17" s="295" t="s">
        <v>33</v>
      </c>
      <c r="L17" s="291" t="s">
        <v>32</v>
      </c>
      <c r="M17" s="292"/>
      <c r="N17" s="299" t="s">
        <v>147</v>
      </c>
      <c r="O17" s="299"/>
      <c r="P17" s="299"/>
      <c r="Q17" s="299"/>
      <c r="R17" s="295" t="s">
        <v>148</v>
      </c>
      <c r="S17" s="295" t="s">
        <v>149</v>
      </c>
      <c r="T17" s="298" t="s">
        <v>284</v>
      </c>
      <c r="U17" s="298"/>
      <c r="V17" s="302" t="s">
        <v>289</v>
      </c>
      <c r="W17" s="303"/>
      <c r="X17" s="275" t="s">
        <v>97</v>
      </c>
      <c r="Y17" s="278" t="s">
        <v>132</v>
      </c>
      <c r="Z17" s="279"/>
      <c r="AA17" s="278" t="s">
        <v>133</v>
      </c>
      <c r="AB17" s="279"/>
      <c r="AC17" s="275" t="s">
        <v>134</v>
      </c>
      <c r="AD17" s="270" t="s">
        <v>31</v>
      </c>
      <c r="AE17" s="271"/>
      <c r="AF17" s="272"/>
      <c r="AG17" s="270" t="s">
        <v>30</v>
      </c>
      <c r="AH17" s="271"/>
      <c r="AI17" s="270" t="s">
        <v>236</v>
      </c>
      <c r="AJ17" s="271"/>
      <c r="AK17" s="271"/>
      <c r="AL17" s="271"/>
      <c r="AM17" s="272"/>
    </row>
    <row r="18" spans="1:127" ht="204.75" customHeight="1" x14ac:dyDescent="0.25">
      <c r="A18" s="253"/>
      <c r="B18" s="287"/>
      <c r="C18" s="288"/>
      <c r="D18" s="297"/>
      <c r="E18" s="293"/>
      <c r="F18" s="294"/>
      <c r="G18" s="293"/>
      <c r="H18" s="294"/>
      <c r="I18" s="293"/>
      <c r="J18" s="294"/>
      <c r="K18" s="296"/>
      <c r="L18" s="293"/>
      <c r="M18" s="294"/>
      <c r="N18" s="300" t="s">
        <v>278</v>
      </c>
      <c r="O18" s="301"/>
      <c r="P18" s="273" t="s">
        <v>287</v>
      </c>
      <c r="Q18" s="274"/>
      <c r="R18" s="297"/>
      <c r="S18" s="296"/>
      <c r="T18" s="298"/>
      <c r="U18" s="298"/>
      <c r="V18" s="304"/>
      <c r="W18" s="305"/>
      <c r="X18" s="276"/>
      <c r="Y18" s="280"/>
      <c r="Z18" s="281"/>
      <c r="AA18" s="280"/>
      <c r="AB18" s="281"/>
      <c r="AC18" s="276"/>
      <c r="AD18" s="101" t="s">
        <v>272</v>
      </c>
      <c r="AE18" s="101" t="s">
        <v>273</v>
      </c>
      <c r="AF18" s="102" t="s">
        <v>88</v>
      </c>
      <c r="AG18" s="102" t="s">
        <v>29</v>
      </c>
      <c r="AH18" s="102" t="s">
        <v>28</v>
      </c>
      <c r="AI18" s="255" t="s">
        <v>283</v>
      </c>
      <c r="AJ18" s="269" t="s">
        <v>276</v>
      </c>
      <c r="AK18" s="269"/>
      <c r="AL18" s="268" t="s">
        <v>277</v>
      </c>
      <c r="AM18" s="268"/>
    </row>
    <row r="19" spans="1:127" ht="51.75" customHeight="1" x14ac:dyDescent="0.25">
      <c r="A19" s="254"/>
      <c r="B19" s="107" t="s">
        <v>274</v>
      </c>
      <c r="C19" s="107" t="s">
        <v>275</v>
      </c>
      <c r="D19" s="29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7"/>
      <c r="Y19" s="107" t="s">
        <v>274</v>
      </c>
      <c r="Z19" s="107" t="s">
        <v>275</v>
      </c>
      <c r="AA19" s="107" t="s">
        <v>274</v>
      </c>
      <c r="AB19" s="107" t="s">
        <v>275</v>
      </c>
      <c r="AC19" s="277"/>
      <c r="AD19" s="101" t="s">
        <v>274</v>
      </c>
      <c r="AE19" s="101" t="s">
        <v>274</v>
      </c>
      <c r="AF19" s="107" t="s">
        <v>274</v>
      </c>
      <c r="AG19" s="107" t="s">
        <v>274</v>
      </c>
      <c r="AH19" s="107" t="s">
        <v>274</v>
      </c>
      <c r="AI19" s="263"/>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86"/>
      <c r="C25" s="286"/>
      <c r="D25" s="286"/>
      <c r="E25" s="286"/>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32" priority="1">
      <formula>CELL("защита",A1)</formula>
    </cfRule>
  </conditionalFormatting>
  <conditionalFormatting sqref="A21:AM1048576">
    <cfRule type="expression" dxfId="3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row>
    <row r="2" spans="1:41"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57"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row>
    <row r="4" spans="1:41"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7"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row>
    <row r="7" spans="1:41" s="57" customFormat="1" ht="18.75" customHeight="1" x14ac:dyDescent="0.2">
      <c r="A7" s="236" t="str">
        <f>IF(ISBLANK('1'!C13),CONCATENATE("В разделе 1 формы заполните показатель"," '",'1'!B13,"' "),'1'!C13)</f>
        <v>O_15.01.0442</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2"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row>
    <row r="10" spans="1:41" s="63" customFormat="1" ht="15" customHeight="1"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Тосно, ул. Энергетиков, д.7.;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3"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s="63" customFormat="1" ht="21" customHeight="1" x14ac:dyDescent="0.2">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row>
    <row r="14" spans="1:41" s="63" customFormat="1" ht="21"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row>
    <row r="15" spans="1:41" s="63" customFormat="1" ht="21" customHeight="1" x14ac:dyDescent="0.2">
      <c r="A15" s="233" t="s">
        <v>244</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row>
    <row r="16" spans="1:41" s="76"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row>
    <row r="17" spans="1:41" ht="44.25" customHeight="1" x14ac:dyDescent="0.25">
      <c r="A17" s="255" t="s">
        <v>96</v>
      </c>
      <c r="B17" s="264" t="s">
        <v>105</v>
      </c>
      <c r="C17" s="265"/>
      <c r="D17" s="264" t="s">
        <v>91</v>
      </c>
      <c r="E17" s="265"/>
      <c r="F17" s="270" t="s">
        <v>23</v>
      </c>
      <c r="G17" s="271"/>
      <c r="H17" s="271"/>
      <c r="I17" s="272"/>
      <c r="J17" s="264" t="s">
        <v>106</v>
      </c>
      <c r="K17" s="265"/>
      <c r="L17" s="264" t="s">
        <v>34</v>
      </c>
      <c r="M17" s="265"/>
      <c r="N17" s="255" t="s">
        <v>92</v>
      </c>
      <c r="O17" s="264" t="s">
        <v>93</v>
      </c>
      <c r="P17" s="265"/>
      <c r="Q17" s="264" t="s">
        <v>94</v>
      </c>
      <c r="R17" s="265"/>
      <c r="S17" s="264" t="s">
        <v>89</v>
      </c>
      <c r="T17" s="265"/>
      <c r="U17" s="273" t="s">
        <v>290</v>
      </c>
      <c r="V17" s="274"/>
      <c r="W17" s="255" t="s">
        <v>148</v>
      </c>
      <c r="X17" s="255" t="s">
        <v>291</v>
      </c>
      <c r="Y17" s="273" t="s">
        <v>292</v>
      </c>
      <c r="Z17" s="274"/>
      <c r="AA17" s="278" t="s">
        <v>132</v>
      </c>
      <c r="AB17" s="279"/>
      <c r="AC17" s="278" t="s">
        <v>133</v>
      </c>
      <c r="AD17" s="279"/>
      <c r="AE17" s="275" t="s">
        <v>134</v>
      </c>
      <c r="AF17" s="270" t="s">
        <v>31</v>
      </c>
      <c r="AG17" s="271"/>
      <c r="AH17" s="272"/>
      <c r="AI17" s="270" t="s">
        <v>30</v>
      </c>
      <c r="AJ17" s="271"/>
      <c r="AK17" s="270" t="s">
        <v>236</v>
      </c>
      <c r="AL17" s="271"/>
      <c r="AM17" s="271"/>
      <c r="AN17" s="271"/>
      <c r="AO17" s="272"/>
    </row>
    <row r="18" spans="1:41" ht="216" customHeight="1" x14ac:dyDescent="0.25">
      <c r="A18" s="256"/>
      <c r="B18" s="266"/>
      <c r="C18" s="267"/>
      <c r="D18" s="266"/>
      <c r="E18" s="267"/>
      <c r="F18" s="270" t="s">
        <v>37</v>
      </c>
      <c r="G18" s="272"/>
      <c r="H18" s="270" t="s">
        <v>36</v>
      </c>
      <c r="I18" s="272"/>
      <c r="J18" s="266"/>
      <c r="K18" s="267"/>
      <c r="L18" s="266"/>
      <c r="M18" s="267"/>
      <c r="N18" s="256"/>
      <c r="O18" s="266"/>
      <c r="P18" s="267"/>
      <c r="Q18" s="266"/>
      <c r="R18" s="267"/>
      <c r="S18" s="266"/>
      <c r="T18" s="267"/>
      <c r="U18" s="287"/>
      <c r="V18" s="288"/>
      <c r="W18" s="263"/>
      <c r="X18" s="263"/>
      <c r="Y18" s="287"/>
      <c r="Z18" s="288"/>
      <c r="AA18" s="308"/>
      <c r="AB18" s="309"/>
      <c r="AC18" s="308"/>
      <c r="AD18" s="309"/>
      <c r="AE18" s="276"/>
      <c r="AF18" s="101" t="s">
        <v>272</v>
      </c>
      <c r="AG18" s="101" t="s">
        <v>273</v>
      </c>
      <c r="AH18" s="102" t="s">
        <v>88</v>
      </c>
      <c r="AI18" s="102" t="s">
        <v>29</v>
      </c>
      <c r="AJ18" s="102" t="s">
        <v>28</v>
      </c>
      <c r="AK18" s="255" t="s">
        <v>283</v>
      </c>
      <c r="AL18" s="269" t="s">
        <v>276</v>
      </c>
      <c r="AM18" s="269"/>
      <c r="AN18" s="268" t="s">
        <v>277</v>
      </c>
      <c r="AO18" s="268"/>
    </row>
    <row r="19" spans="1:41" ht="60" customHeight="1" x14ac:dyDescent="0.25">
      <c r="A19" s="263"/>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7"/>
      <c r="AF19" s="106" t="s">
        <v>274</v>
      </c>
      <c r="AG19" s="111" t="s">
        <v>274</v>
      </c>
      <c r="AH19" s="106" t="s">
        <v>274</v>
      </c>
      <c r="AI19" s="106" t="s">
        <v>274</v>
      </c>
      <c r="AJ19" s="106" t="s">
        <v>274</v>
      </c>
      <c r="AK19" s="263"/>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0" priority="1">
      <formula>CELL("защита",A1)</formula>
    </cfRule>
  </conditionalFormatting>
  <conditionalFormatting sqref="A21:AO1048576">
    <cfRule type="expression" dxfId="2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2024-10-29T14:34:57Z</dcterms:modified>
</cp:coreProperties>
</file>