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7C3863DF-697F-4A36-87D2-1EFB77A20016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N74" i="6" l="1"/>
  <c r="I74" i="6"/>
  <c r="F74" i="6"/>
  <c r="N73" i="6"/>
  <c r="I73" i="6"/>
  <c r="F73" i="6" s="1"/>
  <c r="E73" i="6"/>
  <c r="G73" i="6"/>
  <c r="H73" i="6"/>
  <c r="D73" i="6"/>
  <c r="C73" i="6"/>
  <c r="G36" i="6"/>
  <c r="E36" i="6" s="1"/>
  <c r="I36" i="6" s="1"/>
  <c r="F36" i="6" l="1"/>
  <c r="N36" i="6"/>
  <c r="H46" i="6"/>
  <c r="H47" i="6"/>
  <c r="H48" i="6"/>
  <c r="G48" i="6" s="1"/>
  <c r="E48" i="6" s="1"/>
  <c r="H49" i="6"/>
  <c r="G49" i="6" s="1"/>
  <c r="E49" i="6" s="1"/>
  <c r="H50" i="6"/>
  <c r="G50" i="6" s="1"/>
  <c r="E50" i="6" s="1"/>
  <c r="H51" i="6"/>
  <c r="G51" i="6" s="1"/>
  <c r="E51" i="6" s="1"/>
  <c r="H52" i="6"/>
  <c r="G52" i="6" s="1"/>
  <c r="E52" i="6" s="1"/>
  <c r="H53" i="6"/>
  <c r="G53" i="6" s="1"/>
  <c r="E53" i="6" s="1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G9" i="6"/>
  <c r="G10" i="6"/>
  <c r="E10" i="6" s="1"/>
  <c r="I10" i="6" s="1"/>
  <c r="N10" i="6" s="1"/>
  <c r="G11" i="6"/>
  <c r="E11" i="6" s="1"/>
  <c r="I11" i="6" s="1"/>
  <c r="F11" i="6" s="1"/>
  <c r="G12" i="6"/>
  <c r="E12" i="6" s="1"/>
  <c r="I12" i="6" s="1"/>
  <c r="G13" i="6"/>
  <c r="E13" i="6" s="1"/>
  <c r="I13" i="6" s="1"/>
  <c r="G14" i="6"/>
  <c r="E14" i="6" s="1"/>
  <c r="I14" i="6" s="1"/>
  <c r="G15" i="6"/>
  <c r="E15" i="6" s="1"/>
  <c r="I15" i="6" s="1"/>
  <c r="F15" i="6" s="1"/>
  <c r="G16" i="6"/>
  <c r="E16" i="6" s="1"/>
  <c r="I16" i="6" s="1"/>
  <c r="G17" i="6"/>
  <c r="E17" i="6" s="1"/>
  <c r="I17" i="6" s="1"/>
  <c r="N17" i="6" s="1"/>
  <c r="G18" i="6"/>
  <c r="E18" i="6" s="1"/>
  <c r="I18" i="6" s="1"/>
  <c r="N18" i="6" s="1"/>
  <c r="G19" i="6"/>
  <c r="E19" i="6" s="1"/>
  <c r="I19" i="6" s="1"/>
  <c r="N19" i="6" s="1"/>
  <c r="G20" i="6"/>
  <c r="G21" i="6"/>
  <c r="E21" i="6" s="1"/>
  <c r="I21" i="6" s="1"/>
  <c r="N21" i="6" s="1"/>
  <c r="G22" i="6"/>
  <c r="E22" i="6" s="1"/>
  <c r="G23" i="6"/>
  <c r="E23" i="6" s="1"/>
  <c r="G24" i="6"/>
  <c r="E24" i="6" s="1"/>
  <c r="G25" i="6"/>
  <c r="E25" i="6" s="1"/>
  <c r="G26" i="6"/>
  <c r="E26" i="6" s="1"/>
  <c r="G27" i="6"/>
  <c r="E27" i="6" s="1"/>
  <c r="G28" i="6"/>
  <c r="E28" i="6" s="1"/>
  <c r="G29" i="6"/>
  <c r="E29" i="6" s="1"/>
  <c r="G30" i="6"/>
  <c r="E30" i="6" s="1"/>
  <c r="G31" i="6"/>
  <c r="E31" i="6" s="1"/>
  <c r="G32" i="6"/>
  <c r="E32" i="6" s="1"/>
  <c r="E9" i="6"/>
  <c r="I9" i="6" s="1"/>
  <c r="N9" i="6" s="1"/>
  <c r="E20" i="6"/>
  <c r="I20" i="6" s="1"/>
  <c r="N20" i="6" s="1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I50" i="6" l="1"/>
  <c r="I49" i="6"/>
  <c r="N49" i="6" s="1"/>
  <c r="I52" i="6"/>
  <c r="N52" i="6" s="1"/>
  <c r="N14" i="6"/>
  <c r="F14" i="6"/>
  <c r="I51" i="6"/>
  <c r="N51" i="6" s="1"/>
  <c r="I48" i="6"/>
  <c r="N48" i="6" s="1"/>
  <c r="I53" i="6"/>
  <c r="F53" i="6" s="1"/>
  <c r="N13" i="6"/>
  <c r="F13" i="6"/>
  <c r="F12" i="6"/>
  <c r="N12" i="6"/>
  <c r="N16" i="6"/>
  <c r="F16" i="6"/>
  <c r="F52" i="6"/>
  <c r="N50" i="6"/>
  <c r="F50" i="6"/>
  <c r="F49" i="6"/>
  <c r="N11" i="6"/>
  <c r="N15" i="6"/>
  <c r="G47" i="6"/>
  <c r="E47" i="6" s="1"/>
  <c r="I47" i="6" s="1"/>
  <c r="N47" i="6" s="1"/>
  <c r="G54" i="6"/>
  <c r="E54" i="6" s="1"/>
  <c r="I54" i="6" s="1"/>
  <c r="N54" i="6" s="1"/>
  <c r="G55" i="6"/>
  <c r="E55" i="6" s="1"/>
  <c r="I55" i="6" s="1"/>
  <c r="N55" i="6" s="1"/>
  <c r="G56" i="6"/>
  <c r="E56" i="6" s="1"/>
  <c r="I56" i="6" s="1"/>
  <c r="N56" i="6" s="1"/>
  <c r="G57" i="6"/>
  <c r="E57" i="6" s="1"/>
  <c r="I57" i="6" s="1"/>
  <c r="N57" i="6" s="1"/>
  <c r="G58" i="6"/>
  <c r="E58" i="6" s="1"/>
  <c r="I58" i="6" s="1"/>
  <c r="N58" i="6" s="1"/>
  <c r="G59" i="6"/>
  <c r="E59" i="6" s="1"/>
  <c r="I59" i="6" s="1"/>
  <c r="N59" i="6" s="1"/>
  <c r="G60" i="6"/>
  <c r="E60" i="6" s="1"/>
  <c r="I60" i="6" s="1"/>
  <c r="N60" i="6" s="1"/>
  <c r="G61" i="6"/>
  <c r="E61" i="6" s="1"/>
  <c r="I61" i="6" s="1"/>
  <c r="N61" i="6" s="1"/>
  <c r="G62" i="6"/>
  <c r="E62" i="6" s="1"/>
  <c r="I62" i="6" s="1"/>
  <c r="N62" i="6" s="1"/>
  <c r="G63" i="6"/>
  <c r="E63" i="6" s="1"/>
  <c r="I63" i="6" s="1"/>
  <c r="N63" i="6" s="1"/>
  <c r="G65" i="6"/>
  <c r="E65" i="6" s="1"/>
  <c r="I65" i="6" s="1"/>
  <c r="N65" i="6" s="1"/>
  <c r="G66" i="6"/>
  <c r="E66" i="6" s="1"/>
  <c r="G67" i="6"/>
  <c r="E67" i="6" s="1"/>
  <c r="G68" i="6"/>
  <c r="E68" i="6" s="1"/>
  <c r="F9" i="6"/>
  <c r="F10" i="6"/>
  <c r="F17" i="6"/>
  <c r="F18" i="6"/>
  <c r="F19" i="6"/>
  <c r="F20" i="6"/>
  <c r="F21" i="6"/>
  <c r="I22" i="6"/>
  <c r="N22" i="6" s="1"/>
  <c r="I23" i="6"/>
  <c r="I24" i="6"/>
  <c r="I25" i="6"/>
  <c r="I26" i="6"/>
  <c r="I27" i="6"/>
  <c r="I28" i="6"/>
  <c r="I29" i="6"/>
  <c r="I30" i="6"/>
  <c r="I31" i="6"/>
  <c r="N53" i="6" l="1"/>
  <c r="F51" i="6"/>
  <c r="F48" i="6"/>
  <c r="F63" i="6"/>
  <c r="F26" i="6"/>
  <c r="N26" i="6"/>
  <c r="F25" i="6"/>
  <c r="N25" i="6"/>
  <c r="F30" i="6"/>
  <c r="N30" i="6"/>
  <c r="F24" i="6"/>
  <c r="N24" i="6"/>
  <c r="F23" i="6"/>
  <c r="N23" i="6"/>
  <c r="F29" i="6"/>
  <c r="N29" i="6"/>
  <c r="F28" i="6"/>
  <c r="N28" i="6"/>
  <c r="F31" i="6"/>
  <c r="N31" i="6"/>
  <c r="F27" i="6"/>
  <c r="N27" i="6"/>
  <c r="G64" i="6"/>
  <c r="E64" i="6" s="1"/>
  <c r="I64" i="6" s="1"/>
  <c r="N64" i="6" s="1"/>
  <c r="G46" i="6"/>
  <c r="E46" i="6" s="1"/>
  <c r="I46" i="6" s="1"/>
  <c r="N46" i="6" s="1"/>
  <c r="G69" i="6"/>
  <c r="F22" i="6"/>
  <c r="I67" i="6"/>
  <c r="F61" i="6"/>
  <c r="F55" i="6"/>
  <c r="F54" i="6"/>
  <c r="F65" i="6"/>
  <c r="F59" i="6"/>
  <c r="I68" i="6"/>
  <c r="N68" i="6" s="1"/>
  <c r="I66" i="6"/>
  <c r="N66" i="6" s="1"/>
  <c r="F56" i="6"/>
  <c r="F58" i="6"/>
  <c r="I32" i="6"/>
  <c r="N32" i="6" s="1"/>
  <c r="E69" i="6" l="1"/>
  <c r="I69" i="6" s="1"/>
  <c r="F67" i="6"/>
  <c r="N67" i="6"/>
  <c r="F64" i="6"/>
  <c r="F46" i="6"/>
  <c r="F47" i="6"/>
  <c r="F57" i="6"/>
  <c r="F66" i="6"/>
  <c r="F68" i="6"/>
  <c r="F60" i="6"/>
  <c r="F62" i="6"/>
  <c r="F32" i="6"/>
  <c r="D72" i="6"/>
  <c r="D45" i="6"/>
  <c r="N69" i="6" l="1"/>
  <c r="F69" i="6"/>
  <c r="M37" i="6"/>
  <c r="L37" i="6"/>
  <c r="K37" i="6"/>
  <c r="J37" i="6"/>
  <c r="J74" i="6"/>
  <c r="K74" i="6"/>
  <c r="L74" i="6"/>
  <c r="M74" i="6"/>
  <c r="H72" i="6"/>
  <c r="G72" i="6" s="1"/>
  <c r="H42" i="6"/>
  <c r="G35" i="6"/>
  <c r="E35" i="6" s="1"/>
  <c r="G8" i="6"/>
  <c r="E8" i="6" s="1"/>
  <c r="E72" i="6" l="1"/>
  <c r="I72" i="6" s="1"/>
  <c r="F72" i="6" s="1"/>
  <c r="I35" i="6"/>
  <c r="I37" i="6" s="1"/>
  <c r="F35" i="6" l="1"/>
  <c r="F37" i="6" s="1"/>
  <c r="N72" i="6"/>
  <c r="N35" i="6"/>
  <c r="N37" i="6" s="1"/>
  <c r="C72" i="6" l="1"/>
  <c r="H45" i="6" l="1"/>
  <c r="G45" i="6" s="1"/>
  <c r="E45" i="6" s="1"/>
  <c r="I45" i="6" l="1"/>
  <c r="I8" i="6"/>
  <c r="F8" i="6" s="1"/>
  <c r="M70" i="6" l="1"/>
  <c r="M75" i="6" s="1"/>
  <c r="L70" i="6"/>
  <c r="L75" i="6" s="1"/>
  <c r="K70" i="6"/>
  <c r="K75" i="6" s="1"/>
  <c r="J70" i="6"/>
  <c r="J75" i="6" s="1"/>
  <c r="J33" i="6"/>
  <c r="J38" i="6" s="1"/>
  <c r="K33" i="6"/>
  <c r="K38" i="6" s="1"/>
  <c r="L33" i="6"/>
  <c r="L38" i="6" s="1"/>
  <c r="M33" i="6"/>
  <c r="M38" i="6" s="1"/>
  <c r="N8" i="6" l="1"/>
  <c r="I33" i="6" l="1"/>
  <c r="I38" i="6" s="1"/>
  <c r="C45" i="6"/>
  <c r="F33" i="6" l="1"/>
  <c r="F38" i="6" s="1"/>
  <c r="N33" i="6" l="1"/>
  <c r="N38" i="6" s="1"/>
  <c r="F45" i="6"/>
  <c r="F70" i="6" s="1"/>
  <c r="I70" i="6"/>
  <c r="I75" i="6" s="1"/>
  <c r="N45" i="6"/>
  <c r="N70" i="6" l="1"/>
  <c r="N75" i="6" s="1"/>
  <c r="F75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<sst xmlns="http://schemas.openxmlformats.org/spreadsheetml/2006/main" count="144" uniqueCount="97">
  <si>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</si>
  <si>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</si>
  <si>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</si>
  <si>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</si>
  <si>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</si>
  <si>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</si>
  <si>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</si>
  <si>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</si>
  <si>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</si>
  <si>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</si>
  <si>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</si>
  <si>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</si>
  <si>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</si>
  <si>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</si>
  <si>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</si>
  <si>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</si>
  <si>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</si>
  <si>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</si>
  <si>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</si>
  <si>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</si>
  <si>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</si>
  <si>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</si>
  <si>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</si>
  <si>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</si>
  <si>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</si>
  <si>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</si>
  <si>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</si>
  <si>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</si>
  <si>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</si>
  <si>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</si>
  <si>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</si>
  <si>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</si>
  <si>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1.1</t>
  </si>
  <si>
    <t>Стоимость предложения (потенциальные поставщики), рублей без НДС</t>
  </si>
  <si>
    <t>2024 г.</t>
  </si>
  <si>
    <t>2025 г.</t>
  </si>
  <si>
    <t>Затраты за жизненный цикл</t>
  </si>
  <si>
    <t>2026 г.</t>
  </si>
  <si>
    <t>1.2</t>
  </si>
  <si>
    <t>1.3</t>
  </si>
  <si>
    <t>2027 г.</t>
  </si>
  <si>
    <t>Единица измерения: тыс. руб. с НДС</t>
  </si>
  <si>
    <t>2028 г.</t>
  </si>
  <si>
    <t>Итого за период 2024-2028 гг.</t>
  </si>
  <si>
    <t>ООО "Бизкомм"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</si>
  <si>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</si>
  <si>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</si>
  <si>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</si>
  <si>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</si>
  <si>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</si>
  <si>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</si>
  <si>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</si>
  <si>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</si>
  <si>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</si>
  <si>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</si>
  <si>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</si>
  <si>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</si>
  <si>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</si>
  <si>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</si>
  <si>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</si>
  <si>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</si>
  <si>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</si>
  <si>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</si>
  <si>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</si>
  <si>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</si>
  <si>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</si>
  <si>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</si>
  <si>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LCNCC7_CONNECTION_03</t>
  </si>
  <si>
    <t>LCNCC7_IVR_03</t>
  </si>
  <si>
    <t>LCNCC7_MRCP_ASR_03</t>
  </si>
  <si>
    <t>LCNCC7_MRCP_TTS_03</t>
  </si>
  <si>
    <t>LCNCC7_SUPERVISOR_03</t>
  </si>
  <si>
    <t>LCNCC7_OPERATOR_03</t>
  </si>
  <si>
    <t>LCNCC7_OPERATOR_VOICE_REC_03</t>
  </si>
  <si>
    <t>LCNCC7_SCRIPTING_03</t>
  </si>
  <si>
    <t>LCNCC7_AGENT_ IM_03</t>
  </si>
  <si>
    <t>LCNCC7_AGENT_EMAIL_SMS_03</t>
  </si>
  <si>
    <t>LCNCC7_BOT_AI</t>
  </si>
  <si>
    <t>LCNCC7_BOT_AI_SOLO</t>
  </si>
  <si>
    <t>LCNCC7_IVR_ OUTBOUND_03</t>
  </si>
  <si>
    <t>LCNCC7_OUTBOUND_AMD_03</t>
  </si>
  <si>
    <t>VoiceKey_ASR_Engine v4.x</t>
  </si>
  <si>
    <t>VoiceKey_TTS_Engine v4.x</t>
  </si>
  <si>
    <t>SL v.9.x Voice Recording License, per 1 seat</t>
  </si>
  <si>
    <t>SL v.9.x Seat Monitoring License, per 1 seat</t>
  </si>
  <si>
    <t>SL v.9.x Voice Recording Advanced License, per 1 seat</t>
  </si>
  <si>
    <t>SL v.9.x Quality Management License, per 1 seat</t>
  </si>
  <si>
    <t>SL v.9.x Automated QM License, per 1 seat</t>
  </si>
  <si>
    <t>SL v.9.x Transcriber License, per 1 seat</t>
  </si>
  <si>
    <t>SL v.9.x Advanced Speech Analytics License, per 1 seat</t>
  </si>
  <si>
    <t>SL v.9.x Automated QM Keywords Detection License, acoustic search, per 1 seat</t>
  </si>
  <si>
    <t>SL v.9.X Automated QM Keywords Detection License, Indexed search, per 1 seat</t>
  </si>
  <si>
    <t>Код активации AudioCodes SBC session license upgrade for 10 sessions</t>
  </si>
  <si>
    <t>Код активации AudioCodes SBC_S78 session license upgrade for 10 sessions</t>
  </si>
  <si>
    <t>2.2</t>
  </si>
  <si>
    <t>Расчет стоимости проекта  «Приобретение лицензий объединенного контактного центра»</t>
  </si>
  <si>
    <t>Средняя цена за ед.,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</si>
</sst>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13" fillId="0" borderId="0" xfId="0" applyFont="1" applyFill="1" applyBorder="1" applyAlignment="1"/>
    <xf numFmtId="4" fontId="13" fillId="0" borderId="0" xfId="0" applyNumberFormat="1" applyFont="1" applyFill="1" applyBorder="1"/>
    <xf numFmtId="49" fontId="13" fillId="0" borderId="4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5" fontId="15" fillId="4" borderId="1" xfId="2" applyNumberFormat="1" applyFont="1" applyFill="1" applyBorder="1" applyAlignment="1">
      <alignment horizontal="center" vertical="center" wrapText="1"/>
    </xf>
    <xf numFmtId="164" fontId="13" fillId="0" borderId="1" xfId="2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64" fontId="7" fillId="5" borderId="1" xfId="2" applyFont="1" applyFill="1" applyBorder="1" applyAlignment="1">
      <alignment horizontal="center" vertical="center" wrapText="1"/>
    </xf>
    <xf numFmtId="165" fontId="15" fillId="5" borderId="1" xfId="2" applyNumberFormat="1" applyFont="1" applyFill="1" applyBorder="1" applyAlignment="1">
      <alignment horizontal="center" vertical="center" wrapText="1"/>
    </xf>
    <xf numFmtId="0" fontId="13" fillId="0" borderId="0" xfId="0" applyFont="1"/>
    <xf numFmtId="4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5" fillId="2" borderId="0" xfId="0" applyFont="1" applyFill="1" applyBorder="1" applyAlignment="1"/>
    <xf numFmtId="4" fontId="13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165" fontId="13" fillId="3" borderId="1" xfId="2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7" fillId="4" borderId="7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75"/>
  <sheetViews>
    <sheetView tabSelected="1" zoomScale="85" zoomScaleNormal="85" workbookViewId="0">
      <selection activeCell="Q36" sqref="Q36"/>
    </sheetView>
  </sheetViews>
  <sheetFormatPr defaultColWidth="9.140625" defaultRowHeight="12.75" outlineLevelCol="2" x14ac:dyDescent="0.2"/>
  <cols>
    <col min="1" max="1" width="9.140625" style="15"/>
    <col min="2" max="2" width="15.28515625" style="15" customWidth="1"/>
    <col min="3" max="3" width="68.5703125" style="40" customWidth="1"/>
    <col min="4" max="4" width="13.85546875" style="36" customWidth="1"/>
    <col min="5" max="5" width="13.7109375" style="37" customWidth="1"/>
    <col min="6" max="6" width="16.85546875" style="37" customWidth="1"/>
    <col min="7" max="7" width="16.85546875" style="37" customWidth="1" outlineLevel="2"/>
    <col min="8" max="8" width="18.7109375" style="15" customWidth="1" outlineLevel="2"/>
    <col min="9" max="9" width="15.7109375" style="15" customWidth="1" outlineLevel="1"/>
    <col min="10" max="11" width="14.140625" style="15" customWidth="1" outlineLevel="1"/>
    <col min="12" max="13" width="16" style="15" customWidth="1" outlineLevel="1"/>
    <col min="14" max="14" width="19.5703125" style="15" customWidth="1"/>
    <col min="15" max="15" width="10.5703125" style="15" bestFit="1" customWidth="1"/>
    <col min="16" max="16384" width="9.140625" style="15"/>
  </cols>
  <sheetData>
    <row r="1" spans="2:14" s="16" customFormat="1" x14ac:dyDescent="0.2">
      <c r="C1" s="15"/>
      <c r="D1" s="15"/>
      <c r="E1" s="15"/>
      <c r="F1" s="15"/>
      <c r="G1" s="15"/>
      <c r="H1" s="15"/>
    </row>
    <row r="2" spans="2:14" s="16" customFormat="1" x14ac:dyDescent="0.2">
      <c r="B2" s="46" t="s">
        <v>95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2:14" s="16" customFormat="1" x14ac:dyDescent="0.2">
      <c r="B3" s="17" t="s">
        <v>5</v>
      </c>
      <c r="C3" s="18"/>
      <c r="D3" s="19"/>
      <c r="E3" s="19"/>
      <c r="F3" s="19"/>
      <c r="G3" s="19"/>
      <c r="H3" s="19"/>
      <c r="I3" s="20"/>
      <c r="J3" s="20"/>
      <c r="K3" s="20"/>
      <c r="L3" s="20"/>
      <c r="M3" s="20"/>
    </row>
    <row r="4" spans="2:14" s="16" customFormat="1" ht="63.75" x14ac:dyDescent="0.2">
      <c r="B4" s="50" t="s">
        <v>3</v>
      </c>
      <c r="C4" s="50" t="s">
        <v>1</v>
      </c>
      <c r="D4" s="50" t="s">
        <v>4</v>
      </c>
      <c r="E4" s="50" t="s">
        <v>2</v>
      </c>
      <c r="F4" s="50" t="s">
        <v>6</v>
      </c>
      <c r="G4" s="65" t="s">
        <v>96</v>
      </c>
      <c r="H4" s="42" t="s">
        <v>33</v>
      </c>
      <c r="I4" s="53" t="s">
        <v>36</v>
      </c>
      <c r="J4" s="54"/>
      <c r="K4" s="54"/>
      <c r="L4" s="54"/>
      <c r="M4" s="54"/>
      <c r="N4" s="55"/>
    </row>
    <row r="5" spans="2:14" x14ac:dyDescent="0.2">
      <c r="B5" s="50"/>
      <c r="C5" s="50"/>
      <c r="D5" s="50"/>
      <c r="E5" s="50"/>
      <c r="F5" s="50"/>
      <c r="G5" s="65"/>
      <c r="H5" s="51" t="s">
        <v>44</v>
      </c>
      <c r="I5" s="56"/>
      <c r="J5" s="57"/>
      <c r="K5" s="57"/>
      <c r="L5" s="57"/>
      <c r="M5" s="57"/>
      <c r="N5" s="58"/>
    </row>
    <row r="6" spans="2:14" ht="25.5" x14ac:dyDescent="0.2">
      <c r="B6" s="50"/>
      <c r="C6" s="50"/>
      <c r="D6" s="50"/>
      <c r="E6" s="50"/>
      <c r="F6" s="50"/>
      <c r="G6" s="65"/>
      <c r="H6" s="52"/>
      <c r="I6" s="41" t="s">
        <v>34</v>
      </c>
      <c r="J6" s="41" t="s">
        <v>35</v>
      </c>
      <c r="K6" s="41" t="s">
        <v>37</v>
      </c>
      <c r="L6" s="41" t="s">
        <v>40</v>
      </c>
      <c r="M6" s="41" t="s">
        <v>42</v>
      </c>
      <c r="N6" s="41" t="s">
        <v>43</v>
      </c>
    </row>
    <row r="7" spans="2:14" x14ac:dyDescent="0.2">
      <c r="B7" s="59" t="s">
        <v>7</v>
      </c>
      <c r="C7" s="62"/>
      <c r="D7" s="62"/>
      <c r="E7" s="60"/>
      <c r="F7" s="60"/>
      <c r="G7" s="60"/>
      <c r="H7" s="60"/>
      <c r="I7" s="60"/>
      <c r="J7" s="60"/>
      <c r="K7" s="60"/>
      <c r="L7" s="60"/>
      <c r="M7" s="60"/>
      <c r="N7" s="61"/>
    </row>
    <row r="8" spans="2:14" x14ac:dyDescent="0.2">
      <c r="B8" s="21" t="s">
        <v>32</v>
      </c>
      <c r="C8" s="13" t="s">
        <v>67</v>
      </c>
      <c r="D8" s="43">
        <v>17</v>
      </c>
      <c r="E8" s="22">
        <f>G8</f>
        <v>2.40625</v>
      </c>
      <c r="F8" s="23">
        <f>SUM(I8:M8)</f>
        <v>40.90625</v>
      </c>
      <c r="G8" s="45">
        <f>H8/1000</f>
        <v>2.40625</v>
      </c>
      <c r="H8" s="14">
        <v>2406.25</v>
      </c>
      <c r="I8" s="23">
        <f>ROUND($E8*$D8,5)</f>
        <v>40.90625</v>
      </c>
      <c r="J8" s="24"/>
      <c r="K8" s="24"/>
      <c r="L8" s="24"/>
      <c r="M8" s="24"/>
      <c r="N8" s="25">
        <f>SUM(I8:M8)</f>
        <v>40.90625</v>
      </c>
    </row>
    <row r="9" spans="2:14" x14ac:dyDescent="0.2">
      <c r="B9" s="21" t="s">
        <v>38</v>
      </c>
      <c r="C9" s="13" t="s">
        <v>68</v>
      </c>
      <c r="D9" s="44">
        <v>2</v>
      </c>
      <c r="E9" s="22">
        <f t="shared" ref="E9:E32" si="0">G9</f>
        <v>2.40625</v>
      </c>
      <c r="F9" s="23">
        <f t="shared" ref="F9:F32" si="1">SUM(I9:M9)</f>
        <v>4.8125</v>
      </c>
      <c r="G9" s="45">
        <f t="shared" ref="G9:G32" si="2">H9/1000</f>
        <v>2.40625</v>
      </c>
      <c r="H9" s="14">
        <v>2406.25</v>
      </c>
      <c r="I9" s="23">
        <f t="shared" ref="I9:I19" si="3">ROUND($E9*$D9,5)</f>
        <v>4.8125</v>
      </c>
      <c r="J9" s="24"/>
      <c r="K9" s="24"/>
      <c r="L9" s="24"/>
      <c r="M9" s="24"/>
      <c r="N9" s="25">
        <f t="shared" ref="N9:N32" si="4">SUM(I9:M9)</f>
        <v>4.8125</v>
      </c>
    </row>
    <row r="10" spans="2:14" x14ac:dyDescent="0.2">
      <c r="B10" s="21" t="s">
        <v>39</v>
      </c>
      <c r="C10" s="13" t="s">
        <v>69</v>
      </c>
      <c r="D10" s="44">
        <v>8</v>
      </c>
      <c r="E10" s="22">
        <f t="shared" si="0"/>
        <v>5.15625</v>
      </c>
      <c r="F10" s="23">
        <f t="shared" si="1"/>
        <v>41.25</v>
      </c>
      <c r="G10" s="45">
        <f t="shared" si="2"/>
        <v>5.15625</v>
      </c>
      <c r="H10" s="14">
        <v>5156.25</v>
      </c>
      <c r="I10" s="23">
        <f t="shared" si="3"/>
        <v>41.25</v>
      </c>
      <c r="J10" s="24"/>
      <c r="K10" s="24"/>
      <c r="L10" s="24"/>
      <c r="M10" s="24"/>
      <c r="N10" s="25">
        <f t="shared" si="4"/>
        <v>41.25</v>
      </c>
    </row>
    <row r="11" spans="2:14" x14ac:dyDescent="0.2">
      <c r="B11" s="21" t="s">
        <v>45</v>
      </c>
      <c r="C11" s="13" t="s">
        <v>70</v>
      </c>
      <c r="D11" s="44">
        <v>8</v>
      </c>
      <c r="E11" s="22">
        <f t="shared" si="0"/>
        <v>5.15625</v>
      </c>
      <c r="F11" s="23">
        <f t="shared" si="1"/>
        <v>41.25</v>
      </c>
      <c r="G11" s="45">
        <f t="shared" si="2"/>
        <v>5.15625</v>
      </c>
      <c r="H11" s="14">
        <v>5156.25</v>
      </c>
      <c r="I11" s="23">
        <f t="shared" si="3"/>
        <v>41.25</v>
      </c>
      <c r="J11" s="24"/>
      <c r="K11" s="24"/>
      <c r="L11" s="24"/>
      <c r="M11" s="24"/>
      <c r="N11" s="25">
        <f t="shared" si="4"/>
        <v>41.25</v>
      </c>
    </row>
    <row r="12" spans="2:14" x14ac:dyDescent="0.2">
      <c r="B12" s="21" t="s">
        <v>46</v>
      </c>
      <c r="C12" s="13" t="s">
        <v>71</v>
      </c>
      <c r="D12" s="44">
        <v>2</v>
      </c>
      <c r="E12" s="22">
        <f t="shared" si="0"/>
        <v>103.125</v>
      </c>
      <c r="F12" s="23">
        <f t="shared" si="1"/>
        <v>206.25</v>
      </c>
      <c r="G12" s="45">
        <f t="shared" si="2"/>
        <v>103.125</v>
      </c>
      <c r="H12" s="14">
        <v>103125</v>
      </c>
      <c r="I12" s="23">
        <f t="shared" si="3"/>
        <v>206.25</v>
      </c>
      <c r="J12" s="24"/>
      <c r="K12" s="24"/>
      <c r="L12" s="24"/>
      <c r="M12" s="24"/>
      <c r="N12" s="25">
        <f t="shared" si="4"/>
        <v>206.25</v>
      </c>
    </row>
    <row r="13" spans="2:14" x14ac:dyDescent="0.2">
      <c r="B13" s="21" t="s">
        <v>47</v>
      </c>
      <c r="C13" s="13" t="s">
        <v>72</v>
      </c>
      <c r="D13" s="44">
        <v>9</v>
      </c>
      <c r="E13" s="22">
        <f t="shared" si="0"/>
        <v>41.25</v>
      </c>
      <c r="F13" s="23">
        <f t="shared" si="1"/>
        <v>371.25</v>
      </c>
      <c r="G13" s="45">
        <f t="shared" si="2"/>
        <v>41.25</v>
      </c>
      <c r="H13" s="14">
        <v>41250</v>
      </c>
      <c r="I13" s="23">
        <f t="shared" si="3"/>
        <v>371.25</v>
      </c>
      <c r="J13" s="24"/>
      <c r="K13" s="24"/>
      <c r="L13" s="24"/>
      <c r="M13" s="24"/>
      <c r="N13" s="25">
        <f t="shared" si="4"/>
        <v>371.25</v>
      </c>
    </row>
    <row r="14" spans="2:14" x14ac:dyDescent="0.2">
      <c r="B14" s="21" t="s">
        <v>48</v>
      </c>
      <c r="C14" s="13" t="s">
        <v>73</v>
      </c>
      <c r="D14" s="44">
        <v>9</v>
      </c>
      <c r="E14" s="22">
        <f t="shared" si="0"/>
        <v>5.5</v>
      </c>
      <c r="F14" s="23">
        <f t="shared" si="1"/>
        <v>49.5</v>
      </c>
      <c r="G14" s="45">
        <f t="shared" si="2"/>
        <v>5.5</v>
      </c>
      <c r="H14" s="14">
        <v>5500</v>
      </c>
      <c r="I14" s="23">
        <f t="shared" si="3"/>
        <v>49.5</v>
      </c>
      <c r="J14" s="24"/>
      <c r="K14" s="24"/>
      <c r="L14" s="24"/>
      <c r="M14" s="24"/>
      <c r="N14" s="25">
        <f t="shared" si="4"/>
        <v>49.5</v>
      </c>
    </row>
    <row r="15" spans="2:14" x14ac:dyDescent="0.2">
      <c r="B15" s="21" t="s">
        <v>49</v>
      </c>
      <c r="C15" s="13" t="s">
        <v>74</v>
      </c>
      <c r="D15" s="44">
        <v>9</v>
      </c>
      <c r="E15" s="22">
        <f t="shared" si="0"/>
        <v>22.6875</v>
      </c>
      <c r="F15" s="23">
        <f t="shared" si="1"/>
        <v>204.1875</v>
      </c>
      <c r="G15" s="45">
        <f t="shared" si="2"/>
        <v>22.6875</v>
      </c>
      <c r="H15" s="14">
        <v>22687.5</v>
      </c>
      <c r="I15" s="23">
        <f t="shared" si="3"/>
        <v>204.1875</v>
      </c>
      <c r="J15" s="24"/>
      <c r="K15" s="24"/>
      <c r="L15" s="24"/>
      <c r="M15" s="24"/>
      <c r="N15" s="25">
        <f t="shared" si="4"/>
        <v>204.1875</v>
      </c>
    </row>
    <row r="16" spans="2:14" x14ac:dyDescent="0.2">
      <c r="B16" s="21" t="s">
        <v>50</v>
      </c>
      <c r="C16" s="13" t="s">
        <v>75</v>
      </c>
      <c r="D16" s="44">
        <v>2</v>
      </c>
      <c r="E16" s="22">
        <f t="shared" si="0"/>
        <v>10.3125</v>
      </c>
      <c r="F16" s="23">
        <f t="shared" si="1"/>
        <v>20.625</v>
      </c>
      <c r="G16" s="45">
        <f t="shared" si="2"/>
        <v>10.3125</v>
      </c>
      <c r="H16" s="14">
        <v>10312.5</v>
      </c>
      <c r="I16" s="23">
        <f t="shared" si="3"/>
        <v>20.625</v>
      </c>
      <c r="J16" s="24"/>
      <c r="K16" s="24"/>
      <c r="L16" s="24"/>
      <c r="M16" s="24"/>
      <c r="N16" s="25">
        <f t="shared" si="4"/>
        <v>20.625</v>
      </c>
    </row>
    <row r="17" spans="2:14" x14ac:dyDescent="0.2">
      <c r="B17" s="21" t="s">
        <v>51</v>
      </c>
      <c r="C17" s="13" t="s">
        <v>76</v>
      </c>
      <c r="D17" s="44">
        <v>32</v>
      </c>
      <c r="E17" s="22">
        <f t="shared" si="0"/>
        <v>11.6</v>
      </c>
      <c r="F17" s="23">
        <f t="shared" si="1"/>
        <v>371.2</v>
      </c>
      <c r="G17" s="45">
        <f t="shared" si="2"/>
        <v>11.6</v>
      </c>
      <c r="H17" s="14">
        <v>11600</v>
      </c>
      <c r="I17" s="23">
        <f t="shared" si="3"/>
        <v>371.2</v>
      </c>
      <c r="J17" s="24"/>
      <c r="K17" s="24"/>
      <c r="L17" s="24"/>
      <c r="M17" s="24"/>
      <c r="N17" s="25">
        <f t="shared" si="4"/>
        <v>371.2</v>
      </c>
    </row>
    <row r="18" spans="2:14" x14ac:dyDescent="0.2">
      <c r="B18" s="21" t="s">
        <v>52</v>
      </c>
      <c r="C18" s="13" t="s">
        <v>77</v>
      </c>
      <c r="D18" s="44">
        <v>10</v>
      </c>
      <c r="E18" s="22">
        <f t="shared" si="0"/>
        <v>150</v>
      </c>
      <c r="F18" s="23">
        <f t="shared" si="1"/>
        <v>1500</v>
      </c>
      <c r="G18" s="45">
        <f t="shared" si="2"/>
        <v>150</v>
      </c>
      <c r="H18" s="14">
        <v>150000</v>
      </c>
      <c r="I18" s="23">
        <f t="shared" si="3"/>
        <v>1500</v>
      </c>
      <c r="J18" s="24"/>
      <c r="K18" s="24"/>
      <c r="L18" s="24"/>
      <c r="M18" s="24"/>
      <c r="N18" s="25">
        <f t="shared" si="4"/>
        <v>1500</v>
      </c>
    </row>
    <row r="19" spans="2:14" x14ac:dyDescent="0.2">
      <c r="B19" s="21" t="s">
        <v>53</v>
      </c>
      <c r="C19" s="13" t="s">
        <v>78</v>
      </c>
      <c r="D19" s="44">
        <v>1</v>
      </c>
      <c r="E19" s="22">
        <f t="shared" si="0"/>
        <v>30</v>
      </c>
      <c r="F19" s="23">
        <f t="shared" si="1"/>
        <v>30</v>
      </c>
      <c r="G19" s="45">
        <f t="shared" si="2"/>
        <v>30</v>
      </c>
      <c r="H19" s="14">
        <v>30000</v>
      </c>
      <c r="I19" s="23">
        <f t="shared" si="3"/>
        <v>30</v>
      </c>
      <c r="J19" s="24"/>
      <c r="K19" s="24"/>
      <c r="L19" s="24"/>
      <c r="M19" s="24"/>
      <c r="N19" s="25">
        <f t="shared" si="4"/>
        <v>30</v>
      </c>
    </row>
    <row r="20" spans="2:14" x14ac:dyDescent="0.2">
      <c r="B20" s="21" t="s">
        <v>54</v>
      </c>
      <c r="C20" s="13" t="s">
        <v>79</v>
      </c>
      <c r="D20" s="44">
        <v>6</v>
      </c>
      <c r="E20" s="22">
        <f t="shared" si="0"/>
        <v>4.46875</v>
      </c>
      <c r="F20" s="23">
        <f t="shared" si="1"/>
        <v>26.8125</v>
      </c>
      <c r="G20" s="45">
        <f t="shared" si="2"/>
        <v>4.46875</v>
      </c>
      <c r="H20" s="14">
        <v>4468.75</v>
      </c>
      <c r="I20" s="23">
        <f t="shared" ref="I20:I32" si="5">ROUND($E20*$D20,5)</f>
        <v>26.8125</v>
      </c>
      <c r="J20" s="24"/>
      <c r="K20" s="24"/>
      <c r="L20" s="24"/>
      <c r="M20" s="24"/>
      <c r="N20" s="25">
        <f t="shared" si="4"/>
        <v>26.8125</v>
      </c>
    </row>
    <row r="21" spans="2:14" x14ac:dyDescent="0.2">
      <c r="B21" s="21" t="s">
        <v>55</v>
      </c>
      <c r="C21" s="13" t="s">
        <v>80</v>
      </c>
      <c r="D21" s="44">
        <v>5</v>
      </c>
      <c r="E21" s="22">
        <f t="shared" si="0"/>
        <v>2.40625</v>
      </c>
      <c r="F21" s="23">
        <f t="shared" si="1"/>
        <v>12.03125</v>
      </c>
      <c r="G21" s="45">
        <f t="shared" si="2"/>
        <v>2.40625</v>
      </c>
      <c r="H21" s="14">
        <v>2406.25</v>
      </c>
      <c r="I21" s="23">
        <f t="shared" si="5"/>
        <v>12.03125</v>
      </c>
      <c r="J21" s="24"/>
      <c r="K21" s="24"/>
      <c r="L21" s="24"/>
      <c r="M21" s="24"/>
      <c r="N21" s="25">
        <f t="shared" si="4"/>
        <v>12.03125</v>
      </c>
    </row>
    <row r="22" spans="2:14" x14ac:dyDescent="0.2">
      <c r="B22" s="21" t="s">
        <v>56</v>
      </c>
      <c r="C22" s="13" t="s">
        <v>81</v>
      </c>
      <c r="D22" s="44">
        <v>8</v>
      </c>
      <c r="E22" s="22">
        <f t="shared" si="0"/>
        <v>61.073999999999998</v>
      </c>
      <c r="F22" s="23">
        <f t="shared" si="1"/>
        <v>488.59199999999998</v>
      </c>
      <c r="G22" s="45">
        <f t="shared" si="2"/>
        <v>61.073999999999998</v>
      </c>
      <c r="H22" s="14">
        <v>61074</v>
      </c>
      <c r="I22" s="23">
        <f t="shared" si="5"/>
        <v>488.59199999999998</v>
      </c>
      <c r="J22" s="24"/>
      <c r="K22" s="24"/>
      <c r="L22" s="24"/>
      <c r="M22" s="24"/>
      <c r="N22" s="25">
        <f t="shared" si="4"/>
        <v>488.59199999999998</v>
      </c>
    </row>
    <row r="23" spans="2:14" x14ac:dyDescent="0.2">
      <c r="B23" s="21" t="s">
        <v>57</v>
      </c>
      <c r="C23" s="13" t="s">
        <v>82</v>
      </c>
      <c r="D23" s="44">
        <v>8</v>
      </c>
      <c r="E23" s="22">
        <f t="shared" si="0"/>
        <v>46.98</v>
      </c>
      <c r="F23" s="23">
        <f t="shared" si="1"/>
        <v>375.84</v>
      </c>
      <c r="G23" s="45">
        <f t="shared" si="2"/>
        <v>46.98</v>
      </c>
      <c r="H23" s="14">
        <v>46980</v>
      </c>
      <c r="I23" s="23">
        <f t="shared" si="5"/>
        <v>375.84</v>
      </c>
      <c r="J23" s="24"/>
      <c r="K23" s="24"/>
      <c r="L23" s="24"/>
      <c r="M23" s="24"/>
      <c r="N23" s="25">
        <f t="shared" si="4"/>
        <v>375.84</v>
      </c>
    </row>
    <row r="24" spans="2:14" x14ac:dyDescent="0.2">
      <c r="B24" s="21" t="s">
        <v>58</v>
      </c>
      <c r="C24" s="13" t="s">
        <v>83</v>
      </c>
      <c r="D24" s="44">
        <v>9</v>
      </c>
      <c r="E24" s="22">
        <f t="shared" si="0"/>
        <v>16.651799999999998</v>
      </c>
      <c r="F24" s="23">
        <f t="shared" si="1"/>
        <v>149.86619999999999</v>
      </c>
      <c r="G24" s="45">
        <f t="shared" si="2"/>
        <v>16.651799999999998</v>
      </c>
      <c r="H24" s="14">
        <v>16651.8</v>
      </c>
      <c r="I24" s="23">
        <f t="shared" si="5"/>
        <v>149.86619999999999</v>
      </c>
      <c r="J24" s="24"/>
      <c r="K24" s="24"/>
      <c r="L24" s="24"/>
      <c r="M24" s="24"/>
      <c r="N24" s="25">
        <f t="shared" si="4"/>
        <v>149.86619999999999</v>
      </c>
    </row>
    <row r="25" spans="2:14" x14ac:dyDescent="0.2">
      <c r="B25" s="21" t="s">
        <v>59</v>
      </c>
      <c r="C25" s="13" t="s">
        <v>84</v>
      </c>
      <c r="D25" s="44">
        <v>9</v>
      </c>
      <c r="E25" s="22">
        <f t="shared" si="0"/>
        <v>3.3303499999999997</v>
      </c>
      <c r="F25" s="23">
        <f t="shared" si="1"/>
        <v>29.97315</v>
      </c>
      <c r="G25" s="45">
        <f t="shared" si="2"/>
        <v>3.3303499999999997</v>
      </c>
      <c r="H25" s="14">
        <v>3330.35</v>
      </c>
      <c r="I25" s="23">
        <f t="shared" si="5"/>
        <v>29.97315</v>
      </c>
      <c r="J25" s="24"/>
      <c r="K25" s="24"/>
      <c r="L25" s="24"/>
      <c r="M25" s="24"/>
      <c r="N25" s="25">
        <f t="shared" si="4"/>
        <v>29.97315</v>
      </c>
    </row>
    <row r="26" spans="2:14" x14ac:dyDescent="0.2">
      <c r="B26" s="21" t="s">
        <v>60</v>
      </c>
      <c r="C26" s="13" t="s">
        <v>85</v>
      </c>
      <c r="D26" s="44">
        <v>9</v>
      </c>
      <c r="E26" s="22">
        <f t="shared" si="0"/>
        <v>6.6606999999999994</v>
      </c>
      <c r="F26" s="23">
        <f t="shared" si="1"/>
        <v>59.946300000000001</v>
      </c>
      <c r="G26" s="45">
        <f t="shared" si="2"/>
        <v>6.6606999999999994</v>
      </c>
      <c r="H26" s="14">
        <v>6660.7</v>
      </c>
      <c r="I26" s="23">
        <f t="shared" si="5"/>
        <v>59.946300000000001</v>
      </c>
      <c r="J26" s="24"/>
      <c r="K26" s="24"/>
      <c r="L26" s="24"/>
      <c r="M26" s="24"/>
      <c r="N26" s="25">
        <f t="shared" si="4"/>
        <v>59.946300000000001</v>
      </c>
    </row>
    <row r="27" spans="2:14" x14ac:dyDescent="0.2">
      <c r="B27" s="21" t="s">
        <v>61</v>
      </c>
      <c r="C27" s="13" t="s">
        <v>86</v>
      </c>
      <c r="D27" s="44">
        <v>9</v>
      </c>
      <c r="E27" s="22">
        <f t="shared" si="0"/>
        <v>9.9909999999999997</v>
      </c>
      <c r="F27" s="23">
        <f t="shared" si="1"/>
        <v>89.918999999999997</v>
      </c>
      <c r="G27" s="45">
        <f t="shared" si="2"/>
        <v>9.9909999999999997</v>
      </c>
      <c r="H27" s="14">
        <v>9991</v>
      </c>
      <c r="I27" s="23">
        <f t="shared" si="5"/>
        <v>89.918999999999997</v>
      </c>
      <c r="J27" s="24"/>
      <c r="K27" s="24"/>
      <c r="L27" s="24"/>
      <c r="M27" s="24"/>
      <c r="N27" s="25">
        <f t="shared" si="4"/>
        <v>89.918999999999997</v>
      </c>
    </row>
    <row r="28" spans="2:14" x14ac:dyDescent="0.2">
      <c r="B28" s="21" t="s">
        <v>62</v>
      </c>
      <c r="C28" s="13" t="s">
        <v>87</v>
      </c>
      <c r="D28" s="44">
        <v>9</v>
      </c>
      <c r="E28" s="22">
        <f t="shared" si="0"/>
        <v>7.9928999999999997</v>
      </c>
      <c r="F28" s="23">
        <f t="shared" si="1"/>
        <v>71.936099999999996</v>
      </c>
      <c r="G28" s="45">
        <f t="shared" si="2"/>
        <v>7.9928999999999997</v>
      </c>
      <c r="H28" s="14">
        <v>7992.9</v>
      </c>
      <c r="I28" s="23">
        <f t="shared" si="5"/>
        <v>71.936099999999996</v>
      </c>
      <c r="J28" s="24"/>
      <c r="K28" s="24"/>
      <c r="L28" s="24"/>
      <c r="M28" s="24"/>
      <c r="N28" s="25">
        <f t="shared" si="4"/>
        <v>71.936099999999996</v>
      </c>
    </row>
    <row r="29" spans="2:14" x14ac:dyDescent="0.2">
      <c r="B29" s="21" t="s">
        <v>63</v>
      </c>
      <c r="C29" s="13" t="s">
        <v>88</v>
      </c>
      <c r="D29" s="44">
        <v>9</v>
      </c>
      <c r="E29" s="22">
        <f t="shared" si="0"/>
        <v>13.32145</v>
      </c>
      <c r="F29" s="23">
        <f t="shared" si="1"/>
        <v>119.89305</v>
      </c>
      <c r="G29" s="45">
        <f t="shared" si="2"/>
        <v>13.32145</v>
      </c>
      <c r="H29" s="14">
        <v>13321.45</v>
      </c>
      <c r="I29" s="23">
        <f t="shared" si="5"/>
        <v>119.89305</v>
      </c>
      <c r="J29" s="24"/>
      <c r="K29" s="24"/>
      <c r="L29" s="24"/>
      <c r="M29" s="24"/>
      <c r="N29" s="25">
        <f t="shared" si="4"/>
        <v>119.89305</v>
      </c>
    </row>
    <row r="30" spans="2:14" x14ac:dyDescent="0.2">
      <c r="B30" s="21" t="s">
        <v>64</v>
      </c>
      <c r="C30" s="13" t="s">
        <v>89</v>
      </c>
      <c r="D30" s="44">
        <v>9</v>
      </c>
      <c r="E30" s="22">
        <f t="shared" si="0"/>
        <v>39.964300000000001</v>
      </c>
      <c r="F30" s="23">
        <f t="shared" si="1"/>
        <v>359.67869999999999</v>
      </c>
      <c r="G30" s="45">
        <f t="shared" si="2"/>
        <v>39.964300000000001</v>
      </c>
      <c r="H30" s="14">
        <v>39964.300000000003</v>
      </c>
      <c r="I30" s="23">
        <f t="shared" si="5"/>
        <v>359.67869999999999</v>
      </c>
      <c r="J30" s="24"/>
      <c r="K30" s="24"/>
      <c r="L30" s="24"/>
      <c r="M30" s="24"/>
      <c r="N30" s="25">
        <f t="shared" si="4"/>
        <v>359.67869999999999</v>
      </c>
    </row>
    <row r="31" spans="2:14" x14ac:dyDescent="0.2">
      <c r="B31" s="21" t="s">
        <v>65</v>
      </c>
      <c r="C31" s="13" t="s">
        <v>90</v>
      </c>
      <c r="D31" s="44">
        <v>9</v>
      </c>
      <c r="E31" s="22">
        <f t="shared" si="0"/>
        <v>12.65535</v>
      </c>
      <c r="F31" s="23">
        <f t="shared" si="1"/>
        <v>113.89815</v>
      </c>
      <c r="G31" s="45">
        <f t="shared" si="2"/>
        <v>12.65535</v>
      </c>
      <c r="H31" s="14">
        <v>12655.35</v>
      </c>
      <c r="I31" s="23">
        <f t="shared" si="5"/>
        <v>113.89815</v>
      </c>
      <c r="J31" s="24"/>
      <c r="K31" s="24"/>
      <c r="L31" s="24"/>
      <c r="M31" s="24"/>
      <c r="N31" s="25">
        <f t="shared" si="4"/>
        <v>113.89815</v>
      </c>
    </row>
    <row r="32" spans="2:14" x14ac:dyDescent="0.2">
      <c r="B32" s="21" t="s">
        <v>66</v>
      </c>
      <c r="C32" s="13" t="s">
        <v>91</v>
      </c>
      <c r="D32" s="44">
        <v>9</v>
      </c>
      <c r="E32" s="22">
        <f t="shared" si="0"/>
        <v>12.65535</v>
      </c>
      <c r="F32" s="23">
        <f t="shared" si="1"/>
        <v>113.89815</v>
      </c>
      <c r="G32" s="45">
        <f t="shared" si="2"/>
        <v>12.65535</v>
      </c>
      <c r="H32" s="14">
        <v>12655.35</v>
      </c>
      <c r="I32" s="23">
        <f t="shared" si="5"/>
        <v>113.89815</v>
      </c>
      <c r="J32" s="24"/>
      <c r="K32" s="24"/>
      <c r="L32" s="24"/>
      <c r="M32" s="24"/>
      <c r="N32" s="25">
        <f t="shared" si="4"/>
        <v>113.89815</v>
      </c>
    </row>
    <row r="33" spans="2:14" x14ac:dyDescent="0.2">
      <c r="B33" s="26"/>
      <c r="C33" s="47" t="s">
        <v>0</v>
      </c>
      <c r="D33" s="47"/>
      <c r="E33" s="48"/>
      <c r="F33" s="27">
        <f>SUM(F8:F32)</f>
        <v>4893.5158000000001</v>
      </c>
      <c r="G33" s="27"/>
      <c r="H33" s="28"/>
      <c r="I33" s="29">
        <f t="shared" ref="I33:N33" si="6">SUM(I8:I32)</f>
        <v>4893.5158000000001</v>
      </c>
      <c r="J33" s="29">
        <f t="shared" si="6"/>
        <v>0</v>
      </c>
      <c r="K33" s="29">
        <f t="shared" si="6"/>
        <v>0</v>
      </c>
      <c r="L33" s="29">
        <f t="shared" si="6"/>
        <v>0</v>
      </c>
      <c r="M33" s="29">
        <f t="shared" si="6"/>
        <v>0</v>
      </c>
      <c r="N33" s="29">
        <f t="shared" si="6"/>
        <v>4893.5158000000001</v>
      </c>
    </row>
    <row r="34" spans="2:14" x14ac:dyDescent="0.2">
      <c r="B34" s="59" t="s">
        <v>8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</row>
    <row r="35" spans="2:14" x14ac:dyDescent="0.2">
      <c r="B35" s="24" t="s">
        <v>9</v>
      </c>
      <c r="C35" s="13" t="s">
        <v>92</v>
      </c>
      <c r="D35" s="43">
        <v>2</v>
      </c>
      <c r="E35" s="23">
        <f>G35</f>
        <v>84.56</v>
      </c>
      <c r="F35" s="23">
        <f>SUM(I35:M35)</f>
        <v>169.12</v>
      </c>
      <c r="G35" s="45">
        <f>H35/1000</f>
        <v>84.56</v>
      </c>
      <c r="H35" s="14">
        <v>84560</v>
      </c>
      <c r="I35" s="23">
        <f>ROUND(E35*D35,5)</f>
        <v>169.12</v>
      </c>
      <c r="J35" s="30"/>
      <c r="K35" s="30"/>
      <c r="L35" s="30"/>
      <c r="M35" s="30"/>
      <c r="N35" s="23">
        <f>SUM(I35:M35)</f>
        <v>169.12</v>
      </c>
    </row>
    <row r="36" spans="2:14" x14ac:dyDescent="0.2">
      <c r="B36" s="24" t="s">
        <v>94</v>
      </c>
      <c r="C36" s="13" t="s">
        <v>93</v>
      </c>
      <c r="D36" s="43">
        <v>2</v>
      </c>
      <c r="E36" s="23">
        <f>G36</f>
        <v>12.32</v>
      </c>
      <c r="F36" s="23">
        <f>SUM(I36:M36)</f>
        <v>24.64</v>
      </c>
      <c r="G36" s="45">
        <f>H36/1000</f>
        <v>12.32</v>
      </c>
      <c r="H36" s="14">
        <v>12320</v>
      </c>
      <c r="I36" s="23">
        <f>ROUND(E36*D36,5)</f>
        <v>24.64</v>
      </c>
      <c r="J36" s="30"/>
      <c r="K36" s="30"/>
      <c r="L36" s="30"/>
      <c r="M36" s="30"/>
      <c r="N36" s="23">
        <f>SUM(I36:M36)</f>
        <v>24.64</v>
      </c>
    </row>
    <row r="37" spans="2:14" x14ac:dyDescent="0.2">
      <c r="B37" s="26"/>
      <c r="C37" s="48" t="s">
        <v>0</v>
      </c>
      <c r="D37" s="48"/>
      <c r="E37" s="48"/>
      <c r="F37" s="27">
        <f>SUM(F35:F36)</f>
        <v>193.76</v>
      </c>
      <c r="G37" s="27"/>
      <c r="H37" s="27"/>
      <c r="I37" s="27">
        <f>SUM(I35:I36)</f>
        <v>193.76</v>
      </c>
      <c r="J37" s="27">
        <f t="shared" ref="J37:M37" si="7">SUM(J35:J35)</f>
        <v>0</v>
      </c>
      <c r="K37" s="27">
        <f t="shared" si="7"/>
        <v>0</v>
      </c>
      <c r="L37" s="27">
        <f t="shared" si="7"/>
        <v>0</v>
      </c>
      <c r="M37" s="27">
        <f t="shared" si="7"/>
        <v>0</v>
      </c>
      <c r="N37" s="27">
        <f>SUM(N35:N36)</f>
        <v>193.76</v>
      </c>
    </row>
    <row r="38" spans="2:14" x14ac:dyDescent="0.2">
      <c r="B38" s="31"/>
      <c r="C38" s="49" t="s">
        <v>10</v>
      </c>
      <c r="D38" s="49"/>
      <c r="E38" s="49"/>
      <c r="F38" s="32">
        <f>SUM(F33,F37)</f>
        <v>5087.2758000000003</v>
      </c>
      <c r="G38" s="32"/>
      <c r="H38" s="33"/>
      <c r="I38" s="34">
        <f t="shared" ref="I38:N38" si="8">SUM(I33,I37)</f>
        <v>5087.2758000000003</v>
      </c>
      <c r="J38" s="34">
        <f t="shared" si="8"/>
        <v>0</v>
      </c>
      <c r="K38" s="34">
        <f t="shared" si="8"/>
        <v>0</v>
      </c>
      <c r="L38" s="34">
        <f t="shared" si="8"/>
        <v>0</v>
      </c>
      <c r="M38" s="34">
        <f t="shared" si="8"/>
        <v>0</v>
      </c>
      <c r="N38" s="34">
        <f t="shared" si="8"/>
        <v>5087.2758000000003</v>
      </c>
    </row>
    <row r="39" spans="2:14" x14ac:dyDescent="0.2">
      <c r="C39" s="35"/>
    </row>
    <row r="40" spans="2:14" x14ac:dyDescent="0.2">
      <c r="B40" s="38" t="s">
        <v>41</v>
      </c>
      <c r="C40" s="17"/>
      <c r="D40" s="19"/>
      <c r="E40" s="19"/>
      <c r="F40" s="19"/>
      <c r="G40" s="19"/>
      <c r="H40" s="19"/>
      <c r="I40" s="20"/>
      <c r="J40" s="20"/>
      <c r="K40" s="20"/>
      <c r="L40" s="20"/>
      <c r="M40" s="20"/>
      <c r="N40" s="16"/>
    </row>
    <row r="41" spans="2:14" ht="63.75" x14ac:dyDescent="0.2">
      <c r="B41" s="50" t="s">
        <v>3</v>
      </c>
      <c r="C41" s="50" t="s">
        <v>1</v>
      </c>
      <c r="D41" s="50" t="s">
        <v>4</v>
      </c>
      <c r="E41" s="50" t="s">
        <v>2</v>
      </c>
      <c r="F41" s="50" t="s">
        <v>6</v>
      </c>
      <c r="G41" s="65" t="s">
        <v>96</v>
      </c>
      <c r="H41" s="42" t="s">
        <v>33</v>
      </c>
      <c r="I41" s="53" t="s">
        <v>36</v>
      </c>
      <c r="J41" s="54"/>
      <c r="K41" s="54"/>
      <c r="L41" s="54"/>
      <c r="M41" s="54"/>
      <c r="N41" s="55"/>
    </row>
    <row r="42" spans="2:14" x14ac:dyDescent="0.2">
      <c r="B42" s="50"/>
      <c r="C42" s="50"/>
      <c r="D42" s="50"/>
      <c r="E42" s="50"/>
      <c r="F42" s="50"/>
      <c r="G42" s="65"/>
      <c r="H42" s="51" t="str">
        <f>H5</f>
        <v>ООО "Бизкомм"</v>
      </c>
      <c r="I42" s="56"/>
      <c r="J42" s="57"/>
      <c r="K42" s="57"/>
      <c r="L42" s="57"/>
      <c r="M42" s="57"/>
      <c r="N42" s="58"/>
    </row>
    <row r="43" spans="2:14" ht="25.5" x14ac:dyDescent="0.2">
      <c r="B43" s="50"/>
      <c r="C43" s="50"/>
      <c r="D43" s="50"/>
      <c r="E43" s="50"/>
      <c r="F43" s="50"/>
      <c r="G43" s="65"/>
      <c r="H43" s="52"/>
      <c r="I43" s="41" t="s">
        <v>34</v>
      </c>
      <c r="J43" s="41" t="s">
        <v>35</v>
      </c>
      <c r="K43" s="41" t="s">
        <v>37</v>
      </c>
      <c r="L43" s="41" t="s">
        <v>40</v>
      </c>
      <c r="M43" s="41" t="s">
        <v>42</v>
      </c>
      <c r="N43" s="41" t="s">
        <v>43</v>
      </c>
    </row>
    <row r="44" spans="2:14" x14ac:dyDescent="0.2">
      <c r="B44" s="63" t="s">
        <v>7</v>
      </c>
      <c r="C44" s="64"/>
      <c r="D44" s="64"/>
      <c r="E44" s="63"/>
      <c r="F44" s="63"/>
      <c r="G44" s="63"/>
      <c r="H44" s="63"/>
      <c r="I44" s="63"/>
      <c r="J44" s="63"/>
      <c r="K44" s="63"/>
      <c r="L44" s="63"/>
      <c r="M44" s="63"/>
      <c r="N44" s="63"/>
    </row>
    <row r="45" spans="2:14" x14ac:dyDescent="0.2">
      <c r="B45" s="21" t="s">
        <v>32</v>
      </c>
      <c r="C45" s="13" t="str">
        <f t="shared" ref="C45:D69" si="9">C8</f>
        <v>LCNCC7_CONNECTION_03</v>
      </c>
      <c r="D45" s="43">
        <f t="shared" si="9"/>
        <v>17</v>
      </c>
      <c r="E45" s="22">
        <f>G45</f>
        <v>2.40625</v>
      </c>
      <c r="F45" s="23">
        <f>SUM(I45:M45)</f>
        <v>40.90625</v>
      </c>
      <c r="G45" s="45">
        <f>H45/1000</f>
        <v>2.40625</v>
      </c>
      <c r="H45" s="14">
        <f t="shared" ref="H45:H69" si="10">H8</f>
        <v>2406.25</v>
      </c>
      <c r="I45" s="23">
        <f>ROUND(E45*D45,5)</f>
        <v>40.90625</v>
      </c>
      <c r="J45" s="24"/>
      <c r="K45" s="24"/>
      <c r="L45" s="24"/>
      <c r="M45" s="24"/>
      <c r="N45" s="25">
        <f>SUM(I45:M45)</f>
        <v>40.90625</v>
      </c>
    </row>
    <row r="46" spans="2:14" x14ac:dyDescent="0.2">
      <c r="B46" s="21" t="s">
        <v>38</v>
      </c>
      <c r="C46" s="13" t="str">
        <f t="shared" si="9"/>
        <v>LCNCC7_IVR_03</v>
      </c>
      <c r="D46" s="43">
        <f t="shared" si="9"/>
        <v>2</v>
      </c>
      <c r="E46" s="22">
        <f t="shared" ref="E46:E69" si="11">G46</f>
        <v>2.40625</v>
      </c>
      <c r="F46" s="23">
        <f t="shared" ref="F46:F69" si="12">SUM(I46:M46)</f>
        <v>4.8125</v>
      </c>
      <c r="G46" s="45">
        <f t="shared" ref="G46:G69" si="13">H46/1000</f>
        <v>2.40625</v>
      </c>
      <c r="H46" s="14">
        <f t="shared" si="10"/>
        <v>2406.25</v>
      </c>
      <c r="I46" s="23">
        <f t="shared" ref="I46:I65" si="14">ROUND(E46*D46,5)</f>
        <v>4.8125</v>
      </c>
      <c r="J46" s="24"/>
      <c r="K46" s="24"/>
      <c r="L46" s="24"/>
      <c r="M46" s="24"/>
      <c r="N46" s="25">
        <f t="shared" ref="N46:N69" si="15">SUM(I46:M46)</f>
        <v>4.8125</v>
      </c>
    </row>
    <row r="47" spans="2:14" x14ac:dyDescent="0.2">
      <c r="B47" s="21" t="s">
        <v>39</v>
      </c>
      <c r="C47" s="13" t="str">
        <f t="shared" si="9"/>
        <v>LCNCC7_MRCP_ASR_03</v>
      </c>
      <c r="D47" s="43">
        <f t="shared" si="9"/>
        <v>8</v>
      </c>
      <c r="E47" s="22">
        <f t="shared" si="11"/>
        <v>5.15625</v>
      </c>
      <c r="F47" s="23">
        <f t="shared" si="12"/>
        <v>41.25</v>
      </c>
      <c r="G47" s="45">
        <f t="shared" si="13"/>
        <v>5.15625</v>
      </c>
      <c r="H47" s="14">
        <f t="shared" si="10"/>
        <v>5156.25</v>
      </c>
      <c r="I47" s="23">
        <f t="shared" si="14"/>
        <v>41.25</v>
      </c>
      <c r="J47" s="24"/>
      <c r="K47" s="24"/>
      <c r="L47" s="24"/>
      <c r="M47" s="24"/>
      <c r="N47" s="25">
        <f t="shared" si="15"/>
        <v>41.25</v>
      </c>
    </row>
    <row r="48" spans="2:14" x14ac:dyDescent="0.2">
      <c r="B48" s="21" t="s">
        <v>45</v>
      </c>
      <c r="C48" s="13" t="str">
        <f t="shared" si="9"/>
        <v>LCNCC7_MRCP_TTS_03</v>
      </c>
      <c r="D48" s="43">
        <f t="shared" si="9"/>
        <v>8</v>
      </c>
      <c r="E48" s="22">
        <f t="shared" si="11"/>
        <v>5.15625</v>
      </c>
      <c r="F48" s="23">
        <f t="shared" si="12"/>
        <v>41.25</v>
      </c>
      <c r="G48" s="45">
        <f t="shared" si="13"/>
        <v>5.15625</v>
      </c>
      <c r="H48" s="14">
        <f t="shared" si="10"/>
        <v>5156.25</v>
      </c>
      <c r="I48" s="23">
        <f t="shared" si="14"/>
        <v>41.25</v>
      </c>
      <c r="J48" s="24"/>
      <c r="K48" s="24"/>
      <c r="L48" s="24"/>
      <c r="M48" s="24"/>
      <c r="N48" s="25">
        <f t="shared" si="15"/>
        <v>41.25</v>
      </c>
    </row>
    <row r="49" spans="2:14" x14ac:dyDescent="0.2">
      <c r="B49" s="21" t="s">
        <v>46</v>
      </c>
      <c r="C49" s="13" t="str">
        <f t="shared" si="9"/>
        <v>LCNCC7_SUPERVISOR_03</v>
      </c>
      <c r="D49" s="43">
        <f t="shared" si="9"/>
        <v>2</v>
      </c>
      <c r="E49" s="22">
        <f t="shared" si="11"/>
        <v>103.125</v>
      </c>
      <c r="F49" s="23">
        <f t="shared" si="12"/>
        <v>206.25</v>
      </c>
      <c r="G49" s="45">
        <f t="shared" si="13"/>
        <v>103.125</v>
      </c>
      <c r="H49" s="14">
        <f t="shared" si="10"/>
        <v>103125</v>
      </c>
      <c r="I49" s="23">
        <f t="shared" si="14"/>
        <v>206.25</v>
      </c>
      <c r="J49" s="24"/>
      <c r="K49" s="24"/>
      <c r="L49" s="24"/>
      <c r="M49" s="24"/>
      <c r="N49" s="25">
        <f t="shared" si="15"/>
        <v>206.25</v>
      </c>
    </row>
    <row r="50" spans="2:14" x14ac:dyDescent="0.2">
      <c r="B50" s="21" t="s">
        <v>47</v>
      </c>
      <c r="C50" s="13" t="str">
        <f t="shared" si="9"/>
        <v>LCNCC7_OPERATOR_03</v>
      </c>
      <c r="D50" s="43">
        <f t="shared" si="9"/>
        <v>9</v>
      </c>
      <c r="E50" s="22">
        <f t="shared" si="11"/>
        <v>41.25</v>
      </c>
      <c r="F50" s="23">
        <f t="shared" si="12"/>
        <v>371.25</v>
      </c>
      <c r="G50" s="45">
        <f t="shared" si="13"/>
        <v>41.25</v>
      </c>
      <c r="H50" s="14">
        <f t="shared" si="10"/>
        <v>41250</v>
      </c>
      <c r="I50" s="23">
        <f t="shared" si="14"/>
        <v>371.25</v>
      </c>
      <c r="J50" s="24"/>
      <c r="K50" s="24"/>
      <c r="L50" s="24"/>
      <c r="M50" s="24"/>
      <c r="N50" s="25">
        <f t="shared" si="15"/>
        <v>371.25</v>
      </c>
    </row>
    <row r="51" spans="2:14" x14ac:dyDescent="0.2">
      <c r="B51" s="21" t="s">
        <v>48</v>
      </c>
      <c r="C51" s="13" t="str">
        <f t="shared" si="9"/>
        <v>LCNCC7_OPERATOR_VOICE_REC_03</v>
      </c>
      <c r="D51" s="43">
        <f t="shared" si="9"/>
        <v>9</v>
      </c>
      <c r="E51" s="22">
        <f t="shared" si="11"/>
        <v>5.5</v>
      </c>
      <c r="F51" s="23">
        <f t="shared" si="12"/>
        <v>49.5</v>
      </c>
      <c r="G51" s="45">
        <f t="shared" si="13"/>
        <v>5.5</v>
      </c>
      <c r="H51" s="14">
        <f t="shared" si="10"/>
        <v>5500</v>
      </c>
      <c r="I51" s="23">
        <f t="shared" si="14"/>
        <v>49.5</v>
      </c>
      <c r="J51" s="24"/>
      <c r="K51" s="24"/>
      <c r="L51" s="24"/>
      <c r="M51" s="24"/>
      <c r="N51" s="25">
        <f t="shared" si="15"/>
        <v>49.5</v>
      </c>
    </row>
    <row r="52" spans="2:14" x14ac:dyDescent="0.2">
      <c r="B52" s="21" t="s">
        <v>49</v>
      </c>
      <c r="C52" s="13" t="str">
        <f t="shared" si="9"/>
        <v>LCNCC7_SCRIPTING_03</v>
      </c>
      <c r="D52" s="43">
        <f t="shared" si="9"/>
        <v>9</v>
      </c>
      <c r="E52" s="22">
        <f t="shared" si="11"/>
        <v>22.6875</v>
      </c>
      <c r="F52" s="23">
        <f t="shared" si="12"/>
        <v>204.1875</v>
      </c>
      <c r="G52" s="45">
        <f t="shared" si="13"/>
        <v>22.6875</v>
      </c>
      <c r="H52" s="14">
        <f t="shared" si="10"/>
        <v>22687.5</v>
      </c>
      <c r="I52" s="23">
        <f t="shared" si="14"/>
        <v>204.1875</v>
      </c>
      <c r="J52" s="24"/>
      <c r="K52" s="24"/>
      <c r="L52" s="24"/>
      <c r="M52" s="24"/>
      <c r="N52" s="25">
        <f t="shared" si="15"/>
        <v>204.1875</v>
      </c>
    </row>
    <row r="53" spans="2:14" x14ac:dyDescent="0.2">
      <c r="B53" s="21" t="s">
        <v>50</v>
      </c>
      <c r="C53" s="13" t="str">
        <f t="shared" si="9"/>
        <v>LCNCC7_AGENT_ IM_03</v>
      </c>
      <c r="D53" s="43">
        <f t="shared" si="9"/>
        <v>2</v>
      </c>
      <c r="E53" s="22">
        <f t="shared" si="11"/>
        <v>10.3125</v>
      </c>
      <c r="F53" s="23">
        <f t="shared" si="12"/>
        <v>20.625</v>
      </c>
      <c r="G53" s="45">
        <f t="shared" si="13"/>
        <v>10.3125</v>
      </c>
      <c r="H53" s="14">
        <f t="shared" si="10"/>
        <v>10312.5</v>
      </c>
      <c r="I53" s="23">
        <f t="shared" si="14"/>
        <v>20.625</v>
      </c>
      <c r="J53" s="24"/>
      <c r="K53" s="24"/>
      <c r="L53" s="24"/>
      <c r="M53" s="24"/>
      <c r="N53" s="25">
        <f t="shared" si="15"/>
        <v>20.625</v>
      </c>
    </row>
    <row r="54" spans="2:14" x14ac:dyDescent="0.2">
      <c r="B54" s="21" t="s">
        <v>51</v>
      </c>
      <c r="C54" s="13" t="str">
        <f t="shared" si="9"/>
        <v>LCNCC7_AGENT_EMAIL_SMS_03</v>
      </c>
      <c r="D54" s="43">
        <f t="shared" si="9"/>
        <v>32</v>
      </c>
      <c r="E54" s="22">
        <f t="shared" si="11"/>
        <v>11.6</v>
      </c>
      <c r="F54" s="23">
        <f t="shared" si="12"/>
        <v>371.2</v>
      </c>
      <c r="G54" s="45">
        <f t="shared" si="13"/>
        <v>11.6</v>
      </c>
      <c r="H54" s="14">
        <f t="shared" si="10"/>
        <v>11600</v>
      </c>
      <c r="I54" s="23">
        <f t="shared" si="14"/>
        <v>371.2</v>
      </c>
      <c r="J54" s="24"/>
      <c r="K54" s="24"/>
      <c r="L54" s="24"/>
      <c r="M54" s="24"/>
      <c r="N54" s="25">
        <f t="shared" si="15"/>
        <v>371.2</v>
      </c>
    </row>
    <row r="55" spans="2:14" x14ac:dyDescent="0.2">
      <c r="B55" s="21" t="s">
        <v>52</v>
      </c>
      <c r="C55" s="13" t="str">
        <f t="shared" si="9"/>
        <v>LCNCC7_BOT_AI</v>
      </c>
      <c r="D55" s="43">
        <f t="shared" si="9"/>
        <v>10</v>
      </c>
      <c r="E55" s="22">
        <f t="shared" si="11"/>
        <v>150</v>
      </c>
      <c r="F55" s="23">
        <f t="shared" si="12"/>
        <v>1500</v>
      </c>
      <c r="G55" s="45">
        <f t="shared" si="13"/>
        <v>150</v>
      </c>
      <c r="H55" s="14">
        <f t="shared" si="10"/>
        <v>150000</v>
      </c>
      <c r="I55" s="23">
        <f t="shared" si="14"/>
        <v>1500</v>
      </c>
      <c r="J55" s="24"/>
      <c r="K55" s="24"/>
      <c r="L55" s="24"/>
      <c r="M55" s="24"/>
      <c r="N55" s="25">
        <f t="shared" si="15"/>
        <v>1500</v>
      </c>
    </row>
    <row r="56" spans="2:14" x14ac:dyDescent="0.2">
      <c r="B56" s="21" t="s">
        <v>53</v>
      </c>
      <c r="C56" s="13" t="str">
        <f t="shared" si="9"/>
        <v>LCNCC7_BOT_AI_SOLO</v>
      </c>
      <c r="D56" s="43">
        <f t="shared" si="9"/>
        <v>1</v>
      </c>
      <c r="E56" s="22">
        <f t="shared" si="11"/>
        <v>30</v>
      </c>
      <c r="F56" s="23">
        <f t="shared" si="12"/>
        <v>30</v>
      </c>
      <c r="G56" s="45">
        <f t="shared" si="13"/>
        <v>30</v>
      </c>
      <c r="H56" s="14">
        <f t="shared" si="10"/>
        <v>30000</v>
      </c>
      <c r="I56" s="23">
        <f t="shared" si="14"/>
        <v>30</v>
      </c>
      <c r="J56" s="24"/>
      <c r="K56" s="24"/>
      <c r="L56" s="24"/>
      <c r="M56" s="24"/>
      <c r="N56" s="25">
        <f t="shared" si="15"/>
        <v>30</v>
      </c>
    </row>
    <row r="57" spans="2:14" x14ac:dyDescent="0.2">
      <c r="B57" s="21" t="s">
        <v>54</v>
      </c>
      <c r="C57" s="13" t="str">
        <f t="shared" si="9"/>
        <v>LCNCC7_IVR_ OUTBOUND_03</v>
      </c>
      <c r="D57" s="43">
        <f t="shared" si="9"/>
        <v>6</v>
      </c>
      <c r="E57" s="22">
        <f t="shared" si="11"/>
        <v>4.46875</v>
      </c>
      <c r="F57" s="23">
        <f t="shared" si="12"/>
        <v>26.8125</v>
      </c>
      <c r="G57" s="45">
        <f t="shared" si="13"/>
        <v>4.46875</v>
      </c>
      <c r="H57" s="14">
        <f t="shared" si="10"/>
        <v>4468.75</v>
      </c>
      <c r="I57" s="23">
        <f t="shared" si="14"/>
        <v>26.8125</v>
      </c>
      <c r="J57" s="24"/>
      <c r="K57" s="24"/>
      <c r="L57" s="24"/>
      <c r="M57" s="24"/>
      <c r="N57" s="25">
        <f t="shared" si="15"/>
        <v>26.8125</v>
      </c>
    </row>
    <row r="58" spans="2:14" x14ac:dyDescent="0.2">
      <c r="B58" s="21" t="s">
        <v>55</v>
      </c>
      <c r="C58" s="13" t="str">
        <f t="shared" si="9"/>
        <v>LCNCC7_OUTBOUND_AMD_03</v>
      </c>
      <c r="D58" s="43">
        <f t="shared" si="9"/>
        <v>5</v>
      </c>
      <c r="E58" s="22">
        <f t="shared" si="11"/>
        <v>2.40625</v>
      </c>
      <c r="F58" s="23">
        <f t="shared" si="12"/>
        <v>12.03125</v>
      </c>
      <c r="G58" s="45">
        <f t="shared" si="13"/>
        <v>2.40625</v>
      </c>
      <c r="H58" s="14">
        <f t="shared" si="10"/>
        <v>2406.25</v>
      </c>
      <c r="I58" s="23">
        <f t="shared" si="14"/>
        <v>12.03125</v>
      </c>
      <c r="J58" s="24"/>
      <c r="K58" s="24"/>
      <c r="L58" s="24"/>
      <c r="M58" s="24"/>
      <c r="N58" s="25">
        <f t="shared" si="15"/>
        <v>12.03125</v>
      </c>
    </row>
    <row r="59" spans="2:14" x14ac:dyDescent="0.2">
      <c r="B59" s="21" t="s">
        <v>56</v>
      </c>
      <c r="C59" s="13" t="str">
        <f t="shared" si="9"/>
        <v>VoiceKey_ASR_Engine v4.x</v>
      </c>
      <c r="D59" s="43">
        <f t="shared" si="9"/>
        <v>8</v>
      </c>
      <c r="E59" s="22">
        <f t="shared" si="11"/>
        <v>61.073999999999998</v>
      </c>
      <c r="F59" s="23">
        <f t="shared" si="12"/>
        <v>488.59199999999998</v>
      </c>
      <c r="G59" s="45">
        <f t="shared" si="13"/>
        <v>61.073999999999998</v>
      </c>
      <c r="H59" s="14">
        <f t="shared" si="10"/>
        <v>61074</v>
      </c>
      <c r="I59" s="23">
        <f t="shared" si="14"/>
        <v>488.59199999999998</v>
      </c>
      <c r="J59" s="24"/>
      <c r="K59" s="24"/>
      <c r="L59" s="24"/>
      <c r="M59" s="24"/>
      <c r="N59" s="25">
        <f t="shared" si="15"/>
        <v>488.59199999999998</v>
      </c>
    </row>
    <row r="60" spans="2:14" x14ac:dyDescent="0.2">
      <c r="B60" s="21" t="s">
        <v>57</v>
      </c>
      <c r="C60" s="13" t="str">
        <f t="shared" si="9"/>
        <v>VoiceKey_TTS_Engine v4.x</v>
      </c>
      <c r="D60" s="43">
        <f t="shared" si="9"/>
        <v>8</v>
      </c>
      <c r="E60" s="22">
        <f t="shared" si="11"/>
        <v>46.98</v>
      </c>
      <c r="F60" s="23">
        <f t="shared" si="12"/>
        <v>375.84</v>
      </c>
      <c r="G60" s="45">
        <f t="shared" si="13"/>
        <v>46.98</v>
      </c>
      <c r="H60" s="14">
        <f t="shared" si="10"/>
        <v>46980</v>
      </c>
      <c r="I60" s="23">
        <f t="shared" si="14"/>
        <v>375.84</v>
      </c>
      <c r="J60" s="24"/>
      <c r="K60" s="24"/>
      <c r="L60" s="24"/>
      <c r="M60" s="24"/>
      <c r="N60" s="25">
        <f t="shared" si="15"/>
        <v>375.84</v>
      </c>
    </row>
    <row r="61" spans="2:14" x14ac:dyDescent="0.2">
      <c r="B61" s="21" t="s">
        <v>58</v>
      </c>
      <c r="C61" s="13" t="str">
        <f t="shared" si="9"/>
        <v>SL v.9.x Voice Recording License, per 1 seat</v>
      </c>
      <c r="D61" s="43">
        <f t="shared" si="9"/>
        <v>9</v>
      </c>
      <c r="E61" s="22">
        <f t="shared" si="11"/>
        <v>16.651799999999998</v>
      </c>
      <c r="F61" s="23">
        <f t="shared" si="12"/>
        <v>149.86619999999999</v>
      </c>
      <c r="G61" s="45">
        <f t="shared" si="13"/>
        <v>16.651799999999998</v>
      </c>
      <c r="H61" s="14">
        <f t="shared" si="10"/>
        <v>16651.8</v>
      </c>
      <c r="I61" s="23">
        <f t="shared" si="14"/>
        <v>149.86619999999999</v>
      </c>
      <c r="J61" s="24"/>
      <c r="K61" s="24"/>
      <c r="L61" s="24"/>
      <c r="M61" s="24"/>
      <c r="N61" s="25">
        <f t="shared" si="15"/>
        <v>149.86619999999999</v>
      </c>
    </row>
    <row r="62" spans="2:14" x14ac:dyDescent="0.2">
      <c r="B62" s="21" t="s">
        <v>59</v>
      </c>
      <c r="C62" s="13" t="str">
        <f t="shared" si="9"/>
        <v>SL v.9.x Seat Monitoring License, per 1 seat</v>
      </c>
      <c r="D62" s="43">
        <f t="shared" si="9"/>
        <v>9</v>
      </c>
      <c r="E62" s="22">
        <f t="shared" si="11"/>
        <v>3.3303499999999997</v>
      </c>
      <c r="F62" s="23">
        <f t="shared" si="12"/>
        <v>29.97315</v>
      </c>
      <c r="G62" s="45">
        <f t="shared" si="13"/>
        <v>3.3303499999999997</v>
      </c>
      <c r="H62" s="14">
        <f t="shared" si="10"/>
        <v>3330.35</v>
      </c>
      <c r="I62" s="23">
        <f t="shared" si="14"/>
        <v>29.97315</v>
      </c>
      <c r="J62" s="24"/>
      <c r="K62" s="24"/>
      <c r="L62" s="24"/>
      <c r="M62" s="24"/>
      <c r="N62" s="25">
        <f t="shared" si="15"/>
        <v>29.97315</v>
      </c>
    </row>
    <row r="63" spans="2:14" x14ac:dyDescent="0.2">
      <c r="B63" s="21" t="s">
        <v>60</v>
      </c>
      <c r="C63" s="13" t="str">
        <f t="shared" si="9"/>
        <v>SL v.9.x Voice Recording Advanced License, per 1 seat</v>
      </c>
      <c r="D63" s="43">
        <f t="shared" si="9"/>
        <v>9</v>
      </c>
      <c r="E63" s="22">
        <f t="shared" si="11"/>
        <v>6.6606999999999994</v>
      </c>
      <c r="F63" s="23">
        <f t="shared" si="12"/>
        <v>59.946300000000001</v>
      </c>
      <c r="G63" s="45">
        <f t="shared" si="13"/>
        <v>6.6606999999999994</v>
      </c>
      <c r="H63" s="14">
        <f t="shared" si="10"/>
        <v>6660.7</v>
      </c>
      <c r="I63" s="23">
        <f t="shared" si="14"/>
        <v>59.946300000000001</v>
      </c>
      <c r="J63" s="24"/>
      <c r="K63" s="24"/>
      <c r="L63" s="24"/>
      <c r="M63" s="24"/>
      <c r="N63" s="25">
        <f t="shared" si="15"/>
        <v>59.946300000000001</v>
      </c>
    </row>
    <row r="64" spans="2:14" x14ac:dyDescent="0.2">
      <c r="B64" s="21" t="s">
        <v>61</v>
      </c>
      <c r="C64" s="13" t="str">
        <f t="shared" si="9"/>
        <v>SL v.9.x Quality Management License, per 1 seat</v>
      </c>
      <c r="D64" s="43">
        <f t="shared" si="9"/>
        <v>9</v>
      </c>
      <c r="E64" s="22">
        <f t="shared" si="11"/>
        <v>9.9909999999999997</v>
      </c>
      <c r="F64" s="23">
        <f t="shared" si="12"/>
        <v>89.918999999999997</v>
      </c>
      <c r="G64" s="45">
        <f t="shared" si="13"/>
        <v>9.9909999999999997</v>
      </c>
      <c r="H64" s="14">
        <f t="shared" si="10"/>
        <v>9991</v>
      </c>
      <c r="I64" s="23">
        <f t="shared" si="14"/>
        <v>89.918999999999997</v>
      </c>
      <c r="J64" s="24"/>
      <c r="K64" s="24"/>
      <c r="L64" s="24"/>
      <c r="M64" s="24"/>
      <c r="N64" s="25">
        <f t="shared" si="15"/>
        <v>89.918999999999997</v>
      </c>
    </row>
    <row r="65" spans="2:14" x14ac:dyDescent="0.2">
      <c r="B65" s="21" t="s">
        <v>62</v>
      </c>
      <c r="C65" s="13" t="str">
        <f t="shared" si="9"/>
        <v>SL v.9.x Automated QM License, per 1 seat</v>
      </c>
      <c r="D65" s="43">
        <f t="shared" si="9"/>
        <v>9</v>
      </c>
      <c r="E65" s="22">
        <f t="shared" si="11"/>
        <v>7.9928999999999997</v>
      </c>
      <c r="F65" s="23">
        <f t="shared" si="12"/>
        <v>71.936099999999996</v>
      </c>
      <c r="G65" s="45">
        <f t="shared" si="13"/>
        <v>7.9928999999999997</v>
      </c>
      <c r="H65" s="14">
        <f t="shared" si="10"/>
        <v>7992.9</v>
      </c>
      <c r="I65" s="23">
        <f t="shared" si="14"/>
        <v>71.936099999999996</v>
      </c>
      <c r="J65" s="24"/>
      <c r="K65" s="24"/>
      <c r="L65" s="24"/>
      <c r="M65" s="24"/>
      <c r="N65" s="25">
        <f t="shared" si="15"/>
        <v>71.936099999999996</v>
      </c>
    </row>
    <row r="66" spans="2:14" x14ac:dyDescent="0.2">
      <c r="B66" s="21" t="s">
        <v>63</v>
      </c>
      <c r="C66" s="13" t="str">
        <f t="shared" si="9"/>
        <v>SL v.9.x Transcriber License, per 1 seat</v>
      </c>
      <c r="D66" s="43">
        <f t="shared" si="9"/>
        <v>9</v>
      </c>
      <c r="E66" s="22">
        <f t="shared" si="11"/>
        <v>13.32145</v>
      </c>
      <c r="F66" s="23">
        <f t="shared" si="12"/>
        <v>119.89305</v>
      </c>
      <c r="G66" s="45">
        <f t="shared" si="13"/>
        <v>13.32145</v>
      </c>
      <c r="H66" s="14">
        <f t="shared" si="10"/>
        <v>13321.45</v>
      </c>
      <c r="I66" s="23">
        <f t="shared" ref="I66:I69" si="16">ROUND(E66*D66,5)</f>
        <v>119.89305</v>
      </c>
      <c r="J66" s="24"/>
      <c r="K66" s="24"/>
      <c r="L66" s="24"/>
      <c r="M66" s="24"/>
      <c r="N66" s="25">
        <f t="shared" si="15"/>
        <v>119.89305</v>
      </c>
    </row>
    <row r="67" spans="2:14" x14ac:dyDescent="0.2">
      <c r="B67" s="21" t="s">
        <v>64</v>
      </c>
      <c r="C67" s="13" t="str">
        <f t="shared" si="9"/>
        <v>SL v.9.x Advanced Speech Analytics License, per 1 seat</v>
      </c>
      <c r="D67" s="43">
        <f t="shared" si="9"/>
        <v>9</v>
      </c>
      <c r="E67" s="22">
        <f t="shared" si="11"/>
        <v>39.964300000000001</v>
      </c>
      <c r="F67" s="23">
        <f t="shared" si="12"/>
        <v>359.67869999999999</v>
      </c>
      <c r="G67" s="45">
        <f t="shared" si="13"/>
        <v>39.964300000000001</v>
      </c>
      <c r="H67" s="14">
        <f t="shared" si="10"/>
        <v>39964.300000000003</v>
      </c>
      <c r="I67" s="23">
        <f t="shared" si="16"/>
        <v>359.67869999999999</v>
      </c>
      <c r="J67" s="24"/>
      <c r="K67" s="24"/>
      <c r="L67" s="24"/>
      <c r="M67" s="24"/>
      <c r="N67" s="25">
        <f t="shared" si="15"/>
        <v>359.67869999999999</v>
      </c>
    </row>
    <row r="68" spans="2:14" x14ac:dyDescent="0.2">
      <c r="B68" s="21" t="s">
        <v>65</v>
      </c>
      <c r="C68" s="13" t="str">
        <f t="shared" si="9"/>
        <v>SL v.9.x Automated QM Keywords Detection License, acoustic search, per 1 seat</v>
      </c>
      <c r="D68" s="43">
        <f t="shared" si="9"/>
        <v>9</v>
      </c>
      <c r="E68" s="22">
        <f t="shared" si="11"/>
        <v>12.65535</v>
      </c>
      <c r="F68" s="23">
        <f t="shared" si="12"/>
        <v>113.89815</v>
      </c>
      <c r="G68" s="45">
        <f t="shared" si="13"/>
        <v>12.65535</v>
      </c>
      <c r="H68" s="14">
        <f t="shared" si="10"/>
        <v>12655.35</v>
      </c>
      <c r="I68" s="23">
        <f t="shared" si="16"/>
        <v>113.89815</v>
      </c>
      <c r="J68" s="24"/>
      <c r="K68" s="24"/>
      <c r="L68" s="24"/>
      <c r="M68" s="24"/>
      <c r="N68" s="25">
        <f t="shared" si="15"/>
        <v>113.89815</v>
      </c>
    </row>
    <row r="69" spans="2:14" x14ac:dyDescent="0.2">
      <c r="B69" s="21" t="s">
        <v>66</v>
      </c>
      <c r="C69" s="13" t="str">
        <f t="shared" si="9"/>
        <v>SL v.9.X Automated QM Keywords Detection License, Indexed search, per 1 seat</v>
      </c>
      <c r="D69" s="43">
        <f t="shared" si="9"/>
        <v>9</v>
      </c>
      <c r="E69" s="22">
        <f t="shared" si="11"/>
        <v>12.65535</v>
      </c>
      <c r="F69" s="23">
        <f t="shared" si="12"/>
        <v>113.89815</v>
      </c>
      <c r="G69" s="45">
        <f t="shared" si="13"/>
        <v>12.65535</v>
      </c>
      <c r="H69" s="14">
        <f t="shared" si="10"/>
        <v>12655.35</v>
      </c>
      <c r="I69" s="23">
        <f t="shared" si="16"/>
        <v>113.89815</v>
      </c>
      <c r="J69" s="24"/>
      <c r="K69" s="24"/>
      <c r="L69" s="24"/>
      <c r="M69" s="24"/>
      <c r="N69" s="25">
        <f t="shared" si="15"/>
        <v>113.89815</v>
      </c>
    </row>
    <row r="70" spans="2:14" x14ac:dyDescent="0.2">
      <c r="B70" s="26"/>
      <c r="C70" s="47" t="s">
        <v>0</v>
      </c>
      <c r="D70" s="47"/>
      <c r="E70" s="48"/>
      <c r="F70" s="27">
        <f>SUM(F45:F69)</f>
        <v>4893.5158000000001</v>
      </c>
      <c r="G70" s="27"/>
      <c r="H70" s="28"/>
      <c r="I70" s="29">
        <f t="shared" ref="I70:N70" si="17">SUM(I45:I69)</f>
        <v>4893.5158000000001</v>
      </c>
      <c r="J70" s="29">
        <f t="shared" si="17"/>
        <v>0</v>
      </c>
      <c r="K70" s="29">
        <f t="shared" si="17"/>
        <v>0</v>
      </c>
      <c r="L70" s="29">
        <f t="shared" si="17"/>
        <v>0</v>
      </c>
      <c r="M70" s="29">
        <f t="shared" si="17"/>
        <v>0</v>
      </c>
      <c r="N70" s="29">
        <f t="shared" si="17"/>
        <v>4893.5158000000001</v>
      </c>
    </row>
    <row r="71" spans="2:14" x14ac:dyDescent="0.2">
      <c r="B71" s="59" t="s">
        <v>8</v>
      </c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1"/>
    </row>
    <row r="72" spans="2:14" x14ac:dyDescent="0.2">
      <c r="B72" s="24" t="s">
        <v>9</v>
      </c>
      <c r="C72" s="39" t="str">
        <f>C35</f>
        <v>Код активации AudioCodes SBC session license upgrade for 10 sessions</v>
      </c>
      <c r="D72" s="44">
        <f>D35</f>
        <v>2</v>
      </c>
      <c r="E72" s="23">
        <f>ROUND(E35*1.2,5)</f>
        <v>101.47199999999999</v>
      </c>
      <c r="F72" s="23">
        <f>SUM(I72:M72)</f>
        <v>202.94399999999999</v>
      </c>
      <c r="G72" s="45">
        <f>H72/1000</f>
        <v>84.56</v>
      </c>
      <c r="H72" s="14">
        <f>H35</f>
        <v>84560</v>
      </c>
      <c r="I72" s="23">
        <f>ROUND(E72*D72,5)</f>
        <v>202.94399999999999</v>
      </c>
      <c r="J72" s="30"/>
      <c r="K72" s="30"/>
      <c r="L72" s="30"/>
      <c r="M72" s="30"/>
      <c r="N72" s="23">
        <f>SUM(I72:M72)</f>
        <v>202.94399999999999</v>
      </c>
    </row>
    <row r="73" spans="2:14" x14ac:dyDescent="0.2">
      <c r="B73" s="24" t="s">
        <v>94</v>
      </c>
      <c r="C73" s="39" t="str">
        <f>C36</f>
        <v>Код активации AudioCodes SBC_S78 session license upgrade for 10 sessions</v>
      </c>
      <c r="D73" s="44">
        <f>D36</f>
        <v>2</v>
      </c>
      <c r="E73" s="23">
        <f>ROUND(E36*1.2,5)</f>
        <v>14.784000000000001</v>
      </c>
      <c r="F73" s="23">
        <f>SUM(I73:M73)</f>
        <v>29.568000000000001</v>
      </c>
      <c r="G73" s="45">
        <f>H73/1000</f>
        <v>12.32</v>
      </c>
      <c r="H73" s="14">
        <f>H36</f>
        <v>12320</v>
      </c>
      <c r="I73" s="23">
        <f>ROUND(E73*D73,5)</f>
        <v>29.568000000000001</v>
      </c>
      <c r="J73" s="30"/>
      <c r="K73" s="30"/>
      <c r="L73" s="30"/>
      <c r="M73" s="30"/>
      <c r="N73" s="23">
        <f>SUM(I73:M73)</f>
        <v>29.568000000000001</v>
      </c>
    </row>
    <row r="74" spans="2:14" x14ac:dyDescent="0.2">
      <c r="B74" s="26"/>
      <c r="C74" s="48" t="s">
        <v>0</v>
      </c>
      <c r="D74" s="48"/>
      <c r="E74" s="48"/>
      <c r="F74" s="27">
        <f>SUM(F72:F73)</f>
        <v>232.512</v>
      </c>
      <c r="G74" s="27"/>
      <c r="H74" s="27"/>
      <c r="I74" s="27">
        <f>SUM(I72:I73)</f>
        <v>232.512</v>
      </c>
      <c r="J74" s="27">
        <f t="shared" ref="J74:M74" si="18">SUM(J72:J72)</f>
        <v>0</v>
      </c>
      <c r="K74" s="27">
        <f t="shared" si="18"/>
        <v>0</v>
      </c>
      <c r="L74" s="27">
        <f t="shared" si="18"/>
        <v>0</v>
      </c>
      <c r="M74" s="27">
        <f t="shared" si="18"/>
        <v>0</v>
      </c>
      <c r="N74" s="27">
        <f>SUM(N72:N73)</f>
        <v>232.512</v>
      </c>
    </row>
    <row r="75" spans="2:14" x14ac:dyDescent="0.2">
      <c r="B75" s="31"/>
      <c r="C75" s="49" t="s">
        <v>10</v>
      </c>
      <c r="D75" s="49"/>
      <c r="E75" s="49"/>
      <c r="F75" s="32">
        <f>SUM(F74,F70)</f>
        <v>5126.0277999999998</v>
      </c>
      <c r="G75" s="32"/>
      <c r="H75" s="33"/>
      <c r="I75" s="34">
        <f t="shared" ref="I75:N75" si="19">SUM(I70,I74)</f>
        <v>5126.0277999999998</v>
      </c>
      <c r="J75" s="34">
        <f t="shared" si="19"/>
        <v>0</v>
      </c>
      <c r="K75" s="34">
        <f t="shared" si="19"/>
        <v>0</v>
      </c>
      <c r="L75" s="34">
        <f t="shared" si="19"/>
        <v>0</v>
      </c>
      <c r="M75" s="34">
        <f t="shared" si="19"/>
        <v>0</v>
      </c>
      <c r="N75" s="34">
        <f t="shared" si="19"/>
        <v>5126.0277999999998</v>
      </c>
    </row>
  </sheetData>
  <mergeCells count="27">
    <mergeCell ref="C75:E75"/>
    <mergeCell ref="C74:E74"/>
    <mergeCell ref="B71:N71"/>
    <mergeCell ref="F41:F43"/>
    <mergeCell ref="B44:N44"/>
    <mergeCell ref="C70:E70"/>
    <mergeCell ref="H42:H43"/>
    <mergeCell ref="E41:E43"/>
    <mergeCell ref="B41:B43"/>
    <mergeCell ref="C41:C43"/>
    <mergeCell ref="D41:D43"/>
    <mergeCell ref="G41:G43"/>
    <mergeCell ref="I41:N42"/>
    <mergeCell ref="B2:N2"/>
    <mergeCell ref="C33:E33"/>
    <mergeCell ref="C38:E38"/>
    <mergeCell ref="F4:F6"/>
    <mergeCell ref="G4:G6"/>
    <mergeCell ref="H5:H6"/>
    <mergeCell ref="B4:B6"/>
    <mergeCell ref="C4:C6"/>
    <mergeCell ref="D4:D6"/>
    <mergeCell ref="E4:E6"/>
    <mergeCell ref="I4:N5"/>
    <mergeCell ref="B34:N34"/>
    <mergeCell ref="B7:N7"/>
    <mergeCell ref="C37:E3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2"/>
    <col min="2" max="2" width="4.7109375" style="8" customWidth="1"/>
    <col min="3" max="3" width="37.28515625" style="7" customWidth="1"/>
    <col min="4" max="4" width="14.28515625" style="2" customWidth="1"/>
    <col min="5" max="5" width="7.5703125" style="2" customWidth="1"/>
    <col min="6" max="6" width="7.42578125" style="2" customWidth="1"/>
    <col min="7" max="7" width="20.42578125" style="2" customWidth="1"/>
    <col min="8" max="8" width="29.28515625" style="2" customWidth="1"/>
    <col min="9" max="16384" width="9.140625" style="2"/>
  </cols>
  <sheetData>
    <row r="3" spans="2:8" ht="87.75" customHeight="1" x14ac:dyDescent="0.25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3" x14ac:dyDescent="0.25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25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25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25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25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25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25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25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25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25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25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5" x14ac:dyDescent="0.25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25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25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2023-10-02T08:57:46Z</dcterms:modified>
</cp:coreProperties>
</file>