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1"/>
  <workbookPr filterPrivacy="1" defaultThemeVersion="124226"/>
  <xr:revisionPtr revIDLastSave="0" documentId="13_ncr:1_{0D7F14B3-51EB-4432-86A1-CA297F98E9CC}" xr6:coauthVersionLast="36" xr6:coauthVersionMax="36" xr10:uidLastSave="{00000000-0000-0000-0000-000000000000}"/>
  <bookViews>
    <workbookView xWindow="240" yWindow="165" windowWidth="14805" windowHeight="7950" xr2:uid="{00000000-000D-0000-FFFF-FFFF00000000}"/>
  </bookViews>
  <sheets>
    <sheet name="фОРМА 2" sheetId="6" r:id="rId1"/>
    <sheet name="РИСКИ" sheetId="7" r:id="rId2"/>
  </sheets>
  <definedNames>
    <definedName name="_ftn1" localSheetId="0">'фОРМА 2'!#REF!</definedName>
    <definedName name="_ftn2" localSheetId="0">'фОРМА 2'!#REF!</definedName>
    <definedName name="_ftn3" localSheetId="0">'фОРМА 2'!#REF!</definedName>
    <definedName name="_ftnref1" localSheetId="0">'фОРМА 2'!#REF!</definedName>
    <definedName name="_ftnref2" localSheetId="0">'фОРМА 2'!#REF!</definedName>
    <definedName name="_ftnref3" localSheetId="0">'фОРМА 2'!#REF!</definedName>
  </definedNames>
  <calcPr calcId="191029"/>
</workbook>
</file>

<file path=xl/calcChain.xml><?xml version="1.0" encoding="utf-8"?>
<calcChain xmlns="http://schemas.openxmlformats.org/spreadsheetml/2006/main">
  <c r="D24" i="6" l="1"/>
  <c r="D25" i="6"/>
  <c r="D26" i="6"/>
  <c r="D23" i="6"/>
  <c r="J20" i="6" l="1"/>
  <c r="I20" i="6"/>
  <c r="H20" i="6"/>
  <c r="K30" i="6" l="1"/>
  <c r="K15" i="6"/>
  <c r="F15" i="6"/>
  <c r="G8" i="6"/>
  <c r="E8" i="6" s="1"/>
  <c r="F30" i="6" l="1"/>
  <c r="P30" i="6"/>
  <c r="P15" i="6"/>
  <c r="E23" i="6"/>
  <c r="K8" i="6"/>
  <c r="F8" i="6" s="1"/>
  <c r="C25" i="6" l="1"/>
  <c r="C26" i="6"/>
  <c r="G10" i="6"/>
  <c r="E10" i="6" s="1"/>
  <c r="G11" i="6"/>
  <c r="E11" i="6" s="1"/>
  <c r="E25" i="6" l="1"/>
  <c r="E26" i="6"/>
  <c r="G26" i="6"/>
  <c r="G25" i="6"/>
  <c r="O27" i="6"/>
  <c r="N27" i="6"/>
  <c r="M27" i="6"/>
  <c r="L27" i="6"/>
  <c r="L12" i="6"/>
  <c r="M12" i="6"/>
  <c r="N12" i="6"/>
  <c r="O12" i="6"/>
  <c r="G9" i="6"/>
  <c r="E9" i="6" s="1"/>
  <c r="E24" i="6" l="1"/>
  <c r="K25" i="6"/>
  <c r="F25" i="6" s="1"/>
  <c r="K26" i="6"/>
  <c r="F26" i="6" s="1"/>
  <c r="K10" i="6"/>
  <c r="K11" i="6"/>
  <c r="P8" i="6"/>
  <c r="P25" i="6" l="1"/>
  <c r="P26" i="6"/>
  <c r="F11" i="6"/>
  <c r="P11" i="6"/>
  <c r="F10" i="6"/>
  <c r="P10" i="6"/>
  <c r="K9" i="6"/>
  <c r="K12" i="6" s="1"/>
  <c r="G23" i="6"/>
  <c r="G24" i="6"/>
  <c r="C23" i="6"/>
  <c r="C24" i="6"/>
  <c r="P9" i="6" l="1"/>
  <c r="F9" i="6"/>
  <c r="F12" i="6" s="1"/>
  <c r="K23" i="6"/>
  <c r="K24" i="6"/>
  <c r="F24" i="6" s="1"/>
  <c r="O31" i="6"/>
  <c r="N31" i="6"/>
  <c r="L31" i="6"/>
  <c r="L16" i="6"/>
  <c r="M16" i="6"/>
  <c r="N16" i="6"/>
  <c r="O16" i="6"/>
  <c r="P23" i="6" l="1"/>
  <c r="K27" i="6"/>
  <c r="P12" i="6"/>
  <c r="F23" i="6"/>
  <c r="F27" i="6" s="1"/>
  <c r="P24" i="6"/>
  <c r="M31" i="6"/>
  <c r="P27" i="6" l="1"/>
  <c r="P31" i="6" s="1"/>
  <c r="F31" i="6"/>
  <c r="P16" i="6" l="1"/>
  <c r="F16" i="6" l="1"/>
  <c r="K31" i="6"/>
  <c r="B5" i="7" l="1"/>
  <c r="B6" i="7" s="1"/>
  <c r="B7" i="7" s="1"/>
  <c r="B8" i="7" s="1"/>
  <c r="B9" i="7" s="1"/>
  <c r="B10" i="7" s="1"/>
  <c r="B11" i="7" s="1"/>
  <c r="B12" i="7" s="1"/>
  <c r="B13" i="7" s="1"/>
  <c r="B14" i="7" s="1"/>
  <c r="B15" i="7" s="1"/>
  <c r="B16" i="7" s="1"/>
  <c r="K16" i="6" l="1"/>
</calcChain>
</file>

<file path=xl/sharedStrings.xml><?xml version="1.0" encoding="utf-8"?>
<sst xmlns="http://schemas.openxmlformats.org/spreadsheetml/2006/main" count="79" uniqueCount="54">
  <si>
    <t>ИТОГО:</t>
  </si>
  <si>
    <t>Статья затрат</t>
  </si>
  <si>
    <t>Цена за единицу</t>
  </si>
  <si>
    <t xml:space="preserve">№ </t>
  </si>
  <si>
    <t xml:space="preserve">Кол-во, шт. </t>
  </si>
  <si>
    <t>Единица измерения: тыс. руб. без НДС</t>
  </si>
  <si>
    <t>Стоимость</t>
  </si>
  <si>
    <t>1. Затраты, относящиеся на инвестиционную деятельность</t>
  </si>
  <si>
    <t>2. Затраты, относящиеся на операционную деятельность</t>
  </si>
  <si>
    <t>2.1</t>
  </si>
  <si>
    <t>ИТОГО ПО ПРОЕКТУ:</t>
  </si>
  <si>
    <t>№</t>
  </si>
  <si>
    <t>Риск</t>
  </si>
  <si>
    <t>Описание</t>
  </si>
  <si>
    <t>Вероятность</t>
  </si>
  <si>
    <t>Влияние</t>
  </si>
  <si>
    <t>Стратегия и мероприятия по управлению рисками</t>
  </si>
  <si>
    <t>Документы и форма фиксации ответственности за риски</t>
  </si>
  <si>
    <t>макроэкономические</t>
  </si>
  <si>
    <t>рыночное изменение цен/отраслевое регулирование тарифов</t>
  </si>
  <si>
    <t>правовые</t>
  </si>
  <si>
    <t>ресурсные</t>
  </si>
  <si>
    <t>зависимости проекта</t>
  </si>
  <si>
    <t>риски контрагентов</t>
  </si>
  <si>
    <t>природно-климатические</t>
  </si>
  <si>
    <t>строительно-монтажные</t>
  </si>
  <si>
    <t>транспортные</t>
  </si>
  <si>
    <t>сбытовые</t>
  </si>
  <si>
    <t xml:space="preserve"> ценовые</t>
  </si>
  <si>
    <t>рыночное изменение цен на топливо и прочие ресурсы</t>
  </si>
  <si>
    <r>
      <rPr>
        <b/>
        <sz val="11"/>
        <color theme="1"/>
        <rFont val="Calibri"/>
        <family val="2"/>
        <charset val="204"/>
        <scheme val="minor"/>
      </rPr>
      <t>Необходимо описать риски, связанные с проектом,</t>
    </r>
    <r>
      <rPr>
        <sz val="11"/>
        <color theme="1"/>
        <rFont val="Calibri"/>
        <family val="2"/>
        <charset val="204"/>
        <scheme val="minor"/>
      </rPr>
      <t xml:space="preserve"> и для каждого риска оценить его влияние, вероятность и степень управляемости, используя следующие значения: «В» – Высокое, «С» – Среднее, «Н» - Низкое. </t>
    </r>
  </si>
  <si>
    <t>технические риски (требования, технология, сложность, производительность и надежность, качество)</t>
  </si>
  <si>
    <t>1.1</t>
  </si>
  <si>
    <t>Стоимость предложения (потенциальные поставщики), рублей без НДС</t>
  </si>
  <si>
    <t>2024 г.</t>
  </si>
  <si>
    <t>2025 г.</t>
  </si>
  <si>
    <t>Затраты за жизненный цикл</t>
  </si>
  <si>
    <t>2026 г.</t>
  </si>
  <si>
    <t>1.2</t>
  </si>
  <si>
    <t>1.3</t>
  </si>
  <si>
    <t>1.4</t>
  </si>
  <si>
    <t>2027 г.</t>
  </si>
  <si>
    <t>Единица измерения: тыс. руб. с НДС</t>
  </si>
  <si>
    <r>
      <t>Средняя цена за ед.</t>
    </r>
    <r>
      <rPr>
        <b/>
        <sz val="11"/>
        <color rgb="FFFF0000"/>
        <rFont val="Times New Roman"/>
        <family val="1"/>
        <charset val="204"/>
      </rPr>
      <t>, без НДС</t>
    </r>
  </si>
  <si>
    <t>2028 г.</t>
  </si>
  <si>
    <t>Итого за период 2024-2028 гг.</t>
  </si>
  <si>
    <t>Расчет стоимости проекта  «Приобретение и внедрение импортозамещённой системы IP-телефонии»</t>
  </si>
  <si>
    <t>Право на использование программы для ЭВМ "Платформа nanoCAD" 23 (основной модуль), сетевая лицензия (серверная часть)</t>
  </si>
  <si>
    <t>Право на использование программы для ЭВМ "Платформа nanoCAD" 23 (основной модуль), сетевая лицензия (доп. место)</t>
  </si>
  <si>
    <t>Право на использование программы для ЭВМ "nanoCAD BIM Электро" 23, сетевая лицензия (серверная часть)</t>
  </si>
  <si>
    <t>Право на использование программы для ЭВМ "nanoCAD BIM Электро" 23, сетевая лицензия (доп. место)</t>
  </si>
  <si>
    <t>ООО "НТПЦ Решение"</t>
  </si>
  <si>
    <t>ЗАО "СИЭС Групп"</t>
  </si>
  <si>
    <t>ООО "Норма Софт"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</si>
</sst>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0_ ;\-#,##0.0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"/>
      <family val="2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9" fillId="0" borderId="0"/>
    <xf numFmtId="164" fontId="9" fillId="0" borderId="0" applyFont="0" applyFill="0" applyBorder="0" applyAlignment="0" applyProtection="0"/>
    <xf numFmtId="0" fontId="10" fillId="0" borderId="0"/>
    <xf numFmtId="0" fontId="11" fillId="0" borderId="0"/>
    <xf numFmtId="0" fontId="10" fillId="0" borderId="0"/>
  </cellStyleXfs>
  <cellXfs count="60">
    <xf numFmtId="0" fontId="0" fillId="0" borderId="0" xfId="0"/>
    <xf numFmtId="0" fontId="5" fillId="0" borderId="0" xfId="0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/>
    <xf numFmtId="4" fontId="5" fillId="0" borderId="0" xfId="0" applyNumberFormat="1" applyFont="1" applyFill="1" applyBorder="1"/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Border="1" applyAlignment="1"/>
    <xf numFmtId="49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7" fillId="0" borderId="0" xfId="0" applyFont="1"/>
    <xf numFmtId="0" fontId="4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0" fontId="8" fillId="0" borderId="1" xfId="0" applyFont="1" applyBorder="1" applyAlignment="1">
      <alignment horizontal="justify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165" fontId="5" fillId="3" borderId="1" xfId="2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0" xfId="0" applyFont="1"/>
    <xf numFmtId="0" fontId="6" fillId="2" borderId="0" xfId="0" applyFont="1" applyFill="1" applyBorder="1" applyAlignment="1"/>
    <xf numFmtId="0" fontId="6" fillId="2" borderId="2" xfId="0" applyFont="1" applyFill="1" applyBorder="1" applyAlignment="1"/>
    <xf numFmtId="0" fontId="6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left" vertical="center" wrapText="1"/>
    </xf>
    <xf numFmtId="4" fontId="5" fillId="7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164" fontId="6" fillId="4" borderId="1" xfId="2" applyNumberFormat="1" applyFont="1" applyFill="1" applyBorder="1" applyAlignment="1">
      <alignment horizontal="center" vertical="center" wrapText="1"/>
    </xf>
    <xf numFmtId="165" fontId="13" fillId="4" borderId="1" xfId="2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 wrapText="1"/>
    </xf>
    <xf numFmtId="164" fontId="6" fillId="5" borderId="1" xfId="2" applyFont="1" applyFill="1" applyBorder="1" applyAlignment="1">
      <alignment horizontal="center" vertical="center" wrapText="1"/>
    </xf>
    <xf numFmtId="165" fontId="13" fillId="5" borderId="1" xfId="2" applyNumberFormat="1" applyFont="1" applyFill="1" applyBorder="1" applyAlignment="1">
      <alignment horizontal="center" vertical="center" wrapText="1"/>
    </xf>
    <xf numFmtId="0" fontId="13" fillId="2" borderId="0" xfId="0" applyFont="1" applyFill="1" applyBorder="1" applyAlignment="1"/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wrapText="1"/>
    </xf>
    <xf numFmtId="0" fontId="6" fillId="4" borderId="7" xfId="0" applyFont="1" applyFill="1" applyBorder="1" applyAlignment="1">
      <alignment horizontal="right" vertical="center" wrapText="1"/>
    </xf>
    <xf numFmtId="0" fontId="6" fillId="4" borderId="1" xfId="0" applyFont="1" applyFill="1" applyBorder="1" applyAlignment="1">
      <alignment horizontal="right" vertical="center" wrapText="1"/>
    </xf>
    <xf numFmtId="0" fontId="6" fillId="5" borderId="1" xfId="0" applyFont="1" applyFill="1" applyBorder="1" applyAlignment="1">
      <alignment horizontal="right" vertical="center" wrapText="1"/>
    </xf>
    <xf numFmtId="0" fontId="14" fillId="3" borderId="1" xfId="0" applyFont="1" applyFill="1" applyBorder="1" applyAlignment="1">
      <alignment horizontal="center" vertical="center" wrapText="1"/>
    </xf>
    <xf numFmtId="4" fontId="14" fillId="3" borderId="1" xfId="0" applyNumberFormat="1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</cellXfs>
  <cellStyles count="6">
    <cellStyle name="Normal_SHEET" xfId="4" xr:uid="{00000000-0005-0000-0000-000000000000}"/>
    <cellStyle name="Обычный" xfId="0" builtinId="0"/>
    <cellStyle name="Обычный 19" xfId="3" xr:uid="{00000000-0005-0000-0000-000003000000}"/>
    <cellStyle name="Обычный 2" xfId="1" xr:uid="{00000000-0005-0000-0000-000004000000}"/>
    <cellStyle name="Обычный 2 12" xfId="5" xr:uid="{2763E21D-27DE-4979-B997-7D1E1B3E04B3}"/>
    <cellStyle name="Финансовый" xfId="2" builtinId="3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B1:P31"/>
  <sheetViews>
    <sheetView tabSelected="1" zoomScale="70" zoomScaleNormal="70" workbookViewId="0">
      <selection activeCell="U11" sqref="U11"/>
    </sheetView>
  </sheetViews>
  <sheetFormatPr defaultColWidth="9.140625" defaultRowHeight="15" outlineLevelCol="2" x14ac:dyDescent="0.25"/>
  <cols>
    <col min="1" max="1" width="9.140625" style="2"/>
    <col min="2" max="2" width="15.28515625" style="2" customWidth="1"/>
    <col min="3" max="3" width="68.5703125" style="1" customWidth="1"/>
    <col min="4" max="4" width="13.85546875" style="6" customWidth="1"/>
    <col min="5" max="5" width="13.7109375" style="3" customWidth="1"/>
    <col min="6" max="6" width="16.85546875" style="3" customWidth="1"/>
    <col min="7" max="7" width="16.85546875" style="3" customWidth="1" outlineLevel="2"/>
    <col min="8" max="8" width="18.7109375" style="2" customWidth="1" outlineLevel="2"/>
    <col min="9" max="9" width="19.7109375" style="6" customWidth="1" outlineLevel="2"/>
    <col min="10" max="10" width="19.5703125" style="6" customWidth="1" outlineLevel="2"/>
    <col min="11" max="11" width="15.7109375" style="2" customWidth="1" outlineLevel="1"/>
    <col min="12" max="13" width="14.140625" style="2" customWidth="1" outlineLevel="1"/>
    <col min="14" max="15" width="16" style="2" customWidth="1" outlineLevel="1"/>
    <col min="16" max="16" width="19.5703125" style="2" customWidth="1"/>
    <col min="17" max="17" width="10.5703125" style="2" bestFit="1" customWidth="1"/>
    <col min="18" max="16384" width="9.140625" style="2"/>
  </cols>
  <sheetData>
    <row r="1" spans="2:16" s="4" customFormat="1" x14ac:dyDescent="0.25">
      <c r="C1" s="2"/>
      <c r="D1" s="2"/>
      <c r="E1" s="2"/>
      <c r="F1" s="2"/>
      <c r="G1" s="2"/>
      <c r="H1" s="2"/>
      <c r="I1" s="2"/>
      <c r="J1" s="2"/>
    </row>
    <row r="2" spans="2:16" s="4" customFormat="1" x14ac:dyDescent="0.25">
      <c r="B2" s="48" t="s">
        <v>46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</row>
    <row r="3" spans="2:16" s="4" customFormat="1" x14ac:dyDescent="0.25">
      <c r="B3" s="28" t="s">
        <v>5</v>
      </c>
      <c r="C3" s="29"/>
      <c r="D3" s="7"/>
      <c r="E3" s="7"/>
      <c r="F3" s="7"/>
      <c r="G3" s="7"/>
      <c r="H3" s="7"/>
      <c r="I3" s="7"/>
      <c r="J3" s="7"/>
      <c r="K3" s="5"/>
      <c r="L3" s="5"/>
      <c r="M3" s="5"/>
      <c r="N3" s="5"/>
      <c r="O3" s="5"/>
    </row>
    <row r="4" spans="2:16" s="4" customFormat="1" ht="27" customHeight="1" x14ac:dyDescent="0.25">
      <c r="B4" s="47" t="s">
        <v>3</v>
      </c>
      <c r="C4" s="47" t="s">
        <v>1</v>
      </c>
      <c r="D4" s="47" t="s">
        <v>4</v>
      </c>
      <c r="E4" s="47" t="s">
        <v>2</v>
      </c>
      <c r="F4" s="47" t="s">
        <v>6</v>
      </c>
      <c r="G4" s="52" t="s">
        <v>43</v>
      </c>
      <c r="H4" s="53" t="s">
        <v>33</v>
      </c>
      <c r="I4" s="53"/>
      <c r="J4" s="53"/>
      <c r="K4" s="57" t="s">
        <v>36</v>
      </c>
      <c r="L4" s="57"/>
      <c r="M4" s="57"/>
      <c r="N4" s="57"/>
      <c r="O4" s="57"/>
      <c r="P4" s="58"/>
    </row>
    <row r="5" spans="2:16" x14ac:dyDescent="0.25">
      <c r="B5" s="47"/>
      <c r="C5" s="47"/>
      <c r="D5" s="47"/>
      <c r="E5" s="47"/>
      <c r="F5" s="47"/>
      <c r="G5" s="52"/>
      <c r="H5" s="54" t="s">
        <v>51</v>
      </c>
      <c r="I5" s="54" t="s">
        <v>52</v>
      </c>
      <c r="J5" s="54" t="s">
        <v>53</v>
      </c>
      <c r="K5" s="56"/>
      <c r="L5" s="56"/>
      <c r="M5" s="56"/>
      <c r="N5" s="56"/>
      <c r="O5" s="56"/>
      <c r="P5" s="56"/>
    </row>
    <row r="6" spans="2:16" ht="28.5" x14ac:dyDescent="0.25">
      <c r="B6" s="47"/>
      <c r="C6" s="47"/>
      <c r="D6" s="47"/>
      <c r="E6" s="47"/>
      <c r="F6" s="47"/>
      <c r="G6" s="52"/>
      <c r="H6" s="55"/>
      <c r="I6" s="55"/>
      <c r="J6" s="55"/>
      <c r="K6" s="30" t="s">
        <v>34</v>
      </c>
      <c r="L6" s="30" t="s">
        <v>35</v>
      </c>
      <c r="M6" s="30" t="s">
        <v>37</v>
      </c>
      <c r="N6" s="30" t="s">
        <v>41</v>
      </c>
      <c r="O6" s="30" t="s">
        <v>44</v>
      </c>
      <c r="P6" s="30" t="s">
        <v>45</v>
      </c>
    </row>
    <row r="7" spans="2:16" x14ac:dyDescent="0.25">
      <c r="B7" s="43" t="s">
        <v>7</v>
      </c>
      <c r="C7" s="46"/>
      <c r="D7" s="46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5"/>
    </row>
    <row r="8" spans="2:16" ht="30" x14ac:dyDescent="0.25">
      <c r="B8" s="24" t="s">
        <v>32</v>
      </c>
      <c r="C8" s="31" t="s">
        <v>47</v>
      </c>
      <c r="D8" s="25">
        <v>1</v>
      </c>
      <c r="E8" s="23">
        <f>G8</f>
        <v>109.26666666666667</v>
      </c>
      <c r="F8" s="21">
        <f>SUM(K8:O8)</f>
        <v>109.26667</v>
      </c>
      <c r="G8" s="22">
        <f>AVERAGE(H8,I8,J8)/1000</f>
        <v>109.26666666666667</v>
      </c>
      <c r="H8" s="32">
        <v>104300</v>
      </c>
      <c r="I8" s="32">
        <v>115000</v>
      </c>
      <c r="J8" s="32">
        <v>108500</v>
      </c>
      <c r="K8" s="21">
        <f>ROUND($E8*$D8,5)</f>
        <v>109.26667</v>
      </c>
      <c r="L8" s="8"/>
      <c r="M8" s="8"/>
      <c r="N8" s="8"/>
      <c r="O8" s="8"/>
      <c r="P8" s="33">
        <f>SUM(K8:O8)</f>
        <v>109.26667</v>
      </c>
    </row>
    <row r="9" spans="2:16" ht="30" x14ac:dyDescent="0.25">
      <c r="B9" s="24" t="s">
        <v>38</v>
      </c>
      <c r="C9" s="31" t="s">
        <v>48</v>
      </c>
      <c r="D9" s="26">
        <v>3</v>
      </c>
      <c r="E9" s="23">
        <f t="shared" ref="E9:E11" si="0">G9</f>
        <v>109.26666666666667</v>
      </c>
      <c r="F9" s="21">
        <f>SUM(K9:O9)</f>
        <v>327.8</v>
      </c>
      <c r="G9" s="22">
        <f t="shared" ref="G9:G11" si="1">AVERAGE(H9,I9,J9)/1000</f>
        <v>109.26666666666667</v>
      </c>
      <c r="H9" s="32">
        <v>104300</v>
      </c>
      <c r="I9" s="32">
        <v>115000</v>
      </c>
      <c r="J9" s="32">
        <v>108500</v>
      </c>
      <c r="K9" s="21">
        <f t="shared" ref="K9:K11" si="2">ROUND($E9*$D9,5)</f>
        <v>327.8</v>
      </c>
      <c r="L9" s="8"/>
      <c r="M9" s="8"/>
      <c r="N9" s="8"/>
      <c r="O9" s="8"/>
      <c r="P9" s="33">
        <f t="shared" ref="P9:P11" si="3">SUM(K9:O9)</f>
        <v>327.8</v>
      </c>
    </row>
    <row r="10" spans="2:16" ht="30" x14ac:dyDescent="0.25">
      <c r="B10" s="24" t="s">
        <v>39</v>
      </c>
      <c r="C10" s="31" t="s">
        <v>49</v>
      </c>
      <c r="D10" s="26">
        <v>1</v>
      </c>
      <c r="E10" s="23">
        <f t="shared" si="0"/>
        <v>335.66666666666669</v>
      </c>
      <c r="F10" s="21">
        <f t="shared" ref="F10:F11" si="4">SUM(K10:O10)</f>
        <v>335.66667000000001</v>
      </c>
      <c r="G10" s="22">
        <f t="shared" si="1"/>
        <v>335.66666666666669</v>
      </c>
      <c r="H10" s="32">
        <v>320400</v>
      </c>
      <c r="I10" s="32">
        <v>353300</v>
      </c>
      <c r="J10" s="32">
        <v>333300</v>
      </c>
      <c r="K10" s="21">
        <f t="shared" si="2"/>
        <v>335.66667000000001</v>
      </c>
      <c r="L10" s="8"/>
      <c r="M10" s="8"/>
      <c r="N10" s="8"/>
      <c r="O10" s="8"/>
      <c r="P10" s="33">
        <f t="shared" si="3"/>
        <v>335.66667000000001</v>
      </c>
    </row>
    <row r="11" spans="2:16" ht="30" x14ac:dyDescent="0.25">
      <c r="B11" s="24" t="s">
        <v>40</v>
      </c>
      <c r="C11" s="31" t="s">
        <v>50</v>
      </c>
      <c r="D11" s="26">
        <v>3</v>
      </c>
      <c r="E11" s="23">
        <f t="shared" si="0"/>
        <v>335.66666666666669</v>
      </c>
      <c r="F11" s="21">
        <f t="shared" si="4"/>
        <v>1007</v>
      </c>
      <c r="G11" s="22">
        <f t="shared" si="1"/>
        <v>335.66666666666669</v>
      </c>
      <c r="H11" s="32">
        <v>320400</v>
      </c>
      <c r="I11" s="32">
        <v>353300</v>
      </c>
      <c r="J11" s="32">
        <v>333300</v>
      </c>
      <c r="K11" s="21">
        <f t="shared" si="2"/>
        <v>1007</v>
      </c>
      <c r="L11" s="8"/>
      <c r="M11" s="8"/>
      <c r="N11" s="8"/>
      <c r="O11" s="8"/>
      <c r="P11" s="33">
        <f t="shared" si="3"/>
        <v>1007</v>
      </c>
    </row>
    <row r="12" spans="2:16" x14ac:dyDescent="0.25">
      <c r="B12" s="34"/>
      <c r="C12" s="49" t="s">
        <v>0</v>
      </c>
      <c r="D12" s="49"/>
      <c r="E12" s="50"/>
      <c r="F12" s="35">
        <f>SUM(F8:F11)</f>
        <v>1779.73334</v>
      </c>
      <c r="G12" s="36"/>
      <c r="H12" s="36"/>
      <c r="I12" s="36"/>
      <c r="J12" s="36"/>
      <c r="K12" s="37">
        <f t="shared" ref="K12:P12" si="5">SUM(K8:K11)</f>
        <v>1779.73334</v>
      </c>
      <c r="L12" s="37">
        <f t="shared" si="5"/>
        <v>0</v>
      </c>
      <c r="M12" s="37">
        <f t="shared" si="5"/>
        <v>0</v>
      </c>
      <c r="N12" s="37">
        <f t="shared" si="5"/>
        <v>0</v>
      </c>
      <c r="O12" s="37">
        <f t="shared" si="5"/>
        <v>0</v>
      </c>
      <c r="P12" s="37">
        <f t="shared" si="5"/>
        <v>1779.73334</v>
      </c>
    </row>
    <row r="13" spans="2:16" x14ac:dyDescent="0.25">
      <c r="B13" s="43" t="s">
        <v>8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5"/>
    </row>
    <row r="14" spans="2:16" x14ac:dyDescent="0.25">
      <c r="B14" s="24" t="s">
        <v>9</v>
      </c>
      <c r="C14" s="31"/>
      <c r="D14" s="25"/>
      <c r="E14" s="23"/>
      <c r="F14" s="21"/>
      <c r="G14" s="22"/>
      <c r="H14" s="32"/>
      <c r="I14" s="32"/>
      <c r="J14" s="32"/>
      <c r="K14" s="21"/>
      <c r="L14" s="8"/>
      <c r="M14" s="8"/>
      <c r="N14" s="8"/>
      <c r="O14" s="8"/>
      <c r="P14" s="33"/>
    </row>
    <row r="15" spans="2:16" x14ac:dyDescent="0.25">
      <c r="B15" s="34"/>
      <c r="C15" s="50" t="s">
        <v>0</v>
      </c>
      <c r="D15" s="50"/>
      <c r="E15" s="50"/>
      <c r="F15" s="35">
        <f>SUM(F14:F14)</f>
        <v>0</v>
      </c>
      <c r="G15" s="35"/>
      <c r="H15" s="35"/>
      <c r="I15" s="35"/>
      <c r="J15" s="35"/>
      <c r="K15" s="35">
        <f>SUM(K14:K14)</f>
        <v>0</v>
      </c>
      <c r="L15" s="35">
        <v>0</v>
      </c>
      <c r="M15" s="35">
        <v>0</v>
      </c>
      <c r="N15" s="35">
        <v>0</v>
      </c>
      <c r="O15" s="35">
        <v>0</v>
      </c>
      <c r="P15" s="35">
        <f>SUM(P14:P14)</f>
        <v>0</v>
      </c>
    </row>
    <row r="16" spans="2:16" x14ac:dyDescent="0.25">
      <c r="B16" s="38"/>
      <c r="C16" s="51" t="s">
        <v>10</v>
      </c>
      <c r="D16" s="51"/>
      <c r="E16" s="51"/>
      <c r="F16" s="39">
        <f>SUM(F15,F12)</f>
        <v>1779.73334</v>
      </c>
      <c r="G16" s="40"/>
      <c r="H16" s="40"/>
      <c r="I16" s="40"/>
      <c r="J16" s="40"/>
      <c r="K16" s="41">
        <f t="shared" ref="K16:P16" si="6">K12+K15</f>
        <v>1779.73334</v>
      </c>
      <c r="L16" s="41">
        <f t="shared" si="6"/>
        <v>0</v>
      </c>
      <c r="M16" s="41">
        <f t="shared" si="6"/>
        <v>0</v>
      </c>
      <c r="N16" s="41">
        <f t="shared" si="6"/>
        <v>0</v>
      </c>
      <c r="O16" s="41">
        <f t="shared" si="6"/>
        <v>0</v>
      </c>
      <c r="P16" s="41">
        <f t="shared" si="6"/>
        <v>1779.73334</v>
      </c>
    </row>
    <row r="17" spans="2:16" x14ac:dyDescent="0.25">
      <c r="C17" s="27"/>
    </row>
    <row r="18" spans="2:16" x14ac:dyDescent="0.25">
      <c r="B18" s="42" t="s">
        <v>42</v>
      </c>
      <c r="C18" s="28"/>
      <c r="D18" s="7"/>
      <c r="E18" s="7"/>
      <c r="F18" s="7"/>
      <c r="G18" s="7"/>
      <c r="H18" s="7"/>
      <c r="I18" s="7"/>
      <c r="J18" s="7"/>
      <c r="K18" s="5"/>
      <c r="L18" s="5"/>
      <c r="M18" s="5"/>
      <c r="N18" s="5"/>
      <c r="O18" s="5"/>
      <c r="P18" s="4"/>
    </row>
    <row r="19" spans="2:16" ht="27" customHeight="1" x14ac:dyDescent="0.25">
      <c r="B19" s="47" t="s">
        <v>3</v>
      </c>
      <c r="C19" s="47" t="s">
        <v>1</v>
      </c>
      <c r="D19" s="47" t="s">
        <v>4</v>
      </c>
      <c r="E19" s="47" t="s">
        <v>2</v>
      </c>
      <c r="F19" s="47" t="s">
        <v>6</v>
      </c>
      <c r="G19" s="52" t="s">
        <v>43</v>
      </c>
      <c r="H19" s="53" t="s">
        <v>33</v>
      </c>
      <c r="I19" s="53"/>
      <c r="J19" s="53"/>
      <c r="K19" s="57" t="s">
        <v>36</v>
      </c>
      <c r="L19" s="57"/>
      <c r="M19" s="57"/>
      <c r="N19" s="57"/>
      <c r="O19" s="57"/>
      <c r="P19" s="58"/>
    </row>
    <row r="20" spans="2:16" ht="13.9" customHeight="1" x14ac:dyDescent="0.25">
      <c r="B20" s="47"/>
      <c r="C20" s="47"/>
      <c r="D20" s="47"/>
      <c r="E20" s="47"/>
      <c r="F20" s="47"/>
      <c r="G20" s="52"/>
      <c r="H20" s="54" t="str">
        <f>H5</f>
        <v>ООО "НТПЦ Решение"</v>
      </c>
      <c r="I20" s="54" t="str">
        <f>I5</f>
        <v>ЗАО "СИЭС Групп"</v>
      </c>
      <c r="J20" s="54" t="str">
        <f>J5</f>
        <v>ООО "Норма Софт"</v>
      </c>
      <c r="K20" s="56"/>
      <c r="L20" s="56"/>
      <c r="M20" s="56"/>
      <c r="N20" s="56"/>
      <c r="O20" s="56"/>
      <c r="P20" s="56"/>
    </row>
    <row r="21" spans="2:16" ht="28.5" x14ac:dyDescent="0.25">
      <c r="B21" s="47"/>
      <c r="C21" s="47"/>
      <c r="D21" s="47"/>
      <c r="E21" s="47"/>
      <c r="F21" s="47"/>
      <c r="G21" s="52"/>
      <c r="H21" s="55"/>
      <c r="I21" s="55"/>
      <c r="J21" s="55"/>
      <c r="K21" s="30" t="s">
        <v>34</v>
      </c>
      <c r="L21" s="30" t="s">
        <v>35</v>
      </c>
      <c r="M21" s="30" t="s">
        <v>37</v>
      </c>
      <c r="N21" s="30" t="s">
        <v>41</v>
      </c>
      <c r="O21" s="30" t="s">
        <v>44</v>
      </c>
      <c r="P21" s="30" t="s">
        <v>45</v>
      </c>
    </row>
    <row r="22" spans="2:16" x14ac:dyDescent="0.25">
      <c r="B22" s="56" t="s">
        <v>7</v>
      </c>
      <c r="C22" s="59"/>
      <c r="D22" s="59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</row>
    <row r="23" spans="2:16" ht="30" x14ac:dyDescent="0.25">
      <c r="B23" s="24" t="s">
        <v>32</v>
      </c>
      <c r="C23" s="31" t="str">
        <f t="shared" ref="C23:E26" si="7">C8</f>
        <v>Право на использование программы для ЭВМ "Платформа nanoCAD" 23 (основной модуль), сетевая лицензия (серверная часть)</v>
      </c>
      <c r="D23" s="25">
        <f t="shared" si="7"/>
        <v>1</v>
      </c>
      <c r="E23" s="23">
        <f t="shared" si="7"/>
        <v>109.26666666666667</v>
      </c>
      <c r="F23" s="21">
        <f>SUM(K23:O23)</f>
        <v>109.26667</v>
      </c>
      <c r="G23" s="22">
        <f t="shared" ref="G23:G26" si="8">AVERAGE(H23,I23,J23)/1000</f>
        <v>821.6</v>
      </c>
      <c r="H23" s="32">
        <v>790000</v>
      </c>
      <c r="I23" s="32">
        <v>845300</v>
      </c>
      <c r="J23" s="32">
        <v>829500</v>
      </c>
      <c r="K23" s="21">
        <f>ROUND($E23*$D23,5)</f>
        <v>109.26667</v>
      </c>
      <c r="L23" s="8"/>
      <c r="M23" s="8"/>
      <c r="N23" s="8"/>
      <c r="O23" s="8"/>
      <c r="P23" s="33">
        <f>SUM(K23:O23)</f>
        <v>109.26667</v>
      </c>
    </row>
    <row r="24" spans="2:16" ht="30" x14ac:dyDescent="0.25">
      <c r="B24" s="24" t="s">
        <v>38</v>
      </c>
      <c r="C24" s="31" t="str">
        <f t="shared" si="7"/>
        <v>Право на использование программы для ЭВМ "Платформа nanoCAD" 23 (основной модуль), сетевая лицензия (доп. место)</v>
      </c>
      <c r="D24" s="25">
        <f t="shared" si="7"/>
        <v>3</v>
      </c>
      <c r="E24" s="23">
        <f t="shared" si="7"/>
        <v>109.26666666666667</v>
      </c>
      <c r="F24" s="21">
        <f t="shared" ref="F24:F26" si="9">SUM(K24:O24)</f>
        <v>327.8</v>
      </c>
      <c r="G24" s="22">
        <f t="shared" si="8"/>
        <v>575.12</v>
      </c>
      <c r="H24" s="32">
        <v>553000</v>
      </c>
      <c r="I24" s="32">
        <v>591710</v>
      </c>
      <c r="J24" s="32">
        <v>580650</v>
      </c>
      <c r="K24" s="21">
        <f t="shared" ref="K24:K26" si="10">ROUND($E24*$D24,5)</f>
        <v>327.8</v>
      </c>
      <c r="L24" s="8"/>
      <c r="M24" s="8"/>
      <c r="N24" s="8"/>
      <c r="O24" s="8"/>
      <c r="P24" s="33">
        <f t="shared" ref="P24:P26" si="11">SUM(K24:O24)</f>
        <v>327.8</v>
      </c>
    </row>
    <row r="25" spans="2:16" ht="30" x14ac:dyDescent="0.25">
      <c r="B25" s="24" t="s">
        <v>39</v>
      </c>
      <c r="C25" s="31" t="str">
        <f t="shared" si="7"/>
        <v>Право на использование программы для ЭВМ "nanoCAD BIM Электро" 23, сетевая лицензия (серверная часть)</v>
      </c>
      <c r="D25" s="25">
        <f t="shared" si="7"/>
        <v>1</v>
      </c>
      <c r="E25" s="23">
        <f t="shared" si="7"/>
        <v>335.66666666666669</v>
      </c>
      <c r="F25" s="21">
        <f t="shared" si="9"/>
        <v>335.66667000000001</v>
      </c>
      <c r="G25" s="22">
        <f t="shared" si="8"/>
        <v>14.788666666666666</v>
      </c>
      <c r="H25" s="32">
        <v>14220</v>
      </c>
      <c r="I25" s="32">
        <v>15215</v>
      </c>
      <c r="J25" s="32">
        <v>14931</v>
      </c>
      <c r="K25" s="21">
        <f t="shared" si="10"/>
        <v>335.66667000000001</v>
      </c>
      <c r="L25" s="8"/>
      <c r="M25" s="8"/>
      <c r="N25" s="8"/>
      <c r="O25" s="8"/>
      <c r="P25" s="33">
        <f t="shared" si="11"/>
        <v>335.66667000000001</v>
      </c>
    </row>
    <row r="26" spans="2:16" ht="30" x14ac:dyDescent="0.25">
      <c r="B26" s="24" t="s">
        <v>40</v>
      </c>
      <c r="C26" s="31" t="str">
        <f t="shared" si="7"/>
        <v>Право на использование программы для ЭВМ "nanoCAD BIM Электро" 23, сетевая лицензия (доп. место)</v>
      </c>
      <c r="D26" s="25">
        <f t="shared" si="7"/>
        <v>3</v>
      </c>
      <c r="E26" s="23">
        <f t="shared" si="7"/>
        <v>335.66666666666669</v>
      </c>
      <c r="F26" s="21">
        <f t="shared" si="9"/>
        <v>1007</v>
      </c>
      <c r="G26" s="22">
        <f t="shared" si="8"/>
        <v>8.2159999999999993</v>
      </c>
      <c r="H26" s="32">
        <v>7900</v>
      </c>
      <c r="I26" s="32">
        <v>8453</v>
      </c>
      <c r="J26" s="32">
        <v>8295</v>
      </c>
      <c r="K26" s="21">
        <f t="shared" si="10"/>
        <v>1007</v>
      </c>
      <c r="L26" s="8"/>
      <c r="M26" s="8"/>
      <c r="N26" s="8"/>
      <c r="O26" s="8"/>
      <c r="P26" s="33">
        <f t="shared" si="11"/>
        <v>1007</v>
      </c>
    </row>
    <row r="27" spans="2:16" x14ac:dyDescent="0.25">
      <c r="B27" s="34"/>
      <c r="C27" s="49" t="s">
        <v>0</v>
      </c>
      <c r="D27" s="49"/>
      <c r="E27" s="50"/>
      <c r="F27" s="35">
        <f>SUM(F23:F26)</f>
        <v>1779.73334</v>
      </c>
      <c r="G27" s="36"/>
      <c r="H27" s="36"/>
      <c r="I27" s="36"/>
      <c r="J27" s="36"/>
      <c r="K27" s="37">
        <f t="shared" ref="K27:P27" si="12">SUM(K23:K26)</f>
        <v>1779.73334</v>
      </c>
      <c r="L27" s="37">
        <f t="shared" si="12"/>
        <v>0</v>
      </c>
      <c r="M27" s="37">
        <f t="shared" si="12"/>
        <v>0</v>
      </c>
      <c r="N27" s="37">
        <f t="shared" si="12"/>
        <v>0</v>
      </c>
      <c r="O27" s="37">
        <f t="shared" si="12"/>
        <v>0</v>
      </c>
      <c r="P27" s="37">
        <f t="shared" si="12"/>
        <v>1779.73334</v>
      </c>
    </row>
    <row r="28" spans="2:16" x14ac:dyDescent="0.25">
      <c r="B28" s="43" t="s">
        <v>8</v>
      </c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5"/>
    </row>
    <row r="29" spans="2:16" x14ac:dyDescent="0.25">
      <c r="B29" s="24" t="s">
        <v>9</v>
      </c>
      <c r="C29" s="31"/>
      <c r="D29" s="26"/>
      <c r="E29" s="23"/>
      <c r="F29" s="21"/>
      <c r="G29" s="22"/>
      <c r="H29" s="32"/>
      <c r="I29" s="32"/>
      <c r="J29" s="32"/>
      <c r="K29" s="21"/>
      <c r="L29" s="8"/>
      <c r="M29" s="8"/>
      <c r="N29" s="8"/>
      <c r="O29" s="8"/>
      <c r="P29" s="33"/>
    </row>
    <row r="30" spans="2:16" x14ac:dyDescent="0.25">
      <c r="B30" s="34"/>
      <c r="C30" s="50" t="s">
        <v>0</v>
      </c>
      <c r="D30" s="50"/>
      <c r="E30" s="50"/>
      <c r="F30" s="35">
        <f>SUM(F29:F29)</f>
        <v>0</v>
      </c>
      <c r="G30" s="35"/>
      <c r="H30" s="35"/>
      <c r="I30" s="35"/>
      <c r="J30" s="35"/>
      <c r="K30" s="35">
        <f>SUM(K29:K29)</f>
        <v>0</v>
      </c>
      <c r="L30" s="35">
        <v>0</v>
      </c>
      <c r="M30" s="35">
        <v>0</v>
      </c>
      <c r="N30" s="35">
        <v>0</v>
      </c>
      <c r="O30" s="35">
        <v>0</v>
      </c>
      <c r="P30" s="35">
        <f>SUM(P29:P29)</f>
        <v>0</v>
      </c>
    </row>
    <row r="31" spans="2:16" x14ac:dyDescent="0.25">
      <c r="B31" s="38"/>
      <c r="C31" s="51" t="s">
        <v>10</v>
      </c>
      <c r="D31" s="51"/>
      <c r="E31" s="51"/>
      <c r="F31" s="39">
        <f>SUM(F30,F27)</f>
        <v>1779.73334</v>
      </c>
      <c r="G31" s="40"/>
      <c r="H31" s="40"/>
      <c r="I31" s="40"/>
      <c r="J31" s="40"/>
      <c r="K31" s="41">
        <f t="shared" ref="K31:P31" si="13">K27+K30</f>
        <v>1779.73334</v>
      </c>
      <c r="L31" s="41">
        <f t="shared" si="13"/>
        <v>0</v>
      </c>
      <c r="M31" s="41">
        <f t="shared" si="13"/>
        <v>0</v>
      </c>
      <c r="N31" s="41">
        <f t="shared" si="13"/>
        <v>0</v>
      </c>
      <c r="O31" s="41">
        <f t="shared" si="13"/>
        <v>0</v>
      </c>
      <c r="P31" s="41">
        <f t="shared" si="13"/>
        <v>1779.73334</v>
      </c>
    </row>
  </sheetData>
  <mergeCells count="35">
    <mergeCell ref="C31:E31"/>
    <mergeCell ref="K19:P19"/>
    <mergeCell ref="C30:E30"/>
    <mergeCell ref="B28:P28"/>
    <mergeCell ref="F19:F21"/>
    <mergeCell ref="G19:G21"/>
    <mergeCell ref="B22:P22"/>
    <mergeCell ref="C27:E27"/>
    <mergeCell ref="H19:J19"/>
    <mergeCell ref="H20:H21"/>
    <mergeCell ref="I20:I21"/>
    <mergeCell ref="J20:J21"/>
    <mergeCell ref="K20:P20"/>
    <mergeCell ref="E19:E21"/>
    <mergeCell ref="B2:P2"/>
    <mergeCell ref="C12:E12"/>
    <mergeCell ref="C15:E15"/>
    <mergeCell ref="C16:E16"/>
    <mergeCell ref="F4:F6"/>
    <mergeCell ref="G4:G6"/>
    <mergeCell ref="H4:J4"/>
    <mergeCell ref="H5:H6"/>
    <mergeCell ref="I5:I6"/>
    <mergeCell ref="J5:J6"/>
    <mergeCell ref="B4:B6"/>
    <mergeCell ref="C4:C6"/>
    <mergeCell ref="K5:P5"/>
    <mergeCell ref="D4:D6"/>
    <mergeCell ref="E4:E6"/>
    <mergeCell ref="K4:P4"/>
    <mergeCell ref="B13:P13"/>
    <mergeCell ref="B7:P7"/>
    <mergeCell ref="B19:B21"/>
    <mergeCell ref="C19:C21"/>
    <mergeCell ref="D19:D21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H19"/>
  <sheetViews>
    <sheetView workbookViewId="0">
      <selection activeCell="H14" sqref="H14"/>
    </sheetView>
  </sheetViews>
  <sheetFormatPr defaultColWidth="9.140625" defaultRowHeight="15.75" x14ac:dyDescent="0.25"/>
  <cols>
    <col min="1" max="1" width="9.140625" style="10"/>
    <col min="2" max="2" width="4.7109375" style="16" customWidth="1"/>
    <col min="3" max="3" width="37.28515625" style="15" customWidth="1"/>
    <col min="4" max="4" width="14.28515625" style="10" customWidth="1"/>
    <col min="5" max="5" width="7.5703125" style="10" customWidth="1"/>
    <col min="6" max="6" width="7.42578125" style="10" customWidth="1"/>
    <col min="7" max="7" width="20.42578125" style="10" customWidth="1"/>
    <col min="8" max="8" width="29.28515625" style="10" customWidth="1"/>
    <col min="9" max="16384" width="9.140625" style="10"/>
  </cols>
  <sheetData>
    <row r="3" spans="2:8" ht="87.75" customHeight="1" x14ac:dyDescent="0.25">
      <c r="B3" s="11" t="s">
        <v>11</v>
      </c>
      <c r="C3" s="11" t="s">
        <v>12</v>
      </c>
      <c r="D3" s="11" t="s">
        <v>13</v>
      </c>
      <c r="E3" s="12" t="s">
        <v>14</v>
      </c>
      <c r="F3" s="12" t="s">
        <v>15</v>
      </c>
      <c r="G3" s="11" t="s">
        <v>16</v>
      </c>
      <c r="H3" s="11" t="s">
        <v>17</v>
      </c>
    </row>
    <row r="4" spans="2:8" ht="63" x14ac:dyDescent="0.25">
      <c r="B4" s="13">
        <v>1</v>
      </c>
      <c r="C4" s="14" t="s">
        <v>31</v>
      </c>
      <c r="D4" s="13"/>
      <c r="E4" s="13"/>
      <c r="F4" s="13"/>
      <c r="G4" s="13"/>
      <c r="H4" s="13"/>
    </row>
    <row r="5" spans="2:8" x14ac:dyDescent="0.25">
      <c r="B5" s="17">
        <f>B4+1</f>
        <v>2</v>
      </c>
      <c r="C5" s="18" t="s">
        <v>18</v>
      </c>
      <c r="D5" s="19"/>
      <c r="E5" s="19"/>
      <c r="F5" s="19"/>
      <c r="G5" s="19"/>
      <c r="H5" s="19"/>
    </row>
    <row r="6" spans="2:8" x14ac:dyDescent="0.25">
      <c r="B6" s="17">
        <f t="shared" ref="B6:B16" si="0">B5+1</f>
        <v>3</v>
      </c>
      <c r="C6" s="20" t="s">
        <v>20</v>
      </c>
      <c r="D6" s="19"/>
      <c r="E6" s="19"/>
      <c r="F6" s="19"/>
      <c r="G6" s="19"/>
      <c r="H6" s="19"/>
    </row>
    <row r="7" spans="2:8" x14ac:dyDescent="0.25">
      <c r="B7" s="17">
        <f t="shared" si="0"/>
        <v>4</v>
      </c>
      <c r="C7" s="20" t="s">
        <v>21</v>
      </c>
      <c r="D7" s="19"/>
      <c r="E7" s="19"/>
      <c r="F7" s="19"/>
      <c r="G7" s="19"/>
      <c r="H7" s="19"/>
    </row>
    <row r="8" spans="2:8" x14ac:dyDescent="0.25">
      <c r="B8" s="17">
        <f t="shared" si="0"/>
        <v>5</v>
      </c>
      <c r="C8" s="20" t="s">
        <v>22</v>
      </c>
      <c r="D8" s="19"/>
      <c r="E8" s="19"/>
      <c r="F8" s="19"/>
      <c r="G8" s="19"/>
      <c r="H8" s="19"/>
    </row>
    <row r="9" spans="2:8" x14ac:dyDescent="0.25">
      <c r="B9" s="17">
        <f t="shared" si="0"/>
        <v>6</v>
      </c>
      <c r="C9" s="20" t="s">
        <v>23</v>
      </c>
      <c r="D9" s="19"/>
      <c r="E9" s="19"/>
      <c r="F9" s="19"/>
      <c r="G9" s="19"/>
      <c r="H9" s="19"/>
    </row>
    <row r="10" spans="2:8" x14ac:dyDescent="0.25">
      <c r="B10" s="17">
        <f t="shared" si="0"/>
        <v>7</v>
      </c>
      <c r="C10" s="20" t="s">
        <v>24</v>
      </c>
      <c r="D10" s="19"/>
      <c r="E10" s="19"/>
      <c r="F10" s="19"/>
      <c r="G10" s="19"/>
      <c r="H10" s="19"/>
    </row>
    <row r="11" spans="2:8" x14ac:dyDescent="0.25">
      <c r="B11" s="17">
        <f t="shared" si="0"/>
        <v>8</v>
      </c>
      <c r="C11" s="20" t="s">
        <v>25</v>
      </c>
      <c r="D11" s="19"/>
      <c r="E11" s="19"/>
      <c r="F11" s="19"/>
      <c r="G11" s="19"/>
      <c r="H11" s="19"/>
    </row>
    <row r="12" spans="2:8" x14ac:dyDescent="0.25">
      <c r="B12" s="17">
        <f t="shared" si="0"/>
        <v>9</v>
      </c>
      <c r="C12" s="20" t="s">
        <v>26</v>
      </c>
      <c r="D12" s="19"/>
      <c r="E12" s="19"/>
      <c r="F12" s="19"/>
      <c r="G12" s="19"/>
      <c r="H12" s="19"/>
    </row>
    <row r="13" spans="2:8" x14ac:dyDescent="0.25">
      <c r="B13" s="17">
        <f t="shared" si="0"/>
        <v>10</v>
      </c>
      <c r="C13" s="20" t="s">
        <v>27</v>
      </c>
      <c r="D13" s="19"/>
      <c r="E13" s="19"/>
      <c r="F13" s="19"/>
      <c r="G13" s="19"/>
      <c r="H13" s="19"/>
    </row>
    <row r="14" spans="2:8" x14ac:dyDescent="0.25">
      <c r="B14" s="17">
        <f t="shared" si="0"/>
        <v>11</v>
      </c>
      <c r="C14" s="20" t="s">
        <v>28</v>
      </c>
      <c r="D14" s="19"/>
      <c r="E14" s="19"/>
      <c r="F14" s="19"/>
      <c r="G14" s="19"/>
      <c r="H14" s="19"/>
    </row>
    <row r="15" spans="2:8" ht="31.5" x14ac:dyDescent="0.25">
      <c r="B15" s="17">
        <f t="shared" si="0"/>
        <v>12</v>
      </c>
      <c r="C15" s="20" t="s">
        <v>29</v>
      </c>
      <c r="D15" s="19"/>
      <c r="E15" s="19"/>
      <c r="F15" s="19"/>
      <c r="G15" s="19"/>
      <c r="H15" s="19"/>
    </row>
    <row r="16" spans="2:8" ht="27" customHeight="1" x14ac:dyDescent="0.25">
      <c r="B16" s="17">
        <f t="shared" si="0"/>
        <v>13</v>
      </c>
      <c r="C16" s="18" t="s">
        <v>19</v>
      </c>
      <c r="D16" s="19"/>
      <c r="E16" s="19"/>
      <c r="F16" s="19"/>
      <c r="G16" s="19"/>
      <c r="H16" s="19"/>
    </row>
    <row r="19" spans="2:2" x14ac:dyDescent="0.25">
      <c r="B19" s="9" t="s">
        <v>30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фОРМА 2</vt:lpstr>
      <vt:lpstr>РИСКИ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2023-08-23T09:47:24Z</dcterms:modified>
</cp:coreProperties>
</file>