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ДЛЯ РЭК\Инвестиции\2024\ИСУ\ССР\"/>
    </mc:Choice>
  </mc:AlternateContent>
  <xr:revisionPtr revIDLastSave="0" documentId="8_{CFF3DA5D-E56B-481C-BD39-3B68968CDFD0}" xr6:coauthVersionLast="36" xr6:coauthVersionMax="36" xr10:uidLastSave="{00000000-0000-0000-0000-000000000000}"/>
  <bookViews>
    <workbookView xWindow="0" yWindow="0" windowWidth="28800" windowHeight="11835" activeTab="6" xr2:uid="{BBCA3373-286D-4D30-BF05-4E64334E542A}"/>
  </bookViews>
  <sheets>
    <sheet name="свод" sheetId="3" r:id="rId1"/>
    <sheet name="ССР ОДПУ к База" sheetId="6" r:id="rId2"/>
    <sheet name="ССР ОДПУ к Тек" sheetId="7" r:id="rId3"/>
    <sheet name="комплекс1" sheetId="1" r:id="rId4"/>
    <sheet name="комплекс2 ПНР" sheetId="2" r:id="rId5"/>
    <sheet name="ППО" sheetId="5" r:id="rId6"/>
    <sheet name="ПИР" sheetId="4" r:id="rId7"/>
  </sheets>
  <definedNames>
    <definedName name="__xlfn.BAHTTEXT" hidden="1">#NAME?</definedName>
    <definedName name="_Fill" hidden="1">#REF!</definedName>
    <definedName name="hfcxtn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0" i="7" l="1"/>
  <c r="H40" i="7" s="1"/>
  <c r="G39" i="7"/>
  <c r="H39" i="7" s="1"/>
  <c r="G29" i="7"/>
  <c r="H29" i="7" s="1"/>
  <c r="H31" i="7" s="1"/>
  <c r="G25" i="7"/>
  <c r="G26" i="7" s="1"/>
  <c r="G27" i="7" s="1"/>
  <c r="F24" i="7"/>
  <c r="E23" i="7"/>
  <c r="E26" i="7" s="1"/>
  <c r="E27" i="7" s="1"/>
  <c r="E32" i="7" s="1"/>
  <c r="E37" i="7" s="1"/>
  <c r="E42" i="7" s="1"/>
  <c r="D23" i="7"/>
  <c r="D26" i="7" s="1"/>
  <c r="A15" i="7"/>
  <c r="H24" i="7"/>
  <c r="G39" i="6"/>
  <c r="H39" i="6" s="1"/>
  <c r="G40" i="6"/>
  <c r="H40" i="6" s="1"/>
  <c r="G29" i="6"/>
  <c r="G31" i="6" s="1"/>
  <c r="G25" i="6"/>
  <c r="F24" i="6"/>
  <c r="H24" i="6" s="1"/>
  <c r="E23" i="6"/>
  <c r="D23" i="6"/>
  <c r="A15" i="6"/>
  <c r="F41" i="7"/>
  <c r="E41" i="7"/>
  <c r="D41" i="7"/>
  <c r="G36" i="7"/>
  <c r="F36" i="7"/>
  <c r="E36" i="7"/>
  <c r="D36" i="7"/>
  <c r="H34" i="7"/>
  <c r="F31" i="7"/>
  <c r="E31" i="7"/>
  <c r="D31" i="7"/>
  <c r="B24" i="7"/>
  <c r="B25" i="7" s="1"/>
  <c r="F41" i="6"/>
  <c r="E41" i="6"/>
  <c r="D41" i="6"/>
  <c r="G36" i="6"/>
  <c r="H36" i="6" s="1"/>
  <c r="F36" i="6"/>
  <c r="E36" i="6"/>
  <c r="D36" i="6"/>
  <c r="H34" i="6"/>
  <c r="F31" i="6"/>
  <c r="E31" i="6"/>
  <c r="D31" i="6"/>
  <c r="G26" i="6"/>
  <c r="G27" i="6" s="1"/>
  <c r="E26" i="6"/>
  <c r="E27" i="6" s="1"/>
  <c r="E32" i="6" s="1"/>
  <c r="E37" i="6" s="1"/>
  <c r="E42" i="6" s="1"/>
  <c r="H25" i="6"/>
  <c r="B24" i="6"/>
  <c r="B25" i="6" s="1"/>
  <c r="H23" i="6"/>
  <c r="D26" i="6"/>
  <c r="G31" i="7" l="1"/>
  <c r="G32" i="7" s="1"/>
  <c r="G37" i="7" s="1"/>
  <c r="H25" i="7"/>
  <c r="G41" i="6"/>
  <c r="H41" i="6" s="1"/>
  <c r="F26" i="6"/>
  <c r="F27" i="6" s="1"/>
  <c r="F32" i="6" s="1"/>
  <c r="F37" i="6" s="1"/>
  <c r="F42" i="6" s="1"/>
  <c r="F50" i="6" s="1"/>
  <c r="F51" i="6" s="1"/>
  <c r="D27" i="7"/>
  <c r="E50" i="7"/>
  <c r="E51" i="7" s="1"/>
  <c r="E45" i="7"/>
  <c r="E48" i="7" s="1"/>
  <c r="E49" i="7" s="1"/>
  <c r="G32" i="6"/>
  <c r="G37" i="6" s="1"/>
  <c r="E45" i="6"/>
  <c r="E48" i="6" s="1"/>
  <c r="E49" i="6" s="1"/>
  <c r="E50" i="6"/>
  <c r="E51" i="6" s="1"/>
  <c r="D27" i="6"/>
  <c r="G41" i="7"/>
  <c r="H41" i="7" s="1"/>
  <c r="H23" i="7"/>
  <c r="H29" i="6"/>
  <c r="H31" i="6" s="1"/>
  <c r="F26" i="7"/>
  <c r="F27" i="7" s="1"/>
  <c r="F32" i="7" s="1"/>
  <c r="F37" i="7" s="1"/>
  <c r="F42" i="7" s="1"/>
  <c r="H36" i="7"/>
  <c r="G42" i="7" l="1"/>
  <c r="G45" i="7" s="1"/>
  <c r="G48" i="7" s="1"/>
  <c r="G49" i="7" s="1"/>
  <c r="G42" i="6"/>
  <c r="G50" i="6" s="1"/>
  <c r="G51" i="6" s="1"/>
  <c r="H26" i="6"/>
  <c r="F45" i="6"/>
  <c r="F48" i="6" s="1"/>
  <c r="F49" i="6" s="1"/>
  <c r="D32" i="6"/>
  <c r="H27" i="6"/>
  <c r="F45" i="7"/>
  <c r="F48" i="7" s="1"/>
  <c r="F49" i="7" s="1"/>
  <c r="F50" i="7"/>
  <c r="F51" i="7" s="1"/>
  <c r="G50" i="7"/>
  <c r="G51" i="7" s="1"/>
  <c r="H26" i="7"/>
  <c r="D32" i="7"/>
  <c r="H27" i="7"/>
  <c r="G45" i="6" l="1"/>
  <c r="G48" i="6" s="1"/>
  <c r="G49" i="6" s="1"/>
  <c r="H32" i="7"/>
  <c r="D37" i="7"/>
  <c r="H32" i="6"/>
  <c r="D37" i="6"/>
  <c r="H37" i="6" l="1"/>
  <c r="D42" i="6"/>
  <c r="D42" i="7"/>
  <c r="H37" i="7"/>
  <c r="D45" i="7" l="1"/>
  <c r="D50" i="7"/>
  <c r="H42" i="7"/>
  <c r="D50" i="6"/>
  <c r="H42" i="6"/>
  <c r="D45" i="6"/>
  <c r="D51" i="7" l="1"/>
  <c r="H51" i="7" s="1"/>
  <c r="H50" i="7"/>
  <c r="D48" i="6"/>
  <c r="H45" i="6"/>
  <c r="H50" i="6"/>
  <c r="D51" i="6"/>
  <c r="H51" i="6" s="1"/>
  <c r="D48" i="7"/>
  <c r="H45" i="7"/>
  <c r="D49" i="7" l="1"/>
  <c r="H49" i="7" s="1"/>
  <c r="D12" i="7" s="1"/>
  <c r="H48" i="7"/>
  <c r="D49" i="6"/>
  <c r="H49" i="6" s="1"/>
  <c r="D12" i="6" s="1"/>
  <c r="H48" i="6"/>
</calcChain>
</file>

<file path=xl/sharedStrings.xml><?xml version="1.0" encoding="utf-8"?>
<sst xmlns="http://schemas.openxmlformats.org/spreadsheetml/2006/main" count="690" uniqueCount="296">
  <si>
    <t>Приложение № 2</t>
  </si>
  <si>
    <t>Утверждено приказом № 421 от 4 августа 2020 г. Минстроя РФ в редакции приказа № 557 от 7 июля 2022 г.</t>
  </si>
  <si>
    <t>Наименование программного продукта</t>
  </si>
  <si>
    <t>ГРАНД-Смета, версия 2023.2</t>
  </si>
  <si>
    <t xml:space="preserve">Наименование редакции сметных нормативов  </t>
  </si>
  <si>
    <t>Изменения в сметные нормы, федеральные единичные расценки и отдельные составляющие к ним, включенные в федеральный реестр сметных нормативов приказами Минстроя России от 26 декабря 2019 г. № 871/пр, 872/пр, 873/пр, 874/пр, 875/пр, 876/пр (в ред. приказов от 30.03.2020 № 171/пр, 172/пр, от 01.06.2020 № 294/пр, 295/пр, от 30.06.2020 № 352/пр, 353/пр, от 20.10.2020  № 635/пр, 636/пр, от 09.02.2021 № 50/пр, 51/пр, от 24.05.2021 № 320/пр, 321/пр, от 24.06.2021 № 407/пр, 408/пр, от 14.10.2021 № 745/пр, 746/пр), от 20.12.2021 № 961/пр, 962/пр)</t>
  </si>
  <si>
    <t>(наименование стройки)</t>
  </si>
  <si>
    <t>(наименование объекта капитального строительства)</t>
  </si>
  <si>
    <t>ЛОКАЛЬНЫЙ СМЕТНЫЙ РАСЧЕТ (СМЕТА) № 5.1-01-01</t>
  </si>
  <si>
    <t xml:space="preserve"> (наименование работ и затрат)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</si>
  <si>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</si>
  <si>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</si>
  <si>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</si>
  <si>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</si>
  <si>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</si>
  <si>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</si>
  <si>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>3 кв. 2023 г.</t>
  </si>
  <si>
    <t xml:space="preserve">Сметная стоимость </t>
  </si>
  <si>
    <t>тыс.руб.</t>
  </si>
  <si>
    <t>в том числе:</t>
  </si>
  <si>
    <t>строительных работ</t>
  </si>
  <si>
    <t>Средства на оплату труда рабочих</t>
  </si>
  <si>
    <t>монтажных работ</t>
  </si>
  <si>
    <t>Нормативные затраты труда рабочих</t>
  </si>
  <si>
    <t>чел.час.</t>
  </si>
  <si>
    <t>оборудования</t>
  </si>
  <si>
    <t>Нормативные затраты труда машинистов</t>
  </si>
  <si>
    <t>прочих затрат</t>
  </si>
  <si>
    <t xml:space="preserve">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</si>
  <si>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</si>
  <si>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</si>
  <si>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</si>
  <si>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</si>
  <si>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</si>
  <si>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ФРСН),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</si>
  <si>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</si>
  <si>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</si>
  <si>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</si>
  <si>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</si>
  <si>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</si>
  <si>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</si>
  <si>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Демонтажные работы</t>
  </si>
  <si>
    <t>ФЕРм08-02-144-01</t>
  </si>
  <si>
    <t>Присоединение к зажимам жил проводов или кабелей сечением: до 2,5 мм2 (отсоединение)</t>
  </si>
  <si>
    <t>100 шт</t>
  </si>
  <si>
    <t>Приказ от 14.07.2022 № 571/пр п.84 табл.3</t>
  </si>
  <si>
    <t>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</t>
  </si>
  <si>
    <t>Приказ от 07.07.2022 № 557/пр прил.8 табл.2 п.5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</si>
  <si>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</t>
  </si>
  <si>
    <t>ОТ</t>
  </si>
  <si>
    <t>М</t>
  </si>
  <si>
    <t>ЗТ</t>
  </si>
  <si>
    <t>чел.-ч</t>
  </si>
  <si>
    <t>Итого по расценке</t>
  </si>
  <si>
    <t>ФОТ</t>
  </si>
  <si>
    <t>Приказ № 812/пр от 21.12.2020 Прил. п.49.3</t>
  </si>
  <si>
    <t>НР Электротехнические установки на других объектах</t>
  </si>
  <si>
    <t>%</t>
  </si>
  <si>
    <t>Приказ № 774/пр от 11.12.2020 Прил. п.49.3</t>
  </si>
  <si>
    <t>СП Электротехнические установки на других объектах</t>
  </si>
  <si>
    <t>Всего по позиции</t>
  </si>
  <si>
    <t>ФЕРр67-4-6</t>
  </si>
  <si>
    <t>Демонтаж: электросчетчиков</t>
  </si>
  <si>
    <t>ЭМ</t>
  </si>
  <si>
    <t>в т.ч. ОТм</t>
  </si>
  <si>
    <t>ЗТм</t>
  </si>
  <si>
    <t>Приказ № 812/пр от 21.12.2020 Прил. п.101</t>
  </si>
  <si>
    <t>НР Электромонтажные работы (ремонтно-строительные)</t>
  </si>
  <si>
    <t>Приказ № 774/пр от 11.12.2020 Прил. п.101</t>
  </si>
  <si>
    <t>СП Электромонтажные работы (ремонтно-строительные)</t>
  </si>
  <si>
    <t>ФЕРм08-01-053-01</t>
  </si>
  <si>
    <t>Трансформатор тока напряжением: до 10 кВ (демонтаж)</t>
  </si>
  <si>
    <t>шт</t>
  </si>
  <si>
    <t>ФЕРм08-03-545-02</t>
  </si>
  <si>
    <t>Коробка (ящик) с зажимами для кабелей и проводов сечением до 6 мм2, устанавливаемая на конструкции на стене или колонне, количество зажимов: до 20 (демонтаж)</t>
  </si>
  <si>
    <t>Итоги по разделу 1 Демонтажные работы 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</si>
  <si>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</si>
  <si>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</si>
  <si>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</si>
  <si>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</si>
  <si>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</si>
  <si>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Строительные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</si>
  <si>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</si>
  <si>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</si>
  <si>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</si>
  <si>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накладные расходы</t>
  </si>
  <si>
    <t xml:space="preserve">               сметная прибыль</t>
  </si>
  <si>
    <t xml:space="preserve">     Монтажные работы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</si>
  <si>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</si>
  <si>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</si>
  <si>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</si>
  <si>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Итого по разделу 1 Демонтажные работы</t>
  </si>
  <si>
    <t>Раздел 2. Монтажные работы</t>
  </si>
  <si>
    <t>ФЕРм08-03-600-02</t>
  </si>
  <si>
    <t>Счетчики, устанавливаемые на готовом основании: трехфазные</t>
  </si>
  <si>
    <t>Трансформатор тока напряжением: до 10 кВ</t>
  </si>
  <si>
    <t>Коробка (ящик) с зажимами для кабелей и проводов сечением до 6 мм2, устанавливаемая на конструкции на стене или колонне, количество зажимов: до 20</t>
  </si>
  <si>
    <t>ФЕРм08-02-405-01</t>
  </si>
  <si>
    <t>Провод по установленным стальным конструкциям и панелям, сечение: до 16 мм2</t>
  </si>
  <si>
    <t>100 м</t>
  </si>
  <si>
    <t>Объем=(4,5+1,5) / 100</t>
  </si>
  <si>
    <t>ФЕРм08-02-147-12</t>
  </si>
  <si>
    <t>Кабель до 35 кВ по установленным конструкциям и лоткам с креплением по всей длине, масса 1 м кабеля: до 3 кг</t>
  </si>
  <si>
    <t>Объем=2 / 100</t>
  </si>
  <si>
    <t>Итоги по разделу 2 Монтажные работы :</t>
  </si>
  <si>
    <t xml:space="preserve">               Материалы</t>
  </si>
  <si>
    <t xml:space="preserve">               материалы</t>
  </si>
  <si>
    <t xml:space="preserve">  Итого по разделу 2 Монтажные работы</t>
  </si>
  <si>
    <t>Раздел 3. Параметрирование счетчика</t>
  </si>
  <si>
    <t>ФЕРп02-02-001-01</t>
  </si>
  <si>
    <t>Инсталляция и базовая настройка общего и специального программного обеспечения (применительно: параметрирование счетчика)</t>
  </si>
  <si>
    <t>Приказ от 07.07.2022 № 557/пр прил.8 табл.4 п.3</t>
  </si>
  <si>
    <t>Приказ № 812/пр от 21.12.2020 Прил. п.83</t>
  </si>
  <si>
    <t>НР Пусконаладочные работы: 'вхолостую' - 80%, 'под нагрузкой' - 20%</t>
  </si>
  <si>
    <t>Приказ № 774/пр от 11.12.2020 Прил. п.83</t>
  </si>
  <si>
    <t>СП Пусконаладочные работы: 'вхолостую' - 80%, 'под нагрузкой' - 20%</t>
  </si>
  <si>
    <t>Итоги по разделу 3 Параметрирование счетчика :</t>
  </si>
  <si>
    <t xml:space="preserve">     Прочие затраты</t>
  </si>
  <si>
    <t xml:space="preserve">          Пусконаладочные работы</t>
  </si>
  <si>
    <t xml:space="preserve">               в том числе:</t>
  </si>
  <si>
    <t xml:space="preserve">                    оплата труда</t>
  </si>
  <si>
    <t xml:space="preserve">                    накладные расходы</t>
  </si>
  <si>
    <t xml:space="preserve">                    сметная прибыль</t>
  </si>
  <si>
    <t xml:space="preserve">  Итого по разделу 3 Параметрирование счетчика</t>
  </si>
  <si>
    <t>Раздел 4. Оборудование</t>
  </si>
  <si>
    <t>О</t>
  </si>
  <si>
    <t>ТКП ООО "И-Трейд" №ИТ/102 от 14.09.2023 г.</t>
  </si>
  <si>
    <t>Прибор учета</t>
  </si>
  <si>
    <t>(Инженерное оборудование)</t>
  </si>
  <si>
    <t>Цена=14510,88/6,33</t>
  </si>
  <si>
    <t>Трансформатор тока измерительный 0,4кВ</t>
  </si>
  <si>
    <t>Цена=1759,30/6,33</t>
  </si>
  <si>
    <t>Итоги по разделу 4 Оборудование :</t>
  </si>
  <si>
    <t xml:space="preserve">     Оборудование</t>
  </si>
  <si>
    <t xml:space="preserve">          Инженерное оборудование</t>
  </si>
  <si>
    <t xml:space="preserve">  Итого по разделу 4 Оборудование</t>
  </si>
  <si>
    <t>Раздел 5. Материал</t>
  </si>
  <si>
    <t>ФССЦ-21.1.08.03-0364</t>
  </si>
  <si>
    <t>Кабель контрольный КВВГ 10х2,5</t>
  </si>
  <si>
    <t>1000 м</t>
  </si>
  <si>
    <t>(Материалы для строительных работ)</t>
  </si>
  <si>
    <t>Объем=2 / 1000</t>
  </si>
  <si>
    <t>ФССЦ-21.2.03.05-0066</t>
  </si>
  <si>
    <t>Провод силовой установочный с медными жилами ПуГВ 1х2,5-450 (ж/з)</t>
  </si>
  <si>
    <t>Объем=4,5 / 1000</t>
  </si>
  <si>
    <t>Провод силовой установочный с медными жилами ПуГВ 1х2,5-450</t>
  </si>
  <si>
    <t>Объем=1,5 / 1000</t>
  </si>
  <si>
    <t>ФССЦ-20.5.02.02-0004</t>
  </si>
  <si>
    <t>Коробки испытательные, сечение проводов 0,5-4,0 мм2, размер 68х220х33 мм</t>
  </si>
  <si>
    <t>Итоги по разделу 5 Материал :</t>
  </si>
  <si>
    <t xml:space="preserve">  Итого по разделу 5 Материал</t>
  </si>
  <si>
    <t>Итоги по смете:</t>
  </si>
  <si>
    <t xml:space="preserve">  ВСЕГО по смете</t>
  </si>
  <si>
    <t xml:space="preserve">ВСЕГО СМР по смете, с учетом понижающего коэффициента </t>
  </si>
  <si>
    <t xml:space="preserve">ВСЕГО  по смете, с учетом понижающего коэффициента </t>
  </si>
  <si>
    <t>Расчет №1.1</t>
  </si>
  <si>
    <t>ППО</t>
  </si>
  <si>
    <t>Расчет №2-1</t>
  </si>
  <si>
    <t>ПИР</t>
  </si>
  <si>
    <t>Итого по смете</t>
  </si>
  <si>
    <t>Сумма НДС</t>
  </si>
  <si>
    <t>Всего с НДС</t>
  </si>
  <si>
    <t>ЛОКАЛЬНЫЙ СМЕТНЫЙ РАСЧЕТ (СМЕТА) № 5.1-01-02</t>
  </si>
  <si>
    <t>Раздел 1. ПНР</t>
  </si>
  <si>
    <t>ФЕРп02-02-003-01</t>
  </si>
  <si>
    <t>Функциональная настройка специального программного обеспечения АС, количество функций - 1</t>
  </si>
  <si>
    <t xml:space="preserve">ВСЕГО по смете, с учетом понижающего коэффициента </t>
  </si>
  <si>
    <t>№№</t>
  </si>
  <si>
    <t>п/п</t>
  </si>
  <si>
    <t>Номер расчета</t>
  </si>
  <si>
    <t>Наименование работ и оборудования</t>
  </si>
  <si>
    <t>Стоимость в рублях,</t>
  </si>
  <si>
    <t>без НДС</t>
  </si>
  <si>
    <t>Итого без НДС</t>
  </si>
  <si>
    <t>Итого с НДС</t>
  </si>
  <si>
    <t>Расчет № 2-1</t>
  </si>
  <si>
    <t>Расчет стоимости проектно-изыскательские работ: Установка приборов учета</t>
  </si>
  <si>
    <t xml:space="preserve">Наименование строительства и стадии проектирования </t>
  </si>
  <si>
    <t>Характеристика предприятия, здания, вида работ</t>
  </si>
  <si>
    <t>Наименование справочников, №№ таблиц, пунктов</t>
  </si>
  <si>
    <t>Стоимость, руб.</t>
  </si>
  <si>
    <t>Справочник базовых цен на проектные работы в строительстве на разработку технической документации на АСУ ТП. Утвержден Министерством строительства РФ от 27.01.2016г. Приказ №30/пр</t>
  </si>
  <si>
    <t xml:space="preserve">Разработка проектной документации  на  Автоматизированную система учёта электроэнергии </t>
  </si>
  <si>
    <t>Табл.2</t>
  </si>
  <si>
    <t>Фактор</t>
  </si>
  <si>
    <t>ТО</t>
  </si>
  <si>
    <t>МО</t>
  </si>
  <si>
    <t>не разрабатывается</t>
  </si>
  <si>
    <t>ПО</t>
  </si>
  <si>
    <t>п.1.1. Непрерывный (с длительным поддержанием режимов, близких к установившимся)</t>
  </si>
  <si>
    <t>Ф2</t>
  </si>
  <si>
    <t>п.2.1. Количество технологических операций, контролируемых или управляемых АСУТП до 5</t>
  </si>
  <si>
    <t>Ф5</t>
  </si>
  <si>
    <t>п.3.1.  I степень - параллельный съем показаний</t>
  </si>
  <si>
    <t>Ф6</t>
  </si>
  <si>
    <t xml:space="preserve">п.4.1.    I степень - одноконтурное автоматическое регулирование </t>
  </si>
  <si>
    <t>Ф7</t>
  </si>
  <si>
    <t>Режим функционирования АСУ</t>
  </si>
  <si>
    <t>п.5.1. Ручной - система сбора-передачи данных, обрабатываемых персоналом</t>
  </si>
  <si>
    <t>Ф8</t>
  </si>
  <si>
    <t>Сум Б</t>
  </si>
  <si>
    <t>п.12.11.2</t>
  </si>
  <si>
    <t>Sч</t>
  </si>
  <si>
    <t>∑Sч</t>
  </si>
  <si>
    <t>Т.Ч. таб.3 п.1 - не является впервые разработанной</t>
  </si>
  <si>
    <t>К1=0,4</t>
  </si>
  <si>
    <t>Т.Ч. таб.3 п.12 - разработка документации выполняется в связи с ее реконструкцией</t>
  </si>
  <si>
    <t>К2=0,4</t>
  </si>
  <si>
    <t xml:space="preserve">Приказ от 29.12.2009 №620 п. 2.11.5 - разработка проектной документации  одностадийная </t>
  </si>
  <si>
    <t>К4=0,8</t>
  </si>
  <si>
    <t>Т.Ч. таб.3 п.11 - понижающий коэффициент, учитывающий привязку типового проекта</t>
  </si>
  <si>
    <t>Стоимость проектных работ в базовых ценах на 01.01.2001г составляет:</t>
  </si>
  <si>
    <t>Итого стоимость проектных работ на 3 кв. 2023 г., без НДС (Письмо Минстроя Кинф=5,54  письмо Минстроя от 11.09.2023 г. №55664-ИФ/09)</t>
  </si>
  <si>
    <t>Итого стоимость проектных работ с понижающим коэффициентом, без НДС</t>
  </si>
  <si>
    <t>НДС 20%</t>
  </si>
  <si>
    <t>Итого стоимость проектных работ на 3 кв. 2023 г., с НДС</t>
  </si>
  <si>
    <t>Форма № 3п</t>
  </si>
  <si>
    <t>Ед.изм.-1 счетчик.</t>
  </si>
  <si>
    <t>№ п.п.</t>
  </si>
  <si>
    <t>Наименование выполняемых работ</t>
  </si>
  <si>
    <t>Исполнители, чел.</t>
  </si>
  <si>
    <t>Количество чел/час</t>
  </si>
  <si>
    <t>Стоимость 1 чел/час в БУЦ</t>
  </si>
  <si>
    <t>Индекс пересчета в текущий уровень цен 3 кв. 2023 г. , Письмо Минстроя России от 15.09.2023 г. №57002-ИФ/09</t>
  </si>
  <si>
    <t xml:space="preserve">Стоимость 1 чел/часа в текущих ценах, руб. </t>
  </si>
  <si>
    <t xml:space="preserve"> Стоимость работ, руб. </t>
  </si>
  <si>
    <t>Количество, чел</t>
  </si>
  <si>
    <t>Должность</t>
  </si>
  <si>
    <t>Предпроектное обследование ППО</t>
  </si>
  <si>
    <t>Инженер III категории</t>
  </si>
  <si>
    <t>ТС-10-3-3</t>
  </si>
  <si>
    <t>Накладные расходы 50%</t>
  </si>
  <si>
    <t>Рентабельность 10%</t>
  </si>
  <si>
    <t>Итого по смете без НДС</t>
  </si>
  <si>
    <t xml:space="preserve">Итого с учетом понижающего коэффициента К= 0,258721 без НДС  </t>
  </si>
  <si>
    <t>Всего по смете с НДС</t>
  </si>
  <si>
    <t>УТВЕРЖДАЮ:</t>
  </si>
  <si>
    <t xml:space="preserve">Заказчик </t>
  </si>
  <si>
    <t xml:space="preserve">АО "Петербургская сбытовая компания" </t>
  </si>
  <si>
    <t>(наименование организации)</t>
  </si>
  <si>
    <t xml:space="preserve">Сводный сметный расчет в сумме    </t>
  </si>
  <si>
    <t>СВОДНЫЙ СМЕТНЫЙ РАСЧЕТ СТОИМОСТИ СТРОИТЕЛЬСТВА</t>
  </si>
  <si>
    <t xml:space="preserve"> Составлена в ценах 01.01.2001 г. 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</si>
  <si>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</si>
  <si>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</si>
  <si>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</si>
  <si>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руб.</t>
  </si>
  <si>
    <t>Общая сметная стоимость,   руб.</t>
  </si>
  <si>
    <t xml:space="preserve">строительных работ </t>
  </si>
  <si>
    <t xml:space="preserve">монтажных работ </t>
  </si>
  <si>
    <r>
      <t xml:space="preserve">оборудования, мебели, инвентаря 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</si>
  <si>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прочих </t>
  </si>
  <si>
    <t>Глава 2 .Основные объекты строительства</t>
  </si>
  <si>
    <t>Локальный сметный расчет (смета) № 5.1-01-01</t>
  </si>
  <si>
    <t>СМР</t>
  </si>
  <si>
    <t>Оборудование</t>
  </si>
  <si>
    <t>Пусконаладочные работы</t>
  </si>
  <si>
    <t>Итого по Главе2</t>
  </si>
  <si>
    <t>Итого по Главам1-2</t>
  </si>
  <si>
    <t>Глава 9. Прочие работы и затраты</t>
  </si>
  <si>
    <t>Локальный сметный расчет (смета) № 5.1-01-02</t>
  </si>
  <si>
    <t>ГСН 81-05-02-2007, т.4, п.2.4</t>
  </si>
  <si>
    <t>Дополнительные затраты на производство работ в зимнее время 2,1%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</si>
  <si>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</si>
  <si>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</si>
  <si>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</si>
  <si>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Постановление РФ от 21.06.2010г. №468</t>
  </si>
  <si>
    <t xml:space="preserve">Cодержание службы заказчика застройщика-2,14% </t>
  </si>
  <si>
    <t>Итого по Главе 10</t>
  </si>
  <si>
    <t xml:space="preserve">Итого по Главам 1-10 </t>
  </si>
  <si>
    <t xml:space="preserve"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 </t>
  </si>
  <si>
    <t>Расчет № 1.1</t>
  </si>
  <si>
    <t>Предпроектное обследование</t>
  </si>
  <si>
    <t>Пректно-изыскательские работы</t>
  </si>
  <si>
    <t>Итого по Главе 12</t>
  </si>
  <si>
    <t>Итого по Главам 1-12</t>
  </si>
  <si>
    <t>Непредвиденные затраты</t>
  </si>
  <si>
    <t>Итого с непредвиденными затратами</t>
  </si>
  <si>
    <t>Налоги и обязательные платежи</t>
  </si>
  <si>
    <t>Федеральный закон от 03.08.2018 № 303-ФЗ</t>
  </si>
  <si>
    <t>НДС - 20%</t>
  </si>
  <si>
    <t xml:space="preserve">Всего по сводному расчету </t>
  </si>
  <si>
    <t>в том числе затраты Подрядчика, без НДС</t>
  </si>
  <si>
    <t>в том числе затраты Подрядчика, с НДС</t>
  </si>
  <si>
    <t>Пом.  директора по экономике и финансам</t>
  </si>
  <si>
    <t>_________________________________/А.Н. Воронин/</t>
  </si>
  <si>
    <t xml:space="preserve"> Составлена в ценах 3 кв. 2023 г. </t>
  </si>
  <si>
    <t>5.1-01-01</t>
  </si>
  <si>
    <t>5.1-01-02</t>
  </si>
  <si>
    <t>Свод по техническому решению: 3Ф ТТ 5.1 «Демонтаж ПУ с установкой нового интеллектуального 3Ф ОДПУ полукосвенного включения на готовом основании (1 ПУ без шкафа учета)» на территории Ленинградской области</t>
  </si>
  <si>
    <t>Демонтаж ПУ с установкой нового интеллектуального 3Ф ОДПУ полукосвенного включения (1 ПУ без шкафа учета) на территории  Ленинградской области (ППО, ПИР, СМР, ПНР)</t>
  </si>
  <si>
    <t>Демонтаж ПУ с установкой нового интеллектуального 3Ф ОДПУ полукосвенного включения (1 ПУ без шкафа учета) на территории  Ленинградской области (ПНР ПУ СПД)</t>
  </si>
  <si>
    <t>Выполнение работ по установке (замене) приборов учета при отсутствии, выходе из строя, истечения срока эксплуатации или выходе за МПИ у потребителей электроэнергии (физических и юридических лиц) многоквартирных домов, а также установку (замену) коллективных (общедомовых) приборов учета многоквартирных домов на территории Ленинградской области</t>
  </si>
  <si>
    <t>на ПРЕДПРОЕКТНОЕ ОБСЛЕДОВАНИЕ (2 ПУ в 1 МКД): Ленинградской области</t>
  </si>
  <si>
    <t xml:space="preserve">Выполнение работ по установке (замене) приборов учета при отсутствии, выходе из строя, утраты, истечения срока эксплуатации или выходе за межповерочный интервал (МПИ) у потребителей электроэнергии (физических и юридических лиц) многоквартирных домов, а также установку (замену) коллективных (общедомовых) приборов учета и иного оборудования,  необходимого для обеспечения коммерческого учета электрической энергии (мощности) многоквартирных домов» на территории   Ленинградской области </t>
  </si>
  <si>
    <t>Демонтаж ПУ с установкой нового интеллектуального 3Ф ОДПУ полукосвенного включения на готовом основании (1 ПУ без шкафа учета) на территории Ленинградской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</si>
</sst>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_ ;[Red]\-#,##0.00\ "/>
    <numFmt numFmtId="165" formatCode="#,##0.000;[Red]#,##0.000"/>
    <numFmt numFmtId="166" formatCode="#,##0.00;[Red]#,##0.00"/>
    <numFmt numFmtId="167" formatCode="_-* #,##0.00_р_._-;\-* #,##0.00_р_._-;_-* &quot;-&quot;??_р_._-;_-@_-"/>
  </numFmts>
  <fonts count="39" x14ac:knownFonts="1">
    <font>
      <sz val="11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7"/>
      <color indexed="8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26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0" fillId="0" borderId="0">
      <alignment horizontal="right" vertical="center"/>
    </xf>
    <xf numFmtId="0" fontId="7" fillId="0" borderId="0">
      <alignment horizontal="left" vertical="center"/>
    </xf>
    <xf numFmtId="0" fontId="23" fillId="0" borderId="0"/>
    <xf numFmtId="0" fontId="7" fillId="0" borderId="0">
      <alignment horizontal="left" vertical="center"/>
    </xf>
    <xf numFmtId="0" fontId="7" fillId="0" borderId="0">
      <alignment horizontal="left" vertical="center"/>
    </xf>
    <xf numFmtId="0" fontId="31" fillId="3" borderId="0">
      <alignment horizontal="center" vertical="center"/>
    </xf>
    <xf numFmtId="0" fontId="31" fillId="3" borderId="0">
      <alignment horizontal="center" vertical="center"/>
    </xf>
    <xf numFmtId="0" fontId="31" fillId="3" borderId="0">
      <alignment horizontal="center" vertical="center"/>
    </xf>
    <xf numFmtId="0" fontId="31" fillId="3" borderId="0">
      <alignment horizontal="center" vertical="center"/>
    </xf>
    <xf numFmtId="167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34" fillId="0" borderId="0"/>
    <xf numFmtId="0" fontId="37" fillId="0" borderId="0"/>
  </cellStyleXfs>
  <cellXfs count="305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top"/>
    </xf>
    <xf numFmtId="0" fontId="3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  <xf numFmtId="0" fontId="10" fillId="0" borderId="8" xfId="0" applyFont="1" applyBorder="1" applyAlignment="1">
      <alignment horizontal="right" vertical="center" wrapText="1"/>
    </xf>
    <xf numFmtId="0" fontId="7" fillId="0" borderId="12" xfId="0" applyFont="1" applyBorder="1" applyAlignment="1">
      <alignment vertical="center" wrapText="1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7" fillId="0" borderId="8" xfId="0" applyFont="1" applyBorder="1" applyAlignment="1">
      <alignment horizontal="right" vertical="center" wrapText="1"/>
    </xf>
    <xf numFmtId="0" fontId="7" fillId="0" borderId="12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  <xf numFmtId="0" fontId="10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7" xfId="0" applyFont="1" applyBorder="1" applyAlignment="1">
      <alignment horizontal="right" vertical="center" wrapText="1"/>
    </xf>
    <xf numFmtId="0" fontId="10" fillId="0" borderId="14" xfId="0" applyFont="1" applyBorder="1" applyAlignment="1">
      <alignment horizontal="center" vertical="center" wrapText="1"/>
    </xf>
    <xf numFmtId="4" fontId="7" fillId="0" borderId="8" xfId="0" applyNumberFormat="1" applyFont="1" applyBorder="1" applyAlignment="1">
      <alignment horizontal="right" vertical="center" wrapText="1"/>
    </xf>
    <xf numFmtId="4" fontId="7" fillId="0" borderId="7" xfId="0" applyNumberFormat="1" applyFont="1" applyBorder="1" applyAlignment="1">
      <alignment horizontal="right" vertical="center" wrapText="1"/>
    </xf>
    <xf numFmtId="4" fontId="10" fillId="0" borderId="7" xfId="0" applyNumberFormat="1" applyFont="1" applyBorder="1" applyAlignment="1">
      <alignment horizontal="right" vertical="center" wrapText="1"/>
    </xf>
    <xf numFmtId="0" fontId="7" fillId="0" borderId="14" xfId="0" applyFont="1" applyBorder="1" applyAlignment="1">
      <alignment vertical="center"/>
    </xf>
    <xf numFmtId="0" fontId="10" fillId="0" borderId="2" xfId="0" applyFont="1" applyBorder="1" applyAlignment="1">
      <alignment horizontal="right" vertical="center"/>
    </xf>
    <xf numFmtId="0" fontId="10" fillId="0" borderId="2" xfId="0" applyFont="1" applyBorder="1" applyAlignment="1">
      <alignment horizontal="center" vertical="center"/>
    </xf>
    <xf numFmtId="0" fontId="10" fillId="0" borderId="7" xfId="0" applyFont="1" applyBorder="1" applyAlignment="1">
      <alignment horizontal="right" vertical="center"/>
    </xf>
    <xf numFmtId="0" fontId="7" fillId="0" borderId="12" xfId="0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0" fillId="0" borderId="8" xfId="0" applyFont="1" applyBorder="1" applyAlignment="1">
      <alignment horizontal="right" vertical="center"/>
    </xf>
    <xf numFmtId="4" fontId="10" fillId="0" borderId="0" xfId="0" applyNumberFormat="1" applyFont="1" applyAlignment="1">
      <alignment horizontal="right" vertical="center" wrapText="1"/>
    </xf>
    <xf numFmtId="4" fontId="10" fillId="0" borderId="2" xfId="0" applyNumberFormat="1" applyFont="1" applyBorder="1" applyAlignment="1">
      <alignment horizontal="right" vertical="center" wrapText="1"/>
    </xf>
    <xf numFmtId="4" fontId="7" fillId="0" borderId="0" xfId="0" applyNumberFormat="1" applyFont="1" applyAlignment="1">
      <alignment horizontal="right" vertical="center"/>
    </xf>
    <xf numFmtId="4" fontId="10" fillId="0" borderId="0" xfId="0" applyNumberFormat="1" applyFont="1" applyAlignment="1">
      <alignment horizontal="right" vertical="center"/>
    </xf>
    <xf numFmtId="4" fontId="10" fillId="0" borderId="8" xfId="0" applyNumberFormat="1" applyFont="1" applyBorder="1" applyAlignment="1">
      <alignment horizontal="right" vertical="center"/>
    </xf>
    <xf numFmtId="4" fontId="7" fillId="0" borderId="8" xfId="0" applyNumberFormat="1" applyFont="1" applyBorder="1" applyAlignment="1">
      <alignment horizontal="right" vertical="center"/>
    </xf>
    <xf numFmtId="0" fontId="13" fillId="0" borderId="0" xfId="0" applyFont="1" applyAlignment="1">
      <alignment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vertical="center" wrapText="1"/>
    </xf>
    <xf numFmtId="4" fontId="13" fillId="0" borderId="9" xfId="0" applyNumberFormat="1" applyFont="1" applyBorder="1" applyAlignment="1">
      <alignment horizontal="right" vertical="center" wrapText="1"/>
    </xf>
    <xf numFmtId="0" fontId="13" fillId="2" borderId="5" xfId="0" applyFont="1" applyFill="1" applyBorder="1" applyAlignment="1">
      <alignment horizontal="center" vertical="center" wrapText="1"/>
    </xf>
    <xf numFmtId="4" fontId="13" fillId="2" borderId="9" xfId="0" applyNumberFormat="1" applyFont="1" applyFill="1" applyBorder="1" applyAlignment="1">
      <alignment horizontal="right" vertical="center" wrapText="1"/>
    </xf>
    <xf numFmtId="0" fontId="12" fillId="0" borderId="5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9" xfId="0" applyFont="1" applyBorder="1" applyAlignment="1">
      <alignment horizontal="right" vertical="center" wrapText="1"/>
    </xf>
    <xf numFmtId="4" fontId="12" fillId="0" borderId="9" xfId="0" applyNumberFormat="1" applyFont="1" applyBorder="1" applyAlignment="1">
      <alignment horizontal="right" vertical="center" wrapText="1"/>
    </xf>
    <xf numFmtId="0" fontId="13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5" fillId="0" borderId="9" xfId="0" applyFont="1" applyBorder="1" applyAlignment="1">
      <alignment vertical="center" wrapText="1"/>
    </xf>
    <xf numFmtId="0" fontId="15" fillId="0" borderId="8" xfId="0" applyFont="1" applyBorder="1" applyAlignment="1">
      <alignment vertical="center" wrapText="1"/>
    </xf>
    <xf numFmtId="0" fontId="2" fillId="2" borderId="9" xfId="0" applyFont="1" applyFill="1" applyBorder="1" applyAlignment="1">
      <alignment horizontal="right" vertical="center" wrapText="1"/>
    </xf>
    <xf numFmtId="9" fontId="2" fillId="0" borderId="9" xfId="0" applyNumberFormat="1" applyFont="1" applyBorder="1" applyAlignment="1">
      <alignment horizontal="right" vertical="center" wrapText="1"/>
    </xf>
    <xf numFmtId="0" fontId="12" fillId="0" borderId="0" xfId="0" applyFont="1" applyAlignment="1">
      <alignment horizontal="right" vertical="center"/>
    </xf>
    <xf numFmtId="0" fontId="17" fillId="0" borderId="1" xfId="0" applyFont="1" applyBorder="1" applyAlignment="1">
      <alignment vertical="center"/>
    </xf>
    <xf numFmtId="0" fontId="17" fillId="0" borderId="0" xfId="0" applyFont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right" vertical="center" wrapText="1"/>
    </xf>
    <xf numFmtId="0" fontId="20" fillId="0" borderId="9" xfId="0" applyFont="1" applyBorder="1" applyAlignment="1">
      <alignment vertical="center" wrapText="1"/>
    </xf>
    <xf numFmtId="0" fontId="20" fillId="0" borderId="9" xfId="0" applyFont="1" applyBorder="1" applyAlignment="1">
      <alignment horizontal="center" vertical="center" wrapText="1"/>
    </xf>
    <xf numFmtId="0" fontId="17" fillId="0" borderId="5" xfId="0" applyFont="1" applyBorder="1" applyAlignment="1">
      <alignment vertical="center"/>
    </xf>
    <xf numFmtId="0" fontId="20" fillId="0" borderId="9" xfId="0" applyFont="1" applyBorder="1" applyAlignment="1">
      <alignment vertical="center"/>
    </xf>
    <xf numFmtId="0" fontId="21" fillId="0" borderId="9" xfId="0" applyFont="1" applyBorder="1" applyAlignment="1">
      <alignment vertical="center" wrapText="1"/>
    </xf>
    <xf numFmtId="0" fontId="21" fillId="0" borderId="9" xfId="0" applyFont="1" applyBorder="1" applyAlignment="1">
      <alignment vertical="center"/>
    </xf>
    <xf numFmtId="0" fontId="15" fillId="0" borderId="0" xfId="2" quotePrefix="1" applyFont="1" applyAlignment="1">
      <alignment wrapText="1"/>
    </xf>
    <xf numFmtId="0" fontId="24" fillId="0" borderId="0" xfId="3" applyFont="1" applyAlignment="1">
      <alignment wrapText="1"/>
    </xf>
    <xf numFmtId="0" fontId="26" fillId="0" borderId="0" xfId="3" applyFont="1" applyAlignment="1">
      <alignment vertical="center"/>
    </xf>
    <xf numFmtId="0" fontId="15" fillId="0" borderId="0" xfId="2" quotePrefix="1" applyFont="1" applyAlignment="1">
      <alignment vertical="center" wrapText="1"/>
    </xf>
    <xf numFmtId="0" fontId="15" fillId="0" borderId="0" xfId="5" quotePrefix="1" applyFont="1" applyAlignment="1">
      <alignment vertical="center" wrapText="1"/>
    </xf>
    <xf numFmtId="0" fontId="26" fillId="0" borderId="0" xfId="3" applyFont="1" applyAlignment="1">
      <alignment horizontal="center" vertical="center"/>
    </xf>
    <xf numFmtId="49" fontId="26" fillId="0" borderId="0" xfId="3" applyNumberFormat="1" applyFont="1" applyAlignment="1">
      <alignment horizontal="left" vertical="center"/>
    </xf>
    <xf numFmtId="0" fontId="26" fillId="0" borderId="0" xfId="3" applyFont="1" applyAlignment="1">
      <alignment horizontal="left" vertical="center"/>
    </xf>
    <xf numFmtId="165" fontId="26" fillId="0" borderId="0" xfId="3" applyNumberFormat="1" applyFont="1" applyAlignment="1">
      <alignment horizontal="center" vertical="center"/>
    </xf>
    <xf numFmtId="165" fontId="27" fillId="0" borderId="0" xfId="3" applyNumberFormat="1" applyFont="1" applyAlignment="1">
      <alignment horizontal="right" vertical="center"/>
    </xf>
    <xf numFmtId="165" fontId="28" fillId="0" borderId="0" xfId="3" applyNumberFormat="1" applyFont="1" applyAlignment="1">
      <alignment horizontal="center" vertical="center"/>
    </xf>
    <xf numFmtId="165" fontId="26" fillId="0" borderId="0" xfId="3" applyNumberFormat="1" applyFont="1" applyAlignment="1">
      <alignment horizontal="right" vertical="center"/>
    </xf>
    <xf numFmtId="166" fontId="26" fillId="0" borderId="0" xfId="3" applyNumberFormat="1" applyFont="1" applyAlignment="1">
      <alignment vertical="center"/>
    </xf>
    <xf numFmtId="0" fontId="26" fillId="0" borderId="0" xfId="3" applyFont="1" applyFill="1" applyAlignment="1">
      <alignment horizontal="center" vertical="center"/>
    </xf>
    <xf numFmtId="49" fontId="26" fillId="0" borderId="0" xfId="3" applyNumberFormat="1" applyFont="1" applyFill="1" applyAlignment="1">
      <alignment horizontal="left" vertical="center"/>
    </xf>
    <xf numFmtId="0" fontId="26" fillId="0" borderId="0" xfId="3" applyFont="1" applyFill="1" applyAlignment="1">
      <alignment horizontal="left" vertical="center"/>
    </xf>
    <xf numFmtId="165" fontId="26" fillId="0" borderId="0" xfId="3" applyNumberFormat="1" applyFont="1" applyFill="1" applyAlignment="1">
      <alignment horizontal="right" vertical="center"/>
    </xf>
    <xf numFmtId="165" fontId="26" fillId="0" borderId="0" xfId="3" applyNumberFormat="1" applyFont="1" applyFill="1" applyAlignment="1">
      <alignment horizontal="center" vertical="center"/>
    </xf>
    <xf numFmtId="165" fontId="27" fillId="0" borderId="0" xfId="3" applyNumberFormat="1" applyFont="1" applyFill="1" applyAlignment="1">
      <alignment horizontal="center" vertical="center"/>
    </xf>
    <xf numFmtId="0" fontId="26" fillId="0" borderId="20" xfId="3" applyFont="1" applyFill="1" applyBorder="1" applyAlignment="1">
      <alignment horizontal="center" vertical="center"/>
    </xf>
    <xf numFmtId="49" fontId="26" fillId="0" borderId="20" xfId="3" applyNumberFormat="1" applyFont="1" applyFill="1" applyBorder="1" applyAlignment="1">
      <alignment horizontal="center" vertical="center"/>
    </xf>
    <xf numFmtId="0" fontId="32" fillId="0" borderId="20" xfId="6" quotePrefix="1" applyFont="1" applyFill="1" applyBorder="1" applyAlignment="1">
      <alignment horizontal="center" vertical="center" wrapText="1"/>
    </xf>
    <xf numFmtId="0" fontId="32" fillId="0" borderId="20" xfId="7" applyFont="1" applyFill="1" applyBorder="1" applyAlignment="1">
      <alignment horizontal="left" vertical="center" wrapText="1"/>
    </xf>
    <xf numFmtId="0" fontId="32" fillId="0" borderId="20" xfId="8" quotePrefix="1" applyFont="1" applyFill="1" applyBorder="1" applyAlignment="1">
      <alignment horizontal="left" vertical="center" wrapText="1"/>
    </xf>
    <xf numFmtId="166" fontId="32" fillId="0" borderId="20" xfId="9" applyNumberFormat="1" applyFont="1" applyFill="1" applyBorder="1" applyAlignment="1">
      <alignment horizontal="right" vertical="center" wrapText="1"/>
    </xf>
    <xf numFmtId="166" fontId="26" fillId="0" borderId="20" xfId="10" applyNumberFormat="1" applyFont="1" applyFill="1" applyBorder="1" applyAlignment="1">
      <alignment horizontal="right" vertical="center"/>
    </xf>
    <xf numFmtId="166" fontId="26" fillId="0" borderId="20" xfId="3" applyNumberFormat="1" applyFont="1" applyFill="1" applyBorder="1" applyAlignment="1">
      <alignment horizontal="right" vertical="center" wrapText="1"/>
    </xf>
    <xf numFmtId="49" fontId="28" fillId="0" borderId="20" xfId="3" applyNumberFormat="1" applyFont="1" applyFill="1" applyBorder="1" applyAlignment="1">
      <alignment horizontal="center" vertical="center"/>
    </xf>
    <xf numFmtId="0" fontId="33" fillId="0" borderId="20" xfId="3" applyFont="1" applyFill="1" applyBorder="1" applyAlignment="1">
      <alignment horizontal="left" vertical="center" wrapText="1"/>
    </xf>
    <xf numFmtId="166" fontId="27" fillId="0" borderId="20" xfId="3" applyNumberFormat="1" applyFont="1" applyFill="1" applyBorder="1" applyAlignment="1">
      <alignment horizontal="right" vertical="center"/>
    </xf>
    <xf numFmtId="0" fontId="26" fillId="0" borderId="20" xfId="3" applyFont="1" applyFill="1" applyBorder="1" applyAlignment="1">
      <alignment horizontal="center" vertical="center" wrapText="1"/>
    </xf>
    <xf numFmtId="0" fontId="26" fillId="0" borderId="20" xfId="3" applyFont="1" applyFill="1" applyBorder="1" applyAlignment="1">
      <alignment horizontal="left" vertical="center" wrapText="1"/>
    </xf>
    <xf numFmtId="49" fontId="26" fillId="0" borderId="20" xfId="3" applyNumberFormat="1" applyFont="1" applyFill="1" applyBorder="1" applyAlignment="1">
      <alignment horizontal="center" vertical="center" wrapText="1"/>
    </xf>
    <xf numFmtId="0" fontId="27" fillId="0" borderId="20" xfId="3" applyFont="1" applyFill="1" applyBorder="1" applyAlignment="1">
      <alignment horizontal="left" vertical="center" wrapText="1"/>
    </xf>
    <xf numFmtId="0" fontId="33" fillId="0" borderId="20" xfId="3" applyFont="1" applyFill="1" applyBorder="1" applyAlignment="1">
      <alignment horizontal="center" vertical="center"/>
    </xf>
    <xf numFmtId="49" fontId="33" fillId="0" borderId="20" xfId="3" applyNumberFormat="1" applyFont="1" applyFill="1" applyBorder="1" applyAlignment="1">
      <alignment horizontal="center" vertical="center"/>
    </xf>
    <xf numFmtId="49" fontId="26" fillId="0" borderId="20" xfId="3" applyNumberFormat="1" applyFont="1" applyFill="1" applyBorder="1" applyAlignment="1">
      <alignment horizontal="left" vertical="center" wrapText="1"/>
    </xf>
    <xf numFmtId="166" fontId="26" fillId="0" borderId="20" xfId="3" applyNumberFormat="1" applyFont="1" applyFill="1" applyBorder="1" applyAlignment="1">
      <alignment vertical="center"/>
    </xf>
    <xf numFmtId="166" fontId="26" fillId="0" borderId="20" xfId="3" applyNumberFormat="1" applyFont="1" applyFill="1" applyBorder="1" applyAlignment="1">
      <alignment vertical="center" wrapText="1"/>
    </xf>
    <xf numFmtId="166" fontId="27" fillId="0" borderId="20" xfId="3" applyNumberFormat="1" applyFont="1" applyFill="1" applyBorder="1" applyAlignment="1">
      <alignment vertical="center"/>
    </xf>
    <xf numFmtId="0" fontId="27" fillId="0" borderId="20" xfId="3" applyFont="1" applyFill="1" applyBorder="1" applyAlignment="1">
      <alignment horizontal="center" vertical="center"/>
    </xf>
    <xf numFmtId="49" fontId="27" fillId="0" borderId="20" xfId="3" applyNumberFormat="1" applyFont="1" applyFill="1" applyBorder="1" applyAlignment="1">
      <alignment horizontal="left" vertical="center"/>
    </xf>
    <xf numFmtId="166" fontId="27" fillId="0" borderId="20" xfId="3" applyNumberFormat="1" applyFont="1" applyFill="1" applyBorder="1" applyAlignment="1">
      <alignment horizontal="right" vertical="center" wrapText="1"/>
    </xf>
    <xf numFmtId="0" fontId="27" fillId="0" borderId="0" xfId="3" applyFont="1" applyAlignment="1">
      <alignment vertical="center"/>
    </xf>
    <xf numFmtId="165" fontId="27" fillId="0" borderId="20" xfId="3" applyNumberFormat="1" applyFont="1" applyFill="1" applyBorder="1" applyAlignment="1">
      <alignment horizontal="right" vertical="center" wrapText="1"/>
    </xf>
    <xf numFmtId="49" fontId="26" fillId="0" borderId="20" xfId="3" applyNumberFormat="1" applyFont="1" applyFill="1" applyBorder="1" applyAlignment="1">
      <alignment horizontal="left" vertical="center"/>
    </xf>
    <xf numFmtId="0" fontId="35" fillId="0" borderId="0" xfId="12" applyFont="1" applyFill="1" applyAlignment="1">
      <alignment vertical="center"/>
    </xf>
    <xf numFmtId="0" fontId="29" fillId="0" borderId="0" xfId="12" applyFont="1" applyFill="1" applyBorder="1" applyAlignment="1">
      <alignment horizontal="left" vertical="center"/>
    </xf>
    <xf numFmtId="0" fontId="29" fillId="0" borderId="0" xfId="12" applyFont="1" applyFill="1" applyBorder="1" applyAlignment="1">
      <alignment vertical="center"/>
    </xf>
    <xf numFmtId="0" fontId="36" fillId="0" borderId="0" xfId="12" applyFont="1" applyFill="1" applyBorder="1" applyAlignment="1"/>
    <xf numFmtId="0" fontId="29" fillId="0" borderId="0" xfId="12" applyFont="1" applyFill="1" applyBorder="1" applyAlignment="1">
      <alignment horizontal="center" vertical="center" wrapText="1"/>
    </xf>
    <xf numFmtId="0" fontId="35" fillId="0" borderId="0" xfId="12" applyFont="1" applyFill="1" applyBorder="1" applyAlignment="1">
      <alignment horizontal="left" vertical="center"/>
    </xf>
    <xf numFmtId="0" fontId="35" fillId="0" borderId="0" xfId="12" applyFont="1" applyFill="1" applyBorder="1" applyAlignment="1">
      <alignment vertical="center"/>
    </xf>
    <xf numFmtId="0" fontId="29" fillId="0" borderId="0" xfId="12" applyFont="1" applyFill="1" applyBorder="1" applyAlignment="1">
      <alignment vertical="center" wrapText="1"/>
    </xf>
    <xf numFmtId="0" fontId="36" fillId="0" borderId="0" xfId="12" applyFont="1" applyFill="1" applyBorder="1" applyAlignment="1">
      <alignment vertical="center"/>
    </xf>
    <xf numFmtId="0" fontId="26" fillId="0" borderId="0" xfId="3" applyFont="1" applyFill="1" applyBorder="1" applyAlignment="1">
      <alignment horizontal="left" vertical="center" wrapText="1"/>
    </xf>
    <xf numFmtId="0" fontId="27" fillId="0" borderId="0" xfId="3" applyFont="1" applyFill="1" applyBorder="1" applyAlignment="1">
      <alignment horizontal="left" vertical="center" wrapText="1"/>
    </xf>
    <xf numFmtId="166" fontId="27" fillId="0" borderId="0" xfId="3" applyNumberFormat="1" applyFont="1" applyFill="1" applyBorder="1" applyAlignment="1">
      <alignment horizontal="right" vertical="center" wrapText="1"/>
    </xf>
    <xf numFmtId="166" fontId="27" fillId="0" borderId="0" xfId="3" applyNumberFormat="1" applyFont="1" applyFill="1" applyBorder="1" applyAlignment="1">
      <alignment horizontal="right" vertical="center"/>
    </xf>
    <xf numFmtId="165" fontId="23" fillId="0" borderId="0" xfId="3" applyNumberFormat="1" applyAlignment="1">
      <alignment vertical="center"/>
    </xf>
    <xf numFmtId="0" fontId="19" fillId="0" borderId="6" xfId="0" applyFont="1" applyBorder="1" applyAlignment="1">
      <alignment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vertical="center"/>
    </xf>
    <xf numFmtId="0" fontId="38" fillId="0" borderId="9" xfId="0" applyFont="1" applyBorder="1" applyAlignment="1">
      <alignment vertical="center"/>
    </xf>
    <xf numFmtId="164" fontId="19" fillId="0" borderId="6" xfId="0" applyNumberFormat="1" applyFont="1" applyBorder="1" applyAlignment="1">
      <alignment horizontal="center" vertical="center" wrapText="1"/>
    </xf>
    <xf numFmtId="164" fontId="19" fillId="0" borderId="6" xfId="0" applyNumberFormat="1" applyFont="1" applyBorder="1" applyAlignment="1">
      <alignment horizontal="right" vertical="center" wrapText="1"/>
    </xf>
    <xf numFmtId="164" fontId="19" fillId="0" borderId="9" xfId="0" applyNumberFormat="1" applyFont="1" applyBorder="1" applyAlignment="1">
      <alignment vertical="center"/>
    </xf>
    <xf numFmtId="164" fontId="19" fillId="0" borderId="9" xfId="0" applyNumberFormat="1" applyFont="1" applyBorder="1" applyAlignment="1">
      <alignment horizontal="right" vertical="center"/>
    </xf>
    <xf numFmtId="164" fontId="38" fillId="0" borderId="9" xfId="0" applyNumberFormat="1" applyFont="1" applyBorder="1" applyAlignment="1">
      <alignment vertical="center"/>
    </xf>
    <xf numFmtId="164" fontId="38" fillId="0" borderId="9" xfId="0" applyNumberFormat="1" applyFont="1" applyBorder="1" applyAlignment="1">
      <alignment horizontal="right" vertical="center"/>
    </xf>
    <xf numFmtId="0" fontId="26" fillId="0" borderId="0" xfId="3" applyFont="1" applyFill="1" applyAlignment="1">
      <alignment horizontal="right" vertical="center"/>
    </xf>
    <xf numFmtId="0" fontId="23" fillId="0" borderId="0" xfId="3" applyFill="1" applyAlignment="1">
      <alignment horizontal="right" vertical="center"/>
    </xf>
    <xf numFmtId="0" fontId="26" fillId="0" borderId="0" xfId="3" applyFont="1" applyAlignment="1">
      <alignment horizontal="left" vertical="center"/>
    </xf>
    <xf numFmtId="0" fontId="26" fillId="0" borderId="0" xfId="3" applyFont="1" applyAlignment="1">
      <alignment horizontal="right" vertical="center"/>
    </xf>
    <xf numFmtId="0" fontId="36" fillId="0" borderId="0" xfId="12" applyFont="1" applyFill="1" applyBorder="1" applyAlignment="1">
      <alignment horizontal="left" vertical="center" wrapText="1"/>
    </xf>
    <xf numFmtId="0" fontId="23" fillId="0" borderId="0" xfId="3" applyFill="1" applyBorder="1" applyAlignment="1">
      <alignment horizontal="left" vertical="center"/>
    </xf>
    <xf numFmtId="0" fontId="29" fillId="0" borderId="0" xfId="12" applyFont="1" applyFill="1" applyBorder="1" applyAlignment="1">
      <alignment horizontal="center" vertical="center" wrapText="1"/>
    </xf>
    <xf numFmtId="0" fontId="27" fillId="0" borderId="20" xfId="3" applyFont="1" applyFill="1" applyBorder="1" applyAlignment="1">
      <alignment horizontal="left" vertical="center" wrapText="1"/>
    </xf>
    <xf numFmtId="165" fontId="26" fillId="0" borderId="20" xfId="3" applyNumberFormat="1" applyFont="1" applyFill="1" applyBorder="1" applyAlignment="1">
      <alignment horizontal="center" vertical="center" wrapText="1"/>
    </xf>
    <xf numFmtId="0" fontId="26" fillId="0" borderId="20" xfId="3" applyFont="1" applyFill="1" applyBorder="1" applyAlignment="1">
      <alignment horizontal="center" vertical="center" wrapText="1"/>
    </xf>
    <xf numFmtId="49" fontId="26" fillId="0" borderId="20" xfId="3" applyNumberFormat="1" applyFont="1" applyFill="1" applyBorder="1" applyAlignment="1">
      <alignment horizontal="center" vertical="center" wrapText="1"/>
    </xf>
    <xf numFmtId="165" fontId="26" fillId="0" borderId="20" xfId="3" applyNumberFormat="1" applyFont="1" applyFill="1" applyBorder="1" applyAlignment="1">
      <alignment horizontal="center" vertical="center"/>
    </xf>
    <xf numFmtId="0" fontId="15" fillId="0" borderId="0" xfId="5" quotePrefix="1" applyFont="1" applyAlignment="1">
      <alignment horizontal="left" vertical="center" wrapText="1"/>
    </xf>
    <xf numFmtId="0" fontId="15" fillId="0" borderId="0" xfId="5" quotePrefix="1" applyFont="1" applyAlignment="1">
      <alignment horizontal="center" vertical="center" wrapText="1"/>
    </xf>
    <xf numFmtId="0" fontId="27" fillId="0" borderId="19" xfId="3" applyFont="1" applyBorder="1" applyAlignment="1">
      <alignment horizontal="center" vertical="center"/>
    </xf>
    <xf numFmtId="2" fontId="29" fillId="0" borderId="0" xfId="3" applyNumberFormat="1" applyFont="1" applyFill="1" applyAlignment="1">
      <alignment horizontal="center" vertical="center" wrapText="1"/>
    </xf>
    <xf numFmtId="49" fontId="26" fillId="0" borderId="19" xfId="3" applyNumberFormat="1" applyFont="1" applyFill="1" applyBorder="1" applyAlignment="1">
      <alignment horizontal="left" vertical="center"/>
    </xf>
    <xf numFmtId="0" fontId="22" fillId="0" borderId="0" xfId="1" quotePrefix="1" applyFont="1" applyAlignment="1">
      <alignment horizontal="left" wrapText="1"/>
    </xf>
    <xf numFmtId="0" fontId="25" fillId="0" borderId="0" xfId="3" quotePrefix="1" applyFont="1" applyAlignment="1">
      <alignment horizontal="left" wrapText="1"/>
    </xf>
    <xf numFmtId="0" fontId="24" fillId="0" borderId="0" xfId="3" quotePrefix="1" applyFont="1" applyAlignment="1">
      <alignment horizontal="center" wrapText="1"/>
    </xf>
    <xf numFmtId="0" fontId="24" fillId="0" borderId="0" xfId="3" applyFont="1" applyAlignment="1">
      <alignment horizontal="left" wrapText="1"/>
    </xf>
    <xf numFmtId="0" fontId="15" fillId="0" borderId="0" xfId="4" quotePrefix="1" applyFont="1" applyAlignment="1">
      <alignment horizontal="left" vertical="center" wrapText="1"/>
    </xf>
    <xf numFmtId="0" fontId="15" fillId="0" borderId="0" xfId="2" quotePrefix="1" applyFont="1" applyAlignment="1">
      <alignment horizontal="left" wrapText="1"/>
    </xf>
    <xf numFmtId="0" fontId="12" fillId="0" borderId="0" xfId="0" applyFont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9" fillId="0" borderId="15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0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right" vertical="center" wrapText="1"/>
    </xf>
    <xf numFmtId="4" fontId="10" fillId="0" borderId="8" xfId="0" applyNumberFormat="1" applyFont="1" applyBorder="1" applyAlignment="1">
      <alignment horizontal="right" vertical="center" wrapText="1"/>
    </xf>
    <xf numFmtId="0" fontId="1" fillId="0" borderId="12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4" fontId="10" fillId="0" borderId="2" xfId="0" applyNumberFormat="1" applyFont="1" applyBorder="1" applyAlignment="1">
      <alignment horizontal="right" vertical="center" wrapText="1"/>
    </xf>
    <xf numFmtId="4" fontId="10" fillId="0" borderId="0" xfId="0" applyNumberFormat="1" applyFont="1" applyAlignment="1">
      <alignment horizontal="right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3" fillId="0" borderId="16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15" fillId="0" borderId="0" xfId="0" applyFont="1" applyAlignment="1">
      <alignment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5" fillId="0" borderId="2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" fillId="0" borderId="0" xfId="0" applyFont="1"/>
    <xf numFmtId="0" fontId="13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15" xfId="0" applyFont="1" applyBorder="1" applyAlignment="1">
      <alignment horizontal="right" vertical="center" wrapText="1"/>
    </xf>
    <xf numFmtId="0" fontId="2" fillId="0" borderId="16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12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4" fontId="5" fillId="0" borderId="15" xfId="0" applyNumberFormat="1" applyFont="1" applyBorder="1" applyAlignment="1">
      <alignment horizontal="right" vertical="center" wrapText="1"/>
    </xf>
    <xf numFmtId="4" fontId="5" fillId="0" borderId="16" xfId="0" applyNumberFormat="1" applyFont="1" applyBorder="1" applyAlignment="1">
      <alignment horizontal="right" vertical="center" wrapText="1"/>
    </xf>
    <xf numFmtId="4" fontId="5" fillId="0" borderId="6" xfId="0" applyNumberFormat="1" applyFont="1" applyBorder="1" applyAlignment="1">
      <alignment horizontal="right" vertical="center" wrapText="1"/>
    </xf>
    <xf numFmtId="0" fontId="2" fillId="2" borderId="15" xfId="0" applyFont="1" applyFill="1" applyBorder="1" applyAlignment="1">
      <alignment vertical="center" wrapText="1"/>
    </xf>
    <xf numFmtId="0" fontId="2" fillId="2" borderId="16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5" fillId="0" borderId="15" xfId="0" applyFont="1" applyBorder="1" applyAlignment="1">
      <alignment horizontal="right" vertical="center" wrapText="1"/>
    </xf>
    <xf numFmtId="0" fontId="5" fillId="0" borderId="16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13" fillId="0" borderId="1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3" fillId="0" borderId="15" xfId="0" applyFont="1" applyBorder="1" applyAlignment="1">
      <alignment horizontal="right" vertical="center" wrapText="1"/>
    </xf>
    <xf numFmtId="0" fontId="13" fillId="0" borderId="16" xfId="0" applyFont="1" applyBorder="1" applyAlignment="1">
      <alignment horizontal="right" vertical="center" wrapText="1"/>
    </xf>
    <xf numFmtId="0" fontId="13" fillId="0" borderId="6" xfId="0" applyFont="1" applyBorder="1" applyAlignment="1">
      <alignment horizontal="right" vertical="center" wrapText="1"/>
    </xf>
    <xf numFmtId="0" fontId="13" fillId="0" borderId="15" xfId="0" applyFont="1" applyBorder="1" applyAlignment="1">
      <alignment vertical="center"/>
    </xf>
    <xf numFmtId="0" fontId="13" fillId="0" borderId="16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3" fillId="0" borderId="16" xfId="0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/>
    </xf>
    <xf numFmtId="4" fontId="13" fillId="0" borderId="16" xfId="0" applyNumberFormat="1" applyFont="1" applyBorder="1" applyAlignment="1">
      <alignment horizontal="right" vertical="center"/>
    </xf>
    <xf numFmtId="4" fontId="13" fillId="0" borderId="6" xfId="0" applyNumberFormat="1" applyFont="1" applyBorder="1" applyAlignment="1">
      <alignment horizontal="right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4" fontId="13" fillId="0" borderId="14" xfId="0" applyNumberFormat="1" applyFont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4" fontId="13" fillId="0" borderId="7" xfId="0" applyNumberFormat="1" applyFont="1" applyBorder="1" applyAlignment="1">
      <alignment horizontal="center" vertical="center" wrapText="1"/>
    </xf>
    <xf numFmtId="4" fontId="13" fillId="0" borderId="12" xfId="0" applyNumberFormat="1" applyFont="1" applyBorder="1" applyAlignment="1">
      <alignment horizontal="center" vertical="center" wrapText="1"/>
    </xf>
    <xf numFmtId="4" fontId="13" fillId="0" borderId="0" xfId="0" applyNumberFormat="1" applyFont="1" applyBorder="1" applyAlignment="1">
      <alignment horizontal="center" vertical="center" wrapText="1"/>
    </xf>
    <xf numFmtId="4" fontId="13" fillId="0" borderId="8" xfId="0" applyNumberFormat="1" applyFont="1" applyBorder="1" applyAlignment="1">
      <alignment horizontal="center" vertical="center" wrapText="1"/>
    </xf>
    <xf numFmtId="4" fontId="13" fillId="0" borderId="10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3" fillId="0" borderId="9" xfId="0" applyNumberFormat="1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</cellXfs>
  <cellStyles count="14">
    <cellStyle name="S15" xfId="7" xr:uid="{3F8E7662-4577-419C-BD17-ED343E76028D}"/>
    <cellStyle name="S16" xfId="8" xr:uid="{CF1BC037-F222-4201-9EFA-12D76B347B6C}"/>
    <cellStyle name="S17" xfId="9" xr:uid="{8CA770B0-B7FD-4B1B-BF11-CCF14A7114F3}"/>
    <cellStyle name="S18" xfId="6" xr:uid="{B616C151-79B7-4D08-9E8A-714D072A4F39}"/>
    <cellStyle name="S2" xfId="1" xr:uid="{E072E3A4-D153-4391-BABA-006BFBD25812}"/>
    <cellStyle name="S3" xfId="2" xr:uid="{8947CFAA-BFA4-4175-B761-CEFC3BADBFBF}"/>
    <cellStyle name="S4" xfId="4" xr:uid="{1F410A55-9082-422A-A123-7CF29E67BD18}"/>
    <cellStyle name="S5" xfId="5" xr:uid="{77E217BE-F0CD-4855-8AF9-1022B48A71CF}"/>
    <cellStyle name="Обычный" xfId="0" builtinId="0"/>
    <cellStyle name="Обычный 2" xfId="3" xr:uid="{9F5DC3ED-7210-472C-9D52-0F2C90AE1DFB}"/>
    <cellStyle name="Обычный 2 2" xfId="12" xr:uid="{08DD9300-594B-45A3-95DE-3D194E10A48C}"/>
    <cellStyle name="Обычный 3" xfId="13" xr:uid="{F594B46B-E84A-436E-9808-A1DF68815730}"/>
    <cellStyle name="Процентный 2" xfId="11" xr:uid="{A863CBEC-77D2-4BFD-A985-298A5ED6D89B}"/>
    <cellStyle name="Финансовый 2" xfId="10" xr:uid="{E1B90115-9D52-4C26-AE66-94522BBA74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19A59-8303-4E80-8B0E-3ABCF4C40CCE}">
  <dimension ref="A1:D9"/>
  <sheetViews>
    <sheetView workbookViewId="0">
      <selection sqref="A1:D1"/>
    </sheetView>
  </sheetViews>
  <sheetFormatPr defaultRowHeight="15" x14ac:dyDescent="0.25"/>
  <cols>
    <col min="1" max="1" width="9.7109375" customWidth="1"/>
    <col min="2" max="2" width="12.5703125" customWidth="1"/>
    <col min="3" max="3" width="114.7109375" customWidth="1"/>
    <col min="4" max="4" width="22.5703125" customWidth="1"/>
  </cols>
  <sheetData>
    <row r="1" spans="1:4" ht="15.75" x14ac:dyDescent="0.25">
      <c r="A1" s="184"/>
      <c r="B1" s="184"/>
      <c r="C1" s="184"/>
      <c r="D1" s="184"/>
    </row>
    <row r="2" spans="1:4" ht="36" customHeight="1" x14ac:dyDescent="0.25">
      <c r="A2" s="184" t="s">
        <v>289</v>
      </c>
      <c r="B2" s="184"/>
      <c r="C2" s="184"/>
      <c r="D2" s="184"/>
    </row>
    <row r="3" spans="1:4" ht="16.5" thickBot="1" x14ac:dyDescent="0.3">
      <c r="A3" s="3"/>
      <c r="B3" s="3"/>
      <c r="C3" s="56"/>
      <c r="D3" s="3"/>
    </row>
    <row r="4" spans="1:4" ht="31.5" x14ac:dyDescent="0.25">
      <c r="A4" s="57" t="s">
        <v>167</v>
      </c>
      <c r="B4" s="185" t="s">
        <v>169</v>
      </c>
      <c r="C4" s="185" t="s">
        <v>170</v>
      </c>
      <c r="D4" s="59" t="s">
        <v>171</v>
      </c>
    </row>
    <row r="5" spans="1:4" ht="16.5" thickBot="1" x14ac:dyDescent="0.3">
      <c r="A5" s="58" t="s">
        <v>168</v>
      </c>
      <c r="B5" s="186"/>
      <c r="C5" s="186"/>
      <c r="D5" s="60" t="s">
        <v>172</v>
      </c>
    </row>
    <row r="6" spans="1:4" ht="32.25" thickBot="1" x14ac:dyDescent="0.3">
      <c r="A6" s="61">
        <v>1</v>
      </c>
      <c r="B6" s="62" t="s">
        <v>287</v>
      </c>
      <c r="C6" s="63" t="s">
        <v>290</v>
      </c>
      <c r="D6" s="64">
        <v>35134.449999999997</v>
      </c>
    </row>
    <row r="7" spans="1:4" ht="32.25" thickBot="1" x14ac:dyDescent="0.3">
      <c r="A7" s="65">
        <v>2</v>
      </c>
      <c r="B7" s="62" t="s">
        <v>288</v>
      </c>
      <c r="C7" s="63" t="s">
        <v>291</v>
      </c>
      <c r="D7" s="66">
        <v>1350.44</v>
      </c>
    </row>
    <row r="8" spans="1:4" ht="16.5" thickBot="1" x14ac:dyDescent="0.3">
      <c r="A8" s="67"/>
      <c r="B8" s="69"/>
      <c r="C8" s="70" t="s">
        <v>173</v>
      </c>
      <c r="D8" s="71">
        <v>36484.89</v>
      </c>
    </row>
    <row r="9" spans="1:4" ht="16.5" thickBot="1" x14ac:dyDescent="0.3">
      <c r="A9" s="67"/>
      <c r="B9" s="69"/>
      <c r="C9" s="70" t="s">
        <v>174</v>
      </c>
      <c r="D9" s="71">
        <v>43781.87</v>
      </c>
    </row>
  </sheetData>
  <mergeCells count="4">
    <mergeCell ref="A1:D1"/>
    <mergeCell ref="A2:D2"/>
    <mergeCell ref="B4:B5"/>
    <mergeCell ref="C4:C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A5F6C-76EC-4A8C-AECC-D4709AF919F0}">
  <sheetPr>
    <pageSetUpPr autoPageBreaks="0" fitToPage="1"/>
  </sheetPr>
  <dimension ref="A2:O68"/>
  <sheetViews>
    <sheetView showGridLines="0" view="pageBreakPreview" zoomScaleNormal="100" zoomScaleSheetLayoutView="100" workbookViewId="0"/>
  </sheetViews>
  <sheetFormatPr defaultColWidth="8.85546875" defaultRowHeight="15" x14ac:dyDescent="0.25"/>
  <cols>
    <col min="1" max="1" width="5.140625" style="96" customWidth="1"/>
    <col min="2" max="2" width="27.42578125" style="97" customWidth="1"/>
    <col min="3" max="3" width="42.42578125" style="98" customWidth="1"/>
    <col min="4" max="4" width="13.28515625" style="102" customWidth="1"/>
    <col min="5" max="5" width="13.7109375" style="102" customWidth="1"/>
    <col min="6" max="6" width="14" style="107" customWidth="1"/>
    <col min="7" max="7" width="13.5703125" style="102" customWidth="1"/>
    <col min="8" max="8" width="17" style="102" customWidth="1"/>
    <col min="9" max="9" width="13" customWidth="1"/>
    <col min="10" max="10" width="13.140625" customWidth="1"/>
    <col min="11" max="11" width="12" bestFit="1" customWidth="1"/>
    <col min="16" max="16384" width="8.85546875" style="93"/>
  </cols>
  <sheetData>
    <row r="2" spans="1:8" ht="57" customHeight="1" x14ac:dyDescent="0.25">
      <c r="A2" s="178"/>
      <c r="B2" s="178"/>
      <c r="C2" s="91"/>
      <c r="D2" s="92"/>
      <c r="E2" s="179" t="s">
        <v>236</v>
      </c>
      <c r="F2" s="179"/>
      <c r="G2" s="180"/>
      <c r="H2" s="180"/>
    </row>
    <row r="3" spans="1:8" ht="15" customHeight="1" x14ac:dyDescent="0.25">
      <c r="A3" s="92"/>
      <c r="B3" s="92"/>
      <c r="C3" s="92"/>
      <c r="D3" s="92"/>
      <c r="E3" s="181" t="s">
        <v>284</v>
      </c>
      <c r="F3" s="181"/>
      <c r="G3" s="181"/>
      <c r="H3" s="181"/>
    </row>
    <row r="4" spans="1:8" x14ac:dyDescent="0.25">
      <c r="A4" s="182"/>
      <c r="B4" s="182"/>
      <c r="C4" s="94"/>
      <c r="D4" s="94"/>
      <c r="E4" s="183" t="s">
        <v>285</v>
      </c>
      <c r="F4" s="183"/>
      <c r="G4" s="183"/>
      <c r="H4" s="183"/>
    </row>
    <row r="5" spans="1:8" ht="15" customHeight="1" x14ac:dyDescent="0.25">
      <c r="A5" s="173"/>
      <c r="B5" s="173"/>
      <c r="C5" s="173"/>
      <c r="D5" s="95"/>
      <c r="E5" s="95"/>
      <c r="F5" s="174"/>
      <c r="G5" s="174"/>
      <c r="H5" s="174"/>
    </row>
    <row r="7" spans="1:8" x14ac:dyDescent="0.25">
      <c r="D7" s="99"/>
      <c r="E7" s="99"/>
      <c r="F7" s="99"/>
      <c r="G7" s="99"/>
      <c r="H7" s="100"/>
    </row>
    <row r="8" spans="1:8" x14ac:dyDescent="0.25">
      <c r="D8" s="99"/>
      <c r="E8" s="99"/>
      <c r="F8" s="99"/>
      <c r="G8" s="99"/>
      <c r="H8" s="100"/>
    </row>
    <row r="9" spans="1:8" x14ac:dyDescent="0.25">
      <c r="B9" s="97" t="s">
        <v>237</v>
      </c>
      <c r="C9" s="175" t="s">
        <v>238</v>
      </c>
      <c r="D9" s="175"/>
      <c r="E9" s="175"/>
      <c r="F9" s="175"/>
      <c r="G9" s="175"/>
      <c r="H9" s="99"/>
    </row>
    <row r="10" spans="1:8" x14ac:dyDescent="0.25">
      <c r="D10" s="101" t="s">
        <v>239</v>
      </c>
      <c r="F10" s="99"/>
      <c r="G10" s="99"/>
      <c r="H10" s="99"/>
    </row>
    <row r="11" spans="1:8" x14ac:dyDescent="0.25">
      <c r="D11" s="99"/>
      <c r="E11" s="101"/>
      <c r="F11" s="99"/>
      <c r="G11" s="99"/>
      <c r="H11" s="99"/>
    </row>
    <row r="12" spans="1:8" x14ac:dyDescent="0.25">
      <c r="B12" s="97" t="s">
        <v>240</v>
      </c>
      <c r="D12" s="103">
        <f>H49</f>
        <v>6562.6163882224646</v>
      </c>
      <c r="E12" s="99" t="s">
        <v>18</v>
      </c>
      <c r="F12" s="99"/>
      <c r="G12" s="99"/>
      <c r="H12" s="99"/>
    </row>
    <row r="13" spans="1:8" x14ac:dyDescent="0.25">
      <c r="A13" s="104"/>
      <c r="B13" s="105"/>
      <c r="C13" s="106"/>
      <c r="D13" s="107"/>
      <c r="E13" s="107"/>
      <c r="G13" s="108"/>
      <c r="H13" s="108"/>
    </row>
    <row r="14" spans="1:8" x14ac:dyDescent="0.25">
      <c r="A14" s="104"/>
      <c r="B14" s="105"/>
      <c r="C14" s="106"/>
      <c r="D14" s="109" t="s">
        <v>241</v>
      </c>
      <c r="E14" s="107"/>
      <c r="F14" s="108"/>
      <c r="G14" s="108"/>
      <c r="H14" s="108"/>
    </row>
    <row r="15" spans="1:8" ht="42" customHeight="1" x14ac:dyDescent="0.25">
      <c r="A15" s="176" t="str">
        <f>комплекс1!A15</f>
        <v>Демонтаж ПУ с установкой нового интеллектуального 3Ф ОДПУ полукосвенного включения на готовом основании (1 ПУ без шкафа учета) на территории Ленинградской области</v>
      </c>
      <c r="B15" s="176"/>
      <c r="C15" s="176"/>
      <c r="D15" s="176"/>
      <c r="E15" s="176"/>
      <c r="F15" s="176"/>
      <c r="G15" s="176"/>
      <c r="H15" s="176"/>
    </row>
    <row r="16" spans="1:8" ht="24.75" customHeight="1" x14ac:dyDescent="0.25">
      <c r="A16" s="106"/>
      <c r="B16" s="177" t="s">
        <v>242</v>
      </c>
      <c r="C16" s="177"/>
      <c r="D16" s="107"/>
      <c r="E16" s="108"/>
      <c r="F16" s="108"/>
      <c r="G16" s="108"/>
      <c r="H16" s="108"/>
    </row>
    <row r="17" spans="1:15" ht="22.5" customHeight="1" x14ac:dyDescent="0.25">
      <c r="A17" s="170" t="s">
        <v>243</v>
      </c>
      <c r="B17" s="171" t="s">
        <v>244</v>
      </c>
      <c r="C17" s="170" t="s">
        <v>245</v>
      </c>
      <c r="D17" s="172" t="s">
        <v>246</v>
      </c>
      <c r="E17" s="172"/>
      <c r="F17" s="172"/>
      <c r="G17" s="172"/>
      <c r="H17" s="169" t="s">
        <v>247</v>
      </c>
    </row>
    <row r="18" spans="1:15" ht="15" customHeight="1" x14ac:dyDescent="0.25">
      <c r="A18" s="170"/>
      <c r="B18" s="171"/>
      <c r="C18" s="170"/>
      <c r="D18" s="169" t="s">
        <v>248</v>
      </c>
      <c r="E18" s="169" t="s">
        <v>249</v>
      </c>
      <c r="F18" s="169" t="s">
        <v>250</v>
      </c>
      <c r="G18" s="169" t="s">
        <v>251</v>
      </c>
      <c r="H18" s="169"/>
    </row>
    <row r="19" spans="1:15" x14ac:dyDescent="0.25">
      <c r="A19" s="170"/>
      <c r="B19" s="171"/>
      <c r="C19" s="170"/>
      <c r="D19" s="169"/>
      <c r="E19" s="169"/>
      <c r="F19" s="169"/>
      <c r="G19" s="169"/>
      <c r="H19" s="169"/>
    </row>
    <row r="20" spans="1:15" ht="20.25" customHeight="1" x14ac:dyDescent="0.25">
      <c r="A20" s="170"/>
      <c r="B20" s="171"/>
      <c r="C20" s="170"/>
      <c r="D20" s="169"/>
      <c r="E20" s="169"/>
      <c r="F20" s="169"/>
      <c r="G20" s="169"/>
      <c r="H20" s="169"/>
    </row>
    <row r="21" spans="1:15" x14ac:dyDescent="0.25">
      <c r="A21" s="110">
        <v>1</v>
      </c>
      <c r="B21" s="111">
        <v>2</v>
      </c>
      <c r="C21" s="110">
        <v>3</v>
      </c>
      <c r="D21" s="110">
        <v>4</v>
      </c>
      <c r="E21" s="110">
        <v>5</v>
      </c>
      <c r="F21" s="110">
        <v>6</v>
      </c>
      <c r="G21" s="110">
        <v>7</v>
      </c>
      <c r="H21" s="110">
        <v>8</v>
      </c>
    </row>
    <row r="22" spans="1:15" s="96" customFormat="1" ht="15" customHeight="1" x14ac:dyDescent="0.25">
      <c r="A22" s="168" t="s">
        <v>252</v>
      </c>
      <c r="B22" s="168"/>
      <c r="C22" s="168"/>
      <c r="D22" s="168"/>
      <c r="E22" s="168"/>
      <c r="F22" s="168"/>
      <c r="G22" s="168"/>
      <c r="H22" s="168"/>
      <c r="I22"/>
      <c r="J22"/>
      <c r="K22"/>
      <c r="L22"/>
      <c r="M22"/>
      <c r="N22"/>
      <c r="O22"/>
    </row>
    <row r="23" spans="1:15" s="96" customFormat="1" ht="30" x14ac:dyDescent="0.25">
      <c r="A23" s="112">
        <v>1</v>
      </c>
      <c r="B23" s="113" t="s">
        <v>253</v>
      </c>
      <c r="C23" s="114" t="s">
        <v>254</v>
      </c>
      <c r="D23" s="115">
        <f>комплекс1!L268</f>
        <v>111.66</v>
      </c>
      <c r="E23" s="115">
        <f>комплекс1!L276</f>
        <v>684.5</v>
      </c>
      <c r="F23" s="116"/>
      <c r="G23" s="116"/>
      <c r="H23" s="117">
        <f>SUM(D23:G23)</f>
        <v>796.16</v>
      </c>
      <c r="I23"/>
      <c r="J23"/>
      <c r="K23"/>
      <c r="L23"/>
      <c r="M23"/>
      <c r="N23"/>
      <c r="O23"/>
    </row>
    <row r="24" spans="1:15" s="96" customFormat="1" ht="30" x14ac:dyDescent="0.25">
      <c r="A24" s="112">
        <v>2</v>
      </c>
      <c r="B24" s="113" t="str">
        <f>B23</f>
        <v>Локальный сметный расчет (смета) № 5.1-01-01</v>
      </c>
      <c r="C24" s="114" t="s">
        <v>255</v>
      </c>
      <c r="D24" s="115"/>
      <c r="E24" s="115"/>
      <c r="F24" s="116">
        <f>комплекс1!L284</f>
        <v>3126.19</v>
      </c>
      <c r="G24" s="116"/>
      <c r="H24" s="117">
        <f t="shared" ref="H24:H25" si="0">SUM(D24:G24)</f>
        <v>3126.19</v>
      </c>
      <c r="I24"/>
      <c r="J24"/>
      <c r="K24"/>
      <c r="L24"/>
      <c r="M24"/>
      <c r="N24"/>
      <c r="O24"/>
    </row>
    <row r="25" spans="1:15" s="96" customFormat="1" ht="30" x14ac:dyDescent="0.25">
      <c r="A25" s="112">
        <v>3</v>
      </c>
      <c r="B25" s="113" t="str">
        <f>B24</f>
        <v>Локальный сметный расчет (смета) № 5.1-01-01</v>
      </c>
      <c r="C25" s="114" t="s">
        <v>256</v>
      </c>
      <c r="D25" s="115"/>
      <c r="E25" s="115"/>
      <c r="F25" s="116"/>
      <c r="G25" s="116">
        <f>комплекс1!L287</f>
        <v>98.53</v>
      </c>
      <c r="H25" s="117">
        <f t="shared" si="0"/>
        <v>98.53</v>
      </c>
      <c r="I25"/>
      <c r="J25"/>
      <c r="K25"/>
      <c r="L25"/>
      <c r="M25"/>
      <c r="N25"/>
      <c r="O25"/>
    </row>
    <row r="26" spans="1:15" s="96" customFormat="1" ht="14.45" customHeight="1" x14ac:dyDescent="0.25">
      <c r="A26" s="118"/>
      <c r="B26" s="118"/>
      <c r="C26" s="119" t="s">
        <v>257</v>
      </c>
      <c r="D26" s="120">
        <f>SUM(D23:D25)</f>
        <v>111.66</v>
      </c>
      <c r="E26" s="120">
        <f>SUM(E23:E25)</f>
        <v>684.5</v>
      </c>
      <c r="F26" s="120">
        <f>SUM(F23:F25)</f>
        <v>3126.19</v>
      </c>
      <c r="G26" s="120">
        <f>SUM(G23:G25)</f>
        <v>98.53</v>
      </c>
      <c r="H26" s="120">
        <f>SUM(D26:G26)</f>
        <v>4020.88</v>
      </c>
      <c r="I26"/>
      <c r="J26"/>
      <c r="K26"/>
      <c r="L26"/>
      <c r="M26"/>
      <c r="N26"/>
      <c r="O26"/>
    </row>
    <row r="27" spans="1:15" s="96" customFormat="1" ht="14.45" customHeight="1" x14ac:dyDescent="0.25">
      <c r="A27" s="111"/>
      <c r="B27" s="111"/>
      <c r="C27" s="119" t="s">
        <v>258</v>
      </c>
      <c r="D27" s="120">
        <f>D26</f>
        <v>111.66</v>
      </c>
      <c r="E27" s="120">
        <f>E26</f>
        <v>684.5</v>
      </c>
      <c r="F27" s="120">
        <f>F26</f>
        <v>3126.19</v>
      </c>
      <c r="G27" s="120">
        <f>G26</f>
        <v>98.53</v>
      </c>
      <c r="H27" s="120">
        <f>SUM(D27:G27)</f>
        <v>4020.88</v>
      </c>
      <c r="I27"/>
      <c r="J27"/>
      <c r="K27"/>
      <c r="L27"/>
      <c r="M27"/>
      <c r="N27"/>
      <c r="O27"/>
    </row>
    <row r="28" spans="1:15" s="96" customFormat="1" ht="15" customHeight="1" x14ac:dyDescent="0.25">
      <c r="A28" s="168" t="s">
        <v>259</v>
      </c>
      <c r="B28" s="168"/>
      <c r="C28" s="168"/>
      <c r="D28" s="168"/>
      <c r="E28" s="168"/>
      <c r="F28" s="168"/>
      <c r="G28" s="168"/>
      <c r="H28" s="168"/>
      <c r="I28"/>
      <c r="J28"/>
      <c r="K28"/>
      <c r="L28"/>
      <c r="M28"/>
      <c r="N28"/>
      <c r="O28"/>
    </row>
    <row r="29" spans="1:15" s="96" customFormat="1" ht="30" x14ac:dyDescent="0.25">
      <c r="A29" s="121">
        <v>4</v>
      </c>
      <c r="B29" s="113" t="s">
        <v>260</v>
      </c>
      <c r="C29" s="122" t="s">
        <v>256</v>
      </c>
      <c r="D29" s="117"/>
      <c r="E29" s="117"/>
      <c r="F29" s="117"/>
      <c r="G29" s="117">
        <f>'комплекс2 ПНР'!L58</f>
        <v>109.32</v>
      </c>
      <c r="H29" s="117">
        <f t="shared" ref="H29" si="1">SUM(D29:G29)</f>
        <v>109.32</v>
      </c>
      <c r="I29"/>
      <c r="J29"/>
      <c r="K29"/>
      <c r="L29"/>
      <c r="M29"/>
      <c r="N29"/>
      <c r="O29"/>
    </row>
    <row r="30" spans="1:15" s="96" customFormat="1" ht="49.5" customHeight="1" x14ac:dyDescent="0.25">
      <c r="A30" s="121">
        <v>5</v>
      </c>
      <c r="B30" s="122" t="s">
        <v>261</v>
      </c>
      <c r="C30" s="122" t="s">
        <v>262</v>
      </c>
      <c r="D30" s="117"/>
      <c r="E30" s="117">
        <v>0</v>
      </c>
      <c r="F30" s="117"/>
      <c r="G30" s="117"/>
      <c r="H30" s="117">
        <v>0</v>
      </c>
      <c r="I30"/>
      <c r="J30"/>
      <c r="K30"/>
      <c r="L30"/>
      <c r="M30"/>
      <c r="N30"/>
      <c r="O30"/>
    </row>
    <row r="31" spans="1:15" s="104" customFormat="1" ht="21" customHeight="1" x14ac:dyDescent="0.25">
      <c r="A31" s="121"/>
      <c r="B31" s="123"/>
      <c r="C31" s="124" t="s">
        <v>263</v>
      </c>
      <c r="D31" s="120">
        <f>SUM(D29:D30)</f>
        <v>0</v>
      </c>
      <c r="E31" s="120">
        <f>SUM(E29:E30)</f>
        <v>0</v>
      </c>
      <c r="F31" s="120">
        <f>SUM(F29:F30)</f>
        <v>0</v>
      </c>
      <c r="G31" s="120">
        <f>SUM(G29:G30)</f>
        <v>109.32</v>
      </c>
      <c r="H31" s="120">
        <f>SUM(H29:H30)</f>
        <v>109.32</v>
      </c>
      <c r="I31"/>
      <c r="J31"/>
      <c r="K31"/>
      <c r="L31"/>
      <c r="M31"/>
      <c r="N31"/>
      <c r="O31"/>
    </row>
    <row r="32" spans="1:15" s="96" customFormat="1" ht="17.25" customHeight="1" x14ac:dyDescent="0.25">
      <c r="A32" s="125"/>
      <c r="B32" s="126"/>
      <c r="C32" s="119" t="s">
        <v>264</v>
      </c>
      <c r="D32" s="120">
        <f>D27+D31</f>
        <v>111.66</v>
      </c>
      <c r="E32" s="120">
        <f>E27+E31</f>
        <v>684.5</v>
      </c>
      <c r="F32" s="120">
        <f>F27+F31</f>
        <v>3126.19</v>
      </c>
      <c r="G32" s="120">
        <f>G27+G31</f>
        <v>207.85</v>
      </c>
      <c r="H32" s="120">
        <f>SUM(D32:G32)</f>
        <v>4130.2</v>
      </c>
      <c r="I32"/>
      <c r="J32"/>
      <c r="K32"/>
      <c r="L32"/>
      <c r="M32"/>
      <c r="N32"/>
      <c r="O32"/>
    </row>
    <row r="33" spans="1:15" ht="15.75" customHeight="1" x14ac:dyDescent="0.25">
      <c r="A33" s="168" t="s">
        <v>265</v>
      </c>
      <c r="B33" s="168"/>
      <c r="C33" s="168"/>
      <c r="D33" s="168"/>
      <c r="E33" s="168"/>
      <c r="F33" s="168"/>
      <c r="G33" s="168"/>
      <c r="H33" s="168"/>
    </row>
    <row r="34" spans="1:15" ht="30" x14ac:dyDescent="0.25">
      <c r="A34" s="121">
        <v>6</v>
      </c>
      <c r="B34" s="127" t="s">
        <v>266</v>
      </c>
      <c r="C34" s="122" t="s">
        <v>267</v>
      </c>
      <c r="D34" s="128"/>
      <c r="E34" s="128"/>
      <c r="F34" s="128"/>
      <c r="G34" s="129">
        <v>0</v>
      </c>
      <c r="H34" s="129">
        <f>SUM(G34)</f>
        <v>0</v>
      </c>
    </row>
    <row r="35" spans="1:15" x14ac:dyDescent="0.25">
      <c r="A35" s="121">
        <v>7</v>
      </c>
      <c r="B35" s="127"/>
      <c r="C35" s="122"/>
      <c r="D35" s="128"/>
      <c r="E35" s="128"/>
      <c r="F35" s="128"/>
      <c r="G35" s="129"/>
      <c r="H35" s="129">
        <v>0</v>
      </c>
    </row>
    <row r="36" spans="1:15" x14ac:dyDescent="0.25">
      <c r="A36" s="121"/>
      <c r="B36" s="127"/>
      <c r="C36" s="124" t="s">
        <v>268</v>
      </c>
      <c r="D36" s="128">
        <f>D34+D35</f>
        <v>0</v>
      </c>
      <c r="E36" s="128">
        <f>E34+E35</f>
        <v>0</v>
      </c>
      <c r="F36" s="128">
        <f>F34+F35</f>
        <v>0</v>
      </c>
      <c r="G36" s="129">
        <f>G34+G35</f>
        <v>0</v>
      </c>
      <c r="H36" s="129">
        <f>SUM(D36:G36)</f>
        <v>0</v>
      </c>
    </row>
    <row r="37" spans="1:15" ht="18" customHeight="1" x14ac:dyDescent="0.25">
      <c r="A37" s="110"/>
      <c r="B37" s="111"/>
      <c r="C37" s="119" t="s">
        <v>269</v>
      </c>
      <c r="D37" s="130">
        <f>D36+D32</f>
        <v>111.66</v>
      </c>
      <c r="E37" s="130">
        <f>E32+E36</f>
        <v>684.5</v>
      </c>
      <c r="F37" s="130">
        <f>F32+F36</f>
        <v>3126.19</v>
      </c>
      <c r="G37" s="130">
        <f>G32+G36</f>
        <v>207.85</v>
      </c>
      <c r="H37" s="130">
        <f>SUM(D37:G37)</f>
        <v>4130.2</v>
      </c>
    </row>
    <row r="38" spans="1:15" ht="74.25" customHeight="1" x14ac:dyDescent="0.25">
      <c r="A38" s="168" t="s">
        <v>270</v>
      </c>
      <c r="B38" s="168"/>
      <c r="C38" s="168"/>
      <c r="D38" s="168"/>
      <c r="E38" s="168"/>
      <c r="F38" s="168"/>
      <c r="G38" s="168"/>
      <c r="H38" s="168"/>
    </row>
    <row r="39" spans="1:15" x14ac:dyDescent="0.25">
      <c r="A39" s="110">
        <v>8</v>
      </c>
      <c r="B39" s="113" t="s">
        <v>271</v>
      </c>
      <c r="C39" s="122" t="s">
        <v>272</v>
      </c>
      <c r="D39" s="120"/>
      <c r="E39" s="120"/>
      <c r="F39" s="120"/>
      <c r="G39" s="129">
        <f>ППО!J11/ППО!H8</f>
        <v>41.876990185387129</v>
      </c>
      <c r="H39" s="120">
        <f>SUM(D39:G39)</f>
        <v>41.876990185387129</v>
      </c>
    </row>
    <row r="40" spans="1:15" x14ac:dyDescent="0.25">
      <c r="A40" s="110">
        <v>9</v>
      </c>
      <c r="B40" s="113" t="s">
        <v>175</v>
      </c>
      <c r="C40" s="122" t="s">
        <v>273</v>
      </c>
      <c r="D40" s="120"/>
      <c r="E40" s="120"/>
      <c r="F40" s="120"/>
      <c r="G40" s="129">
        <f>ПИР!H24</f>
        <v>1296.77</v>
      </c>
      <c r="H40" s="120">
        <f>SUM(D40:G40)</f>
        <v>1296.77</v>
      </c>
    </row>
    <row r="41" spans="1:15" ht="17.25" customHeight="1" x14ac:dyDescent="0.25">
      <c r="A41" s="110"/>
      <c r="B41" s="123"/>
      <c r="C41" s="119" t="s">
        <v>274</v>
      </c>
      <c r="D41" s="120">
        <f>SUM(D39:D40)</f>
        <v>0</v>
      </c>
      <c r="E41" s="120">
        <f t="shared" ref="E41:G41" si="2">SUM(E39:E40)</f>
        <v>0</v>
      </c>
      <c r="F41" s="120">
        <f t="shared" si="2"/>
        <v>0</v>
      </c>
      <c r="G41" s="120">
        <f t="shared" si="2"/>
        <v>1338.646990185387</v>
      </c>
      <c r="H41" s="120">
        <f>SUM(D41:G41)</f>
        <v>1338.646990185387</v>
      </c>
    </row>
    <row r="42" spans="1:15" x14ac:dyDescent="0.25">
      <c r="A42" s="110"/>
      <c r="B42" s="123"/>
      <c r="C42" s="119" t="s">
        <v>275</v>
      </c>
      <c r="D42" s="120">
        <f>D37+D41</f>
        <v>111.66</v>
      </c>
      <c r="E42" s="120">
        <f>E37+E41</f>
        <v>684.5</v>
      </c>
      <c r="F42" s="120">
        <f>F37+F41</f>
        <v>3126.19</v>
      </c>
      <c r="G42" s="120">
        <f>G37+G41</f>
        <v>1546.4969901853869</v>
      </c>
      <c r="H42" s="120">
        <f>SUM(D42:G42)</f>
        <v>5468.8469901853869</v>
      </c>
    </row>
    <row r="43" spans="1:15" ht="19.5" customHeight="1" x14ac:dyDescent="0.25">
      <c r="A43" s="168" t="s">
        <v>276</v>
      </c>
      <c r="B43" s="168"/>
      <c r="C43" s="168"/>
      <c r="D43" s="168"/>
      <c r="E43" s="168"/>
      <c r="F43" s="168"/>
      <c r="G43" s="168"/>
      <c r="H43" s="168"/>
    </row>
    <row r="44" spans="1:15" x14ac:dyDescent="0.25">
      <c r="A44" s="121">
        <v>10</v>
      </c>
      <c r="B44" s="127"/>
      <c r="C44" s="122"/>
      <c r="D44" s="117"/>
      <c r="E44" s="117"/>
      <c r="F44" s="117"/>
      <c r="G44" s="117"/>
      <c r="H44" s="117"/>
    </row>
    <row r="45" spans="1:15" s="134" customFormat="1" x14ac:dyDescent="0.25">
      <c r="A45" s="131"/>
      <c r="B45" s="132"/>
      <c r="C45" s="124" t="s">
        <v>277</v>
      </c>
      <c r="D45" s="133">
        <f>D42+D44</f>
        <v>111.66</v>
      </c>
      <c r="E45" s="133">
        <f>E42+E44</f>
        <v>684.5</v>
      </c>
      <c r="F45" s="133">
        <f>F42+F44</f>
        <v>3126.19</v>
      </c>
      <c r="G45" s="133">
        <f>G42+G44</f>
        <v>1546.4969901853869</v>
      </c>
      <c r="H45" s="133">
        <f>SUM(D45:G45)</f>
        <v>5468.8469901853869</v>
      </c>
      <c r="I45"/>
      <c r="J45"/>
      <c r="K45"/>
      <c r="L45"/>
      <c r="M45"/>
      <c r="N45"/>
      <c r="O45"/>
    </row>
    <row r="46" spans="1:15" ht="13.5" customHeight="1" x14ac:dyDescent="0.25">
      <c r="A46" s="131"/>
      <c r="B46" s="132"/>
      <c r="C46" s="124"/>
      <c r="D46" s="135"/>
      <c r="E46" s="135"/>
      <c r="F46" s="135"/>
      <c r="G46" s="135"/>
      <c r="H46" s="135"/>
    </row>
    <row r="47" spans="1:15" ht="16.5" customHeight="1" x14ac:dyDescent="0.25">
      <c r="A47" s="168" t="s">
        <v>278</v>
      </c>
      <c r="B47" s="168"/>
      <c r="C47" s="168"/>
      <c r="D47" s="168"/>
      <c r="E47" s="168"/>
      <c r="F47" s="168"/>
      <c r="G47" s="168"/>
      <c r="H47" s="168"/>
    </row>
    <row r="48" spans="1:15" ht="32.25" customHeight="1" x14ac:dyDescent="0.25">
      <c r="A48" s="121">
        <v>11</v>
      </c>
      <c r="B48" s="127" t="s">
        <v>279</v>
      </c>
      <c r="C48" s="122" t="s">
        <v>280</v>
      </c>
      <c r="D48" s="117">
        <f>D45*0.2</f>
        <v>22.332000000000001</v>
      </c>
      <c r="E48" s="117">
        <f t="shared" ref="E48:G48" si="3">E45*0.2</f>
        <v>136.9</v>
      </c>
      <c r="F48" s="117">
        <f t="shared" si="3"/>
        <v>625.23800000000006</v>
      </c>
      <c r="G48" s="117">
        <f t="shared" si="3"/>
        <v>309.29939803707742</v>
      </c>
      <c r="H48" s="117">
        <f>SUM(D48:G48)</f>
        <v>1093.7693980370775</v>
      </c>
    </row>
    <row r="49" spans="1:15" ht="21" customHeight="1" x14ac:dyDescent="0.25">
      <c r="A49" s="110"/>
      <c r="B49" s="136"/>
      <c r="C49" s="124" t="s">
        <v>281</v>
      </c>
      <c r="D49" s="133">
        <f>D48+D45</f>
        <v>133.99199999999999</v>
      </c>
      <c r="E49" s="133">
        <f>E48+E45</f>
        <v>821.4</v>
      </c>
      <c r="F49" s="133">
        <f>F48+F45</f>
        <v>3751.4279999999999</v>
      </c>
      <c r="G49" s="133">
        <f>G48+G45</f>
        <v>1855.7963882224644</v>
      </c>
      <c r="H49" s="133">
        <f>SUM(D49:G49)</f>
        <v>6562.6163882224646</v>
      </c>
    </row>
    <row r="50" spans="1:15" s="137" customFormat="1" ht="33" customHeight="1" x14ac:dyDescent="0.25">
      <c r="A50" s="110"/>
      <c r="B50" s="122"/>
      <c r="C50" s="124" t="s">
        <v>282</v>
      </c>
      <c r="D50" s="133">
        <f>D42</f>
        <v>111.66</v>
      </c>
      <c r="E50" s="133">
        <f t="shared" ref="E50:G50" si="4">E42</f>
        <v>684.5</v>
      </c>
      <c r="F50" s="133">
        <f t="shared" si="4"/>
        <v>3126.19</v>
      </c>
      <c r="G50" s="133">
        <f t="shared" si="4"/>
        <v>1546.4969901853869</v>
      </c>
      <c r="H50" s="120">
        <f>SUM(D50:G50)</f>
        <v>5468.8469901853869</v>
      </c>
      <c r="I50"/>
      <c r="J50"/>
      <c r="K50"/>
      <c r="L50"/>
      <c r="M50"/>
      <c r="N50"/>
      <c r="O50"/>
    </row>
    <row r="51" spans="1:15" s="137" customFormat="1" ht="28.5" x14ac:dyDescent="0.25">
      <c r="A51" s="110"/>
      <c r="B51" s="122"/>
      <c r="C51" s="124" t="s">
        <v>283</v>
      </c>
      <c r="D51" s="133">
        <f>D50*1.2</f>
        <v>133.99199999999999</v>
      </c>
      <c r="E51" s="133">
        <f>E50*1.2</f>
        <v>821.4</v>
      </c>
      <c r="F51" s="133">
        <f t="shared" ref="F51:G51" si="5">F50*1.2</f>
        <v>3751.4279999999999</v>
      </c>
      <c r="G51" s="133">
        <f t="shared" si="5"/>
        <v>1855.7963882224642</v>
      </c>
      <c r="H51" s="120">
        <f>SUM(D51:G51)</f>
        <v>6562.6163882224637</v>
      </c>
      <c r="I51"/>
      <c r="J51"/>
      <c r="K51"/>
      <c r="L51"/>
      <c r="M51"/>
      <c r="N51"/>
      <c r="O51"/>
    </row>
    <row r="52" spans="1:15" s="137" customFormat="1" ht="42" customHeight="1" x14ac:dyDescent="0.25">
      <c r="A52" s="138"/>
      <c r="B52" s="165"/>
      <c r="C52" s="166"/>
      <c r="D52" s="139"/>
      <c r="E52" s="139"/>
      <c r="F52" s="138"/>
      <c r="G52" s="140"/>
      <c r="H52" s="139"/>
      <c r="I52"/>
      <c r="J52"/>
      <c r="K52"/>
      <c r="L52"/>
      <c r="M52"/>
      <c r="N52"/>
      <c r="O52"/>
    </row>
    <row r="53" spans="1:15" s="137" customFormat="1" ht="15.75" x14ac:dyDescent="0.25">
      <c r="A53" s="138"/>
      <c r="B53" s="141"/>
      <c r="C53" s="138"/>
      <c r="D53" s="167"/>
      <c r="E53" s="167"/>
      <c r="F53" s="138"/>
      <c r="G53" s="167"/>
      <c r="H53" s="167"/>
      <c r="I53"/>
      <c r="J53"/>
      <c r="K53"/>
      <c r="L53"/>
      <c r="M53"/>
      <c r="N53"/>
      <c r="O53"/>
    </row>
    <row r="54" spans="1:15" s="137" customFormat="1" ht="15.75" x14ac:dyDescent="0.25">
      <c r="A54" s="138"/>
      <c r="B54" s="142"/>
      <c r="C54" s="138"/>
      <c r="D54" s="139"/>
      <c r="E54" s="139"/>
      <c r="F54" s="138"/>
      <c r="G54" s="143"/>
      <c r="H54" s="144"/>
      <c r="I54"/>
      <c r="J54"/>
      <c r="K54"/>
      <c r="L54"/>
      <c r="M54"/>
      <c r="N54"/>
      <c r="O54"/>
    </row>
    <row r="55" spans="1:15" s="137" customFormat="1" ht="36" customHeight="1" x14ac:dyDescent="0.25">
      <c r="A55" s="138"/>
      <c r="B55" s="165"/>
      <c r="C55" s="166"/>
      <c r="D55" s="139"/>
      <c r="E55" s="139"/>
      <c r="F55" s="138"/>
      <c r="G55" s="145"/>
      <c r="H55" s="139"/>
      <c r="I55"/>
      <c r="J55"/>
      <c r="K55"/>
      <c r="L55"/>
      <c r="M55"/>
      <c r="N55"/>
      <c r="O55"/>
    </row>
    <row r="56" spans="1:15" s="137" customFormat="1" ht="15.75" x14ac:dyDescent="0.25">
      <c r="A56" s="138"/>
      <c r="B56" s="141"/>
      <c r="C56" s="138"/>
      <c r="D56" s="167"/>
      <c r="E56" s="167"/>
      <c r="F56" s="138"/>
      <c r="G56" s="167"/>
      <c r="H56" s="167"/>
      <c r="I56"/>
      <c r="J56"/>
      <c r="K56"/>
      <c r="L56"/>
      <c r="M56"/>
      <c r="N56"/>
      <c r="O56"/>
    </row>
    <row r="57" spans="1:15" s="137" customFormat="1" ht="15.75" x14ac:dyDescent="0.25">
      <c r="A57" s="138"/>
      <c r="B57" s="142"/>
      <c r="C57" s="138"/>
      <c r="D57" s="138"/>
      <c r="E57" s="144"/>
      <c r="F57" s="138"/>
      <c r="G57" s="143"/>
      <c r="H57" s="139"/>
      <c r="I57"/>
      <c r="J57"/>
      <c r="K57"/>
      <c r="L57"/>
      <c r="M57"/>
      <c r="N57"/>
      <c r="O57"/>
    </row>
    <row r="58" spans="1:15" ht="21.75" customHeight="1" x14ac:dyDescent="0.25">
      <c r="A58" s="146"/>
      <c r="B58" s="146"/>
      <c r="C58" s="147"/>
      <c r="D58" s="148"/>
      <c r="E58" s="148"/>
      <c r="F58" s="148"/>
      <c r="G58" s="148"/>
      <c r="H58" s="149"/>
    </row>
    <row r="59" spans="1:15" ht="58.5" customHeight="1" x14ac:dyDescent="0.25">
      <c r="A59" s="104"/>
      <c r="B59" s="105"/>
      <c r="C59" s="161"/>
      <c r="D59" s="162"/>
      <c r="E59" s="162"/>
      <c r="F59" s="162"/>
      <c r="G59" s="162"/>
      <c r="H59" s="107"/>
    </row>
    <row r="60" spans="1:15" x14ac:dyDescent="0.25">
      <c r="C60" s="93"/>
      <c r="D60" s="150"/>
      <c r="E60" s="150"/>
      <c r="F60" s="150"/>
      <c r="G60" s="150"/>
    </row>
    <row r="62" spans="1:15" x14ac:dyDescent="0.25">
      <c r="C62" s="163"/>
      <c r="D62" s="164"/>
      <c r="E62" s="164"/>
      <c r="F62" s="161"/>
      <c r="G62" s="164"/>
      <c r="H62" s="164"/>
    </row>
    <row r="65" spans="3:8" x14ac:dyDescent="0.25">
      <c r="C65" s="163"/>
      <c r="D65" s="164"/>
      <c r="E65" s="164"/>
      <c r="F65" s="161"/>
      <c r="G65" s="164"/>
      <c r="H65" s="164"/>
    </row>
    <row r="68" spans="3:8" x14ac:dyDescent="0.25">
      <c r="C68" s="163"/>
      <c r="D68" s="164"/>
      <c r="E68" s="164"/>
      <c r="F68" s="161"/>
      <c r="G68" s="164"/>
      <c r="H68" s="164"/>
    </row>
  </sheetData>
  <mergeCells count="36">
    <mergeCell ref="A2:B2"/>
    <mergeCell ref="E2:F2"/>
    <mergeCell ref="G2:H2"/>
    <mergeCell ref="E3:H3"/>
    <mergeCell ref="A4:B4"/>
    <mergeCell ref="E4:H4"/>
    <mergeCell ref="A5:C5"/>
    <mergeCell ref="F5:H5"/>
    <mergeCell ref="C9:G9"/>
    <mergeCell ref="A15:H15"/>
    <mergeCell ref="B16:C16"/>
    <mergeCell ref="A33:H33"/>
    <mergeCell ref="A38:H38"/>
    <mergeCell ref="A43:H43"/>
    <mergeCell ref="A47:H47"/>
    <mergeCell ref="D18:D20"/>
    <mergeCell ref="E18:E20"/>
    <mergeCell ref="F18:F20"/>
    <mergeCell ref="G18:G20"/>
    <mergeCell ref="A22:H22"/>
    <mergeCell ref="A28:H28"/>
    <mergeCell ref="A17:A20"/>
    <mergeCell ref="B17:B20"/>
    <mergeCell ref="C17:C20"/>
    <mergeCell ref="D17:G17"/>
    <mergeCell ref="H17:H20"/>
    <mergeCell ref="C59:G59"/>
    <mergeCell ref="C62:H62"/>
    <mergeCell ref="C65:H65"/>
    <mergeCell ref="C68:H68"/>
    <mergeCell ref="B52:C52"/>
    <mergeCell ref="D53:E53"/>
    <mergeCell ref="G53:H53"/>
    <mergeCell ref="B55:C55"/>
    <mergeCell ref="D56:E56"/>
    <mergeCell ref="G56:H56"/>
  </mergeCells>
  <printOptions horizontalCentered="1"/>
  <pageMargins left="0.39370078740157483" right="0.39370078740157483" top="0.35433070866141736" bottom="0.55118110236220474" header="0.31496062992125984" footer="0.31496062992125984"/>
  <pageSetup paperSize="9" scale="55" orientation="portrait" r:id="rId1"/>
  <headerFooter alignWithMargins="0">
    <oddFooter>&amp;RСтраница &amp;P</oddFooter>
  </headerFooter>
  <rowBreaks count="1" manualBreakCount="1">
    <brk id="74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E8C20-9EF1-4879-8CD7-DDA60782DEA0}">
  <sheetPr>
    <pageSetUpPr autoPageBreaks="0" fitToPage="1"/>
  </sheetPr>
  <dimension ref="A2:O65"/>
  <sheetViews>
    <sheetView showGridLines="0" view="pageBreakPreview" zoomScaleNormal="100" zoomScaleSheetLayoutView="100" workbookViewId="0"/>
  </sheetViews>
  <sheetFormatPr defaultColWidth="8.85546875" defaultRowHeight="15" x14ac:dyDescent="0.25"/>
  <cols>
    <col min="1" max="1" width="5.140625" style="96" customWidth="1"/>
    <col min="2" max="2" width="26.7109375" style="97" customWidth="1"/>
    <col min="3" max="3" width="42.42578125" style="98" customWidth="1"/>
    <col min="4" max="4" width="13.28515625" style="102" customWidth="1"/>
    <col min="5" max="5" width="13.7109375" style="102" customWidth="1"/>
    <col min="6" max="6" width="14" style="107" customWidth="1"/>
    <col min="7" max="7" width="13.5703125" style="102" customWidth="1"/>
    <col min="8" max="8" width="17" style="102" customWidth="1"/>
    <col min="9" max="9" width="13" customWidth="1"/>
    <col min="10" max="10" width="13.140625" customWidth="1"/>
    <col min="11" max="11" width="12" bestFit="1" customWidth="1"/>
    <col min="16" max="16384" width="8.85546875" style="93"/>
  </cols>
  <sheetData>
    <row r="2" spans="1:8" ht="57" customHeight="1" x14ac:dyDescent="0.25">
      <c r="A2" s="178"/>
      <c r="B2" s="178"/>
      <c r="C2" s="91"/>
      <c r="D2" s="92"/>
      <c r="E2" s="179" t="s">
        <v>236</v>
      </c>
      <c r="F2" s="179"/>
      <c r="G2" s="180"/>
      <c r="H2" s="180"/>
    </row>
    <row r="3" spans="1:8" ht="15" customHeight="1" x14ac:dyDescent="0.25">
      <c r="A3" s="92"/>
      <c r="B3" s="92"/>
      <c r="C3" s="92"/>
      <c r="D3" s="92"/>
      <c r="E3" s="181" t="s">
        <v>284</v>
      </c>
      <c r="F3" s="181"/>
      <c r="G3" s="181"/>
      <c r="H3" s="181"/>
    </row>
    <row r="4" spans="1:8" x14ac:dyDescent="0.25">
      <c r="A4" s="182"/>
      <c r="B4" s="182"/>
      <c r="C4" s="94"/>
      <c r="D4" s="94"/>
      <c r="E4" s="183" t="s">
        <v>285</v>
      </c>
      <c r="F4" s="183"/>
      <c r="G4" s="183"/>
      <c r="H4" s="183"/>
    </row>
    <row r="5" spans="1:8" ht="15" customHeight="1" x14ac:dyDescent="0.25">
      <c r="A5" s="173"/>
      <c r="B5" s="173"/>
      <c r="C5" s="173"/>
      <c r="D5" s="95"/>
      <c r="E5" s="95"/>
      <c r="F5" s="174"/>
      <c r="G5" s="174"/>
      <c r="H5" s="174"/>
    </row>
    <row r="7" spans="1:8" x14ac:dyDescent="0.25">
      <c r="D7" s="99"/>
      <c r="E7" s="99"/>
      <c r="F7" s="99"/>
      <c r="G7" s="99"/>
      <c r="H7" s="100"/>
    </row>
    <row r="8" spans="1:8" x14ac:dyDescent="0.25">
      <c r="D8" s="99"/>
      <c r="E8" s="99"/>
      <c r="F8" s="99"/>
      <c r="G8" s="99"/>
      <c r="H8" s="100"/>
    </row>
    <row r="9" spans="1:8" x14ac:dyDescent="0.25">
      <c r="B9" s="97" t="s">
        <v>237</v>
      </c>
      <c r="C9" s="175" t="s">
        <v>238</v>
      </c>
      <c r="D9" s="175"/>
      <c r="E9" s="175"/>
      <c r="F9" s="175"/>
      <c r="G9" s="175"/>
      <c r="H9" s="99"/>
    </row>
    <row r="10" spans="1:8" x14ac:dyDescent="0.25">
      <c r="D10" s="101" t="s">
        <v>239</v>
      </c>
      <c r="F10" s="99"/>
      <c r="G10" s="99"/>
      <c r="H10" s="99"/>
    </row>
    <row r="11" spans="1:8" x14ac:dyDescent="0.25">
      <c r="D11" s="99"/>
      <c r="E11" s="101"/>
      <c r="F11" s="99"/>
      <c r="G11" s="99"/>
      <c r="H11" s="99"/>
    </row>
    <row r="12" spans="1:8" x14ac:dyDescent="0.25">
      <c r="B12" s="97" t="s">
        <v>240</v>
      </c>
      <c r="D12" s="103">
        <f>H49</f>
        <v>43781.86786880112</v>
      </c>
      <c r="E12" s="99" t="s">
        <v>18</v>
      </c>
      <c r="F12" s="99"/>
      <c r="G12" s="99"/>
      <c r="H12" s="99"/>
    </row>
    <row r="13" spans="1:8" x14ac:dyDescent="0.25">
      <c r="A13" s="104"/>
      <c r="B13" s="105"/>
      <c r="C13" s="106"/>
      <c r="D13" s="107"/>
      <c r="E13" s="107"/>
      <c r="G13" s="108"/>
      <c r="H13" s="108"/>
    </row>
    <row r="14" spans="1:8" x14ac:dyDescent="0.25">
      <c r="A14" s="104"/>
      <c r="B14" s="105"/>
      <c r="C14" s="106"/>
      <c r="D14" s="109" t="s">
        <v>241</v>
      </c>
      <c r="E14" s="107"/>
      <c r="F14" s="108"/>
      <c r="G14" s="108"/>
      <c r="H14" s="108"/>
    </row>
    <row r="15" spans="1:8" ht="42" customHeight="1" x14ac:dyDescent="0.25">
      <c r="A15" s="176" t="str">
        <f>комплекс1!A15</f>
        <v>Демонтаж ПУ с установкой нового интеллектуального 3Ф ОДПУ полукосвенного включения на готовом основании (1 ПУ без шкафа учета) на территории Ленинградской области</v>
      </c>
      <c r="B15" s="176"/>
      <c r="C15" s="176"/>
      <c r="D15" s="176"/>
      <c r="E15" s="176"/>
      <c r="F15" s="176"/>
      <c r="G15" s="176"/>
      <c r="H15" s="176"/>
    </row>
    <row r="16" spans="1:8" ht="24.75" customHeight="1" x14ac:dyDescent="0.25">
      <c r="A16" s="106"/>
      <c r="B16" s="177" t="s">
        <v>286</v>
      </c>
      <c r="C16" s="177"/>
      <c r="D16" s="107"/>
      <c r="E16" s="108"/>
      <c r="F16" s="108"/>
      <c r="G16" s="108"/>
      <c r="H16" s="108"/>
    </row>
    <row r="17" spans="1:15" ht="22.5" customHeight="1" x14ac:dyDescent="0.25">
      <c r="A17" s="170" t="s">
        <v>243</v>
      </c>
      <c r="B17" s="171" t="s">
        <v>244</v>
      </c>
      <c r="C17" s="170" t="s">
        <v>245</v>
      </c>
      <c r="D17" s="172" t="s">
        <v>246</v>
      </c>
      <c r="E17" s="172"/>
      <c r="F17" s="172"/>
      <c r="G17" s="172"/>
      <c r="H17" s="169" t="s">
        <v>247</v>
      </c>
    </row>
    <row r="18" spans="1:15" ht="15" customHeight="1" x14ac:dyDescent="0.25">
      <c r="A18" s="170"/>
      <c r="B18" s="171"/>
      <c r="C18" s="170"/>
      <c r="D18" s="169" t="s">
        <v>248</v>
      </c>
      <c r="E18" s="169" t="s">
        <v>249</v>
      </c>
      <c r="F18" s="169" t="s">
        <v>250</v>
      </c>
      <c r="G18" s="169" t="s">
        <v>251</v>
      </c>
      <c r="H18" s="169"/>
    </row>
    <row r="19" spans="1:15" x14ac:dyDescent="0.25">
      <c r="A19" s="170"/>
      <c r="B19" s="171"/>
      <c r="C19" s="170"/>
      <c r="D19" s="169"/>
      <c r="E19" s="169"/>
      <c r="F19" s="169"/>
      <c r="G19" s="169"/>
      <c r="H19" s="169"/>
    </row>
    <row r="20" spans="1:15" ht="20.25" customHeight="1" x14ac:dyDescent="0.25">
      <c r="A20" s="170"/>
      <c r="B20" s="171"/>
      <c r="C20" s="170"/>
      <c r="D20" s="169"/>
      <c r="E20" s="169"/>
      <c r="F20" s="169"/>
      <c r="G20" s="169"/>
      <c r="H20" s="169"/>
    </row>
    <row r="21" spans="1:15" x14ac:dyDescent="0.25">
      <c r="A21" s="110">
        <v>1</v>
      </c>
      <c r="B21" s="111">
        <v>2</v>
      </c>
      <c r="C21" s="110">
        <v>3</v>
      </c>
      <c r="D21" s="110">
        <v>4</v>
      </c>
      <c r="E21" s="110">
        <v>5</v>
      </c>
      <c r="F21" s="110">
        <v>6</v>
      </c>
      <c r="G21" s="110">
        <v>7</v>
      </c>
      <c r="H21" s="110">
        <v>8</v>
      </c>
    </row>
    <row r="22" spans="1:15" s="96" customFormat="1" ht="15" customHeight="1" x14ac:dyDescent="0.25">
      <c r="A22" s="168" t="s">
        <v>252</v>
      </c>
      <c r="B22" s="168"/>
      <c r="C22" s="168"/>
      <c r="D22" s="168"/>
      <c r="E22" s="168"/>
      <c r="F22" s="168"/>
      <c r="G22" s="168"/>
      <c r="H22" s="168"/>
      <c r="I22"/>
      <c r="J22"/>
      <c r="K22"/>
      <c r="L22"/>
      <c r="M22"/>
      <c r="N22"/>
      <c r="O22"/>
    </row>
    <row r="23" spans="1:15" s="96" customFormat="1" ht="30" x14ac:dyDescent="0.25">
      <c r="A23" s="112">
        <v>1</v>
      </c>
      <c r="B23" s="113" t="s">
        <v>253</v>
      </c>
      <c r="C23" s="114" t="s">
        <v>254</v>
      </c>
      <c r="D23" s="115">
        <f>комплекс1!N268*комплекс1!$L$296</f>
        <v>528.50234070720001</v>
      </c>
      <c r="E23" s="115">
        <f>комплекс1!N276*комплекс1!$L$296</f>
        <v>11336.485632232201</v>
      </c>
      <c r="F23" s="116"/>
      <c r="G23" s="116"/>
      <c r="H23" s="117">
        <f>SUM(D23:G23)</f>
        <v>11864.987972939402</v>
      </c>
      <c r="I23"/>
      <c r="J23"/>
      <c r="K23"/>
      <c r="L23"/>
      <c r="M23"/>
      <c r="N23"/>
      <c r="O23"/>
    </row>
    <row r="24" spans="1:15" s="96" customFormat="1" ht="28.5" customHeight="1" x14ac:dyDescent="0.25">
      <c r="A24" s="112">
        <v>2</v>
      </c>
      <c r="B24" s="113" t="str">
        <f>B23</f>
        <v>Локальный сметный расчет (смета) № 5.1-01-01</v>
      </c>
      <c r="C24" s="114" t="s">
        <v>255</v>
      </c>
      <c r="D24" s="115"/>
      <c r="E24" s="115"/>
      <c r="F24" s="116">
        <f>комплекс1!N284</f>
        <v>19788.78</v>
      </c>
      <c r="G24" s="116"/>
      <c r="H24" s="117">
        <f t="shared" ref="H24:H25" si="0">SUM(D24:G24)</f>
        <v>19788.78</v>
      </c>
      <c r="I24"/>
      <c r="J24"/>
      <c r="K24"/>
      <c r="L24"/>
      <c r="M24"/>
      <c r="N24"/>
      <c r="O24"/>
    </row>
    <row r="25" spans="1:15" s="96" customFormat="1" ht="28.5" customHeight="1" x14ac:dyDescent="0.25">
      <c r="A25" s="112">
        <v>3</v>
      </c>
      <c r="B25" s="113" t="str">
        <f>B24</f>
        <v>Локальный сметный расчет (смета) № 5.1-01-01</v>
      </c>
      <c r="C25" s="114" t="s">
        <v>256</v>
      </c>
      <c r="D25" s="115"/>
      <c r="E25" s="115"/>
      <c r="F25" s="116"/>
      <c r="G25" s="116">
        <f>комплекс1!N287*комплекс1!$L$296</f>
        <v>2061.4119177281996</v>
      </c>
      <c r="H25" s="117">
        <f t="shared" si="0"/>
        <v>2061.4119177281996</v>
      </c>
      <c r="I25"/>
      <c r="J25"/>
      <c r="K25"/>
      <c r="L25"/>
      <c r="M25"/>
      <c r="N25"/>
      <c r="O25"/>
    </row>
    <row r="26" spans="1:15" s="96" customFormat="1" ht="14.45" customHeight="1" x14ac:dyDescent="0.25">
      <c r="A26" s="118"/>
      <c r="B26" s="118"/>
      <c r="C26" s="119" t="s">
        <v>257</v>
      </c>
      <c r="D26" s="120">
        <f>SUM(D23:D25)</f>
        <v>528.50234070720001</v>
      </c>
      <c r="E26" s="120">
        <f>SUM(E23:E25)</f>
        <v>11336.485632232201</v>
      </c>
      <c r="F26" s="120">
        <f>SUM(F23:F25)</f>
        <v>19788.78</v>
      </c>
      <c r="G26" s="120">
        <f>SUM(G23:G25)</f>
        <v>2061.4119177281996</v>
      </c>
      <c r="H26" s="120">
        <f>SUM(D26:G26)</f>
        <v>33715.179890667598</v>
      </c>
      <c r="I26"/>
      <c r="J26"/>
      <c r="K26"/>
      <c r="L26"/>
      <c r="M26"/>
      <c r="N26"/>
      <c r="O26"/>
    </row>
    <row r="27" spans="1:15" s="96" customFormat="1" ht="15" customHeight="1" x14ac:dyDescent="0.25">
      <c r="A27" s="111"/>
      <c r="B27" s="111"/>
      <c r="C27" s="119" t="s">
        <v>258</v>
      </c>
      <c r="D27" s="120">
        <f>D26</f>
        <v>528.50234070720001</v>
      </c>
      <c r="E27" s="120">
        <f>E26</f>
        <v>11336.485632232201</v>
      </c>
      <c r="F27" s="120">
        <f>F26</f>
        <v>19788.78</v>
      </c>
      <c r="G27" s="120">
        <f>G26</f>
        <v>2061.4119177281996</v>
      </c>
      <c r="H27" s="120">
        <f>SUM(D27:G27)</f>
        <v>33715.179890667598</v>
      </c>
      <c r="I27"/>
      <c r="J27"/>
      <c r="K27"/>
      <c r="L27"/>
      <c r="M27"/>
      <c r="N27"/>
      <c r="O27"/>
    </row>
    <row r="28" spans="1:15" s="104" customFormat="1" ht="47.25" customHeight="1" x14ac:dyDescent="0.25">
      <c r="A28" s="168" t="s">
        <v>259</v>
      </c>
      <c r="B28" s="168"/>
      <c r="C28" s="168"/>
      <c r="D28" s="168"/>
      <c r="E28" s="168"/>
      <c r="F28" s="168"/>
      <c r="G28" s="168"/>
      <c r="H28" s="168"/>
      <c r="I28"/>
      <c r="J28"/>
      <c r="K28"/>
      <c r="L28"/>
      <c r="M28"/>
      <c r="N28"/>
      <c r="O28"/>
    </row>
    <row r="29" spans="1:15" s="96" customFormat="1" ht="30" x14ac:dyDescent="0.25">
      <c r="A29" s="121">
        <v>4</v>
      </c>
      <c r="B29" s="113" t="s">
        <v>260</v>
      </c>
      <c r="C29" s="122" t="s">
        <v>256</v>
      </c>
      <c r="D29" s="117"/>
      <c r="E29" s="117"/>
      <c r="F29" s="117"/>
      <c r="G29" s="117">
        <f>'комплекс2 ПНР'!N59</f>
        <v>1350.44</v>
      </c>
      <c r="H29" s="117">
        <f t="shared" ref="H29" si="1">SUM(D29:G29)</f>
        <v>1350.44</v>
      </c>
      <c r="I29"/>
      <c r="J29"/>
      <c r="K29"/>
      <c r="L29"/>
      <c r="M29"/>
      <c r="N29"/>
      <c r="O29"/>
    </row>
    <row r="30" spans="1:15" ht="32.25" customHeight="1" x14ac:dyDescent="0.25">
      <c r="A30" s="121">
        <v>5</v>
      </c>
      <c r="B30" s="122" t="s">
        <v>261</v>
      </c>
      <c r="C30" s="122" t="s">
        <v>262</v>
      </c>
      <c r="D30" s="117"/>
      <c r="E30" s="117">
        <v>0</v>
      </c>
      <c r="F30" s="117"/>
      <c r="G30" s="117"/>
      <c r="H30" s="117">
        <v>0</v>
      </c>
    </row>
    <row r="31" spans="1:15" x14ac:dyDescent="0.25">
      <c r="A31" s="121"/>
      <c r="B31" s="123"/>
      <c r="C31" s="124" t="s">
        <v>263</v>
      </c>
      <c r="D31" s="120">
        <f>SUM(D29:D30)</f>
        <v>0</v>
      </c>
      <c r="E31" s="120">
        <f>SUM(E29:E30)</f>
        <v>0</v>
      </c>
      <c r="F31" s="120">
        <f>SUM(F29:F30)</f>
        <v>0</v>
      </c>
      <c r="G31" s="120">
        <f>SUM(G29:G30)</f>
        <v>1350.44</v>
      </c>
      <c r="H31" s="120">
        <f>SUM(H29:H30)</f>
        <v>1350.44</v>
      </c>
    </row>
    <row r="32" spans="1:15" x14ac:dyDescent="0.25">
      <c r="A32" s="125"/>
      <c r="B32" s="126"/>
      <c r="C32" s="119" t="s">
        <v>264</v>
      </c>
      <c r="D32" s="120">
        <f>D27+D31</f>
        <v>528.50234070720001</v>
      </c>
      <c r="E32" s="120">
        <f>E27+E31</f>
        <v>11336.485632232201</v>
      </c>
      <c r="F32" s="120">
        <f>F27+F31</f>
        <v>19788.78</v>
      </c>
      <c r="G32" s="120">
        <f>G27+G31</f>
        <v>3411.8519177281996</v>
      </c>
      <c r="H32" s="120">
        <f>SUM(D32:G32)</f>
        <v>35065.6198906676</v>
      </c>
    </row>
    <row r="33" spans="1:15" x14ac:dyDescent="0.25">
      <c r="A33" s="168" t="s">
        <v>265</v>
      </c>
      <c r="B33" s="168"/>
      <c r="C33" s="168"/>
      <c r="D33" s="168"/>
      <c r="E33" s="168"/>
      <c r="F33" s="168"/>
      <c r="G33" s="168"/>
      <c r="H33" s="168"/>
    </row>
    <row r="34" spans="1:15" ht="29.25" customHeight="1" x14ac:dyDescent="0.25">
      <c r="A34" s="121">
        <v>6</v>
      </c>
      <c r="B34" s="127" t="s">
        <v>266</v>
      </c>
      <c r="C34" s="122" t="s">
        <v>267</v>
      </c>
      <c r="D34" s="128"/>
      <c r="E34" s="128"/>
      <c r="F34" s="128"/>
      <c r="G34" s="129">
        <v>0</v>
      </c>
      <c r="H34" s="129">
        <f>SUM(G34)</f>
        <v>0</v>
      </c>
    </row>
    <row r="35" spans="1:15" x14ac:dyDescent="0.25">
      <c r="A35" s="121">
        <v>7</v>
      </c>
      <c r="B35" s="127"/>
      <c r="C35" s="122"/>
      <c r="D35" s="128"/>
      <c r="E35" s="128"/>
      <c r="F35" s="128"/>
      <c r="G35" s="129"/>
      <c r="H35" s="129">
        <v>0</v>
      </c>
    </row>
    <row r="36" spans="1:15" x14ac:dyDescent="0.25">
      <c r="A36" s="121"/>
      <c r="B36" s="127"/>
      <c r="C36" s="124" t="s">
        <v>268</v>
      </c>
      <c r="D36" s="128">
        <f>D34+D35</f>
        <v>0</v>
      </c>
      <c r="E36" s="128">
        <f>E34+E35</f>
        <v>0</v>
      </c>
      <c r="F36" s="128">
        <f>F34+F35</f>
        <v>0</v>
      </c>
      <c r="G36" s="129">
        <f>G34+G35</f>
        <v>0</v>
      </c>
      <c r="H36" s="129">
        <f>SUM(D36:G36)</f>
        <v>0</v>
      </c>
    </row>
    <row r="37" spans="1:15" ht="17.25" customHeight="1" x14ac:dyDescent="0.25">
      <c r="A37" s="110"/>
      <c r="B37" s="111"/>
      <c r="C37" s="119" t="s">
        <v>269</v>
      </c>
      <c r="D37" s="130">
        <f>D36+D32</f>
        <v>528.50234070720001</v>
      </c>
      <c r="E37" s="130">
        <f>E32+E36</f>
        <v>11336.485632232201</v>
      </c>
      <c r="F37" s="130">
        <f>F32+F36</f>
        <v>19788.78</v>
      </c>
      <c r="G37" s="130">
        <f>G32+G36</f>
        <v>3411.8519177281996</v>
      </c>
      <c r="H37" s="130">
        <f>SUM(D37:G37)</f>
        <v>35065.6198906676</v>
      </c>
    </row>
    <row r="38" spans="1:15" x14ac:dyDescent="0.25">
      <c r="A38" s="168" t="s">
        <v>270</v>
      </c>
      <c r="B38" s="168"/>
      <c r="C38" s="168"/>
      <c r="D38" s="168"/>
      <c r="E38" s="168"/>
      <c r="F38" s="168"/>
      <c r="G38" s="168"/>
      <c r="H38" s="168"/>
    </row>
    <row r="39" spans="1:15" ht="30" customHeight="1" x14ac:dyDescent="0.25">
      <c r="A39" s="110">
        <v>8</v>
      </c>
      <c r="B39" s="113" t="s">
        <v>271</v>
      </c>
      <c r="C39" s="122" t="s">
        <v>272</v>
      </c>
      <c r="D39" s="120"/>
      <c r="E39" s="120"/>
      <c r="F39" s="120"/>
      <c r="G39" s="129">
        <f>ППО!J12</f>
        <v>496.75</v>
      </c>
      <c r="H39" s="120">
        <f>SUM(D39:G39)</f>
        <v>496.75</v>
      </c>
    </row>
    <row r="40" spans="1:15" ht="33.75" customHeight="1" x14ac:dyDescent="0.25">
      <c r="A40" s="110">
        <v>9</v>
      </c>
      <c r="B40" s="113" t="s">
        <v>157</v>
      </c>
      <c r="C40" s="122" t="s">
        <v>273</v>
      </c>
      <c r="D40" s="120"/>
      <c r="E40" s="120"/>
      <c r="F40" s="120"/>
      <c r="G40" s="129">
        <f>ПИР!H26</f>
        <v>922.52</v>
      </c>
      <c r="H40" s="120">
        <f>SUM(D40:G40)</f>
        <v>922.52</v>
      </c>
    </row>
    <row r="41" spans="1:15" x14ac:dyDescent="0.25">
      <c r="A41" s="110"/>
      <c r="B41" s="123"/>
      <c r="C41" s="119" t="s">
        <v>274</v>
      </c>
      <c r="D41" s="120">
        <f>SUM(D39:D40)</f>
        <v>0</v>
      </c>
      <c r="E41" s="120">
        <f t="shared" ref="E41:G41" si="2">SUM(E39:E40)</f>
        <v>0</v>
      </c>
      <c r="F41" s="120">
        <f t="shared" si="2"/>
        <v>0</v>
      </c>
      <c r="G41" s="120">
        <f t="shared" si="2"/>
        <v>1419.27</v>
      </c>
      <c r="H41" s="120">
        <f>SUM(D41:G41)</f>
        <v>1419.27</v>
      </c>
    </row>
    <row r="42" spans="1:15" s="134" customFormat="1" x14ac:dyDescent="0.25">
      <c r="A42" s="110"/>
      <c r="B42" s="123"/>
      <c r="C42" s="119" t="s">
        <v>275</v>
      </c>
      <c r="D42" s="120">
        <f>D37+D41</f>
        <v>528.50234070720001</v>
      </c>
      <c r="E42" s="120">
        <f>E37+E41</f>
        <v>11336.485632232201</v>
      </c>
      <c r="F42" s="120">
        <f>F37+F41</f>
        <v>19788.78</v>
      </c>
      <c r="G42" s="120">
        <f>G37+G41</f>
        <v>4831.1219177282001</v>
      </c>
      <c r="H42" s="120">
        <f>SUM(D42:G42)</f>
        <v>36484.889890667604</v>
      </c>
      <c r="I42"/>
      <c r="J42"/>
      <c r="K42"/>
      <c r="L42"/>
      <c r="M42"/>
      <c r="N42"/>
      <c r="O42"/>
    </row>
    <row r="43" spans="1:15" ht="13.5" customHeight="1" x14ac:dyDescent="0.25">
      <c r="A43" s="168" t="s">
        <v>276</v>
      </c>
      <c r="B43" s="168"/>
      <c r="C43" s="168"/>
      <c r="D43" s="168"/>
      <c r="E43" s="168"/>
      <c r="F43" s="168"/>
      <c r="G43" s="168"/>
      <c r="H43" s="168"/>
    </row>
    <row r="44" spans="1:15" ht="16.5" customHeight="1" x14ac:dyDescent="0.25">
      <c r="A44" s="121">
        <v>10</v>
      </c>
      <c r="B44" s="127"/>
      <c r="C44" s="122"/>
      <c r="D44" s="117"/>
      <c r="E44" s="117"/>
      <c r="F44" s="117"/>
      <c r="G44" s="117"/>
      <c r="H44" s="117"/>
    </row>
    <row r="45" spans="1:15" ht="32.25" customHeight="1" x14ac:dyDescent="0.25">
      <c r="A45" s="131"/>
      <c r="B45" s="132"/>
      <c r="C45" s="124" t="s">
        <v>277</v>
      </c>
      <c r="D45" s="133">
        <f>D42+D44</f>
        <v>528.50234070720001</v>
      </c>
      <c r="E45" s="133">
        <f>E42+E44</f>
        <v>11336.485632232201</v>
      </c>
      <c r="F45" s="133">
        <f>F42+F44</f>
        <v>19788.78</v>
      </c>
      <c r="G45" s="133">
        <f>G42+G44</f>
        <v>4831.1219177282001</v>
      </c>
      <c r="H45" s="133">
        <f>SUM(D45:G45)</f>
        <v>36484.889890667604</v>
      </c>
    </row>
    <row r="46" spans="1:15" ht="21" customHeight="1" x14ac:dyDescent="0.25">
      <c r="A46" s="131"/>
      <c r="B46" s="132"/>
      <c r="C46" s="124"/>
      <c r="D46" s="135"/>
      <c r="E46" s="135"/>
      <c r="F46" s="135"/>
      <c r="G46" s="135"/>
      <c r="H46" s="135"/>
    </row>
    <row r="47" spans="1:15" s="137" customFormat="1" ht="33" customHeight="1" x14ac:dyDescent="0.25">
      <c r="A47" s="168" t="s">
        <v>278</v>
      </c>
      <c r="B47" s="168"/>
      <c r="C47" s="168"/>
      <c r="D47" s="168"/>
      <c r="E47" s="168"/>
      <c r="F47" s="168"/>
      <c r="G47" s="168"/>
      <c r="H47" s="168"/>
      <c r="I47"/>
      <c r="J47"/>
      <c r="K47"/>
      <c r="L47"/>
      <c r="M47"/>
      <c r="N47"/>
      <c r="O47"/>
    </row>
    <row r="48" spans="1:15" s="137" customFormat="1" ht="27" customHeight="1" x14ac:dyDescent="0.25">
      <c r="A48" s="121">
        <v>11</v>
      </c>
      <c r="B48" s="127" t="s">
        <v>279</v>
      </c>
      <c r="C48" s="122" t="s">
        <v>280</v>
      </c>
      <c r="D48" s="117">
        <f>D45*0.2</f>
        <v>105.70046814144001</v>
      </c>
      <c r="E48" s="117">
        <f t="shared" ref="E48:G48" si="3">E45*0.2</f>
        <v>2267.2971264464404</v>
      </c>
      <c r="F48" s="117">
        <f t="shared" si="3"/>
        <v>3957.7559999999999</v>
      </c>
      <c r="G48" s="117">
        <f t="shared" si="3"/>
        <v>966.22438354564008</v>
      </c>
      <c r="H48" s="117">
        <f>SUM(D48:G48)</f>
        <v>7296.977978133521</v>
      </c>
      <c r="I48"/>
      <c r="J48"/>
      <c r="K48"/>
      <c r="L48"/>
      <c r="M48"/>
      <c r="N48"/>
      <c r="O48"/>
    </row>
    <row r="49" spans="1:15" s="137" customFormat="1" ht="42" customHeight="1" x14ac:dyDescent="0.25">
      <c r="A49" s="110"/>
      <c r="B49" s="136"/>
      <c r="C49" s="124" t="s">
        <v>281</v>
      </c>
      <c r="D49" s="133">
        <f>D48+D45</f>
        <v>634.20280884863996</v>
      </c>
      <c r="E49" s="133">
        <f>E48+E45</f>
        <v>13603.782758678641</v>
      </c>
      <c r="F49" s="133">
        <f>F48+F45</f>
        <v>23746.536</v>
      </c>
      <c r="G49" s="133">
        <f>G48+G45</f>
        <v>5797.3463012738403</v>
      </c>
      <c r="H49" s="133">
        <f>SUM(D49:G49)</f>
        <v>43781.86786880112</v>
      </c>
      <c r="I49"/>
      <c r="J49"/>
      <c r="K49"/>
      <c r="L49"/>
      <c r="M49"/>
      <c r="N49"/>
      <c r="O49"/>
    </row>
    <row r="50" spans="1:15" s="137" customFormat="1" ht="28.5" x14ac:dyDescent="0.25">
      <c r="A50" s="110"/>
      <c r="B50" s="122"/>
      <c r="C50" s="124" t="s">
        <v>282</v>
      </c>
      <c r="D50" s="133">
        <f>D42</f>
        <v>528.50234070720001</v>
      </c>
      <c r="E50" s="133">
        <f t="shared" ref="E50:G50" si="4">E42</f>
        <v>11336.485632232201</v>
      </c>
      <c r="F50" s="133">
        <f t="shared" si="4"/>
        <v>19788.78</v>
      </c>
      <c r="G50" s="133">
        <f t="shared" si="4"/>
        <v>4831.1219177282001</v>
      </c>
      <c r="H50" s="120">
        <f>SUM(D50:G50)</f>
        <v>36484.889890667604</v>
      </c>
      <c r="I50"/>
      <c r="J50"/>
      <c r="K50"/>
      <c r="L50"/>
      <c r="M50"/>
      <c r="N50"/>
      <c r="O50"/>
    </row>
    <row r="51" spans="1:15" s="137" customFormat="1" ht="28.5" x14ac:dyDescent="0.25">
      <c r="A51" s="110"/>
      <c r="B51" s="122"/>
      <c r="C51" s="124" t="s">
        <v>283</v>
      </c>
      <c r="D51" s="133">
        <f>D50*1.2</f>
        <v>634.20280884863996</v>
      </c>
      <c r="E51" s="133">
        <f>E50*1.2</f>
        <v>13603.782758678641</v>
      </c>
      <c r="F51" s="133">
        <f t="shared" ref="F51:G51" si="5">F50*1.2</f>
        <v>23746.535999999996</v>
      </c>
      <c r="G51" s="133">
        <f t="shared" si="5"/>
        <v>5797.3463012738403</v>
      </c>
      <c r="H51" s="120">
        <f>SUM(D51:G51)</f>
        <v>43781.86786880112</v>
      </c>
      <c r="I51"/>
      <c r="J51"/>
      <c r="K51"/>
      <c r="L51"/>
      <c r="M51"/>
      <c r="N51"/>
      <c r="O51"/>
    </row>
    <row r="52" spans="1:15" s="137" customFormat="1" ht="36" customHeight="1" x14ac:dyDescent="0.25">
      <c r="A52" s="138"/>
      <c r="B52" s="165"/>
      <c r="C52" s="166"/>
      <c r="D52" s="139"/>
      <c r="E52" s="139"/>
      <c r="F52" s="138"/>
      <c r="G52" s="145"/>
      <c r="H52" s="139"/>
      <c r="I52"/>
      <c r="J52"/>
      <c r="K52"/>
      <c r="L52"/>
      <c r="M52"/>
      <c r="N52"/>
      <c r="O52"/>
    </row>
    <row r="53" spans="1:15" s="137" customFormat="1" ht="15.75" x14ac:dyDescent="0.25">
      <c r="A53" s="138"/>
      <c r="B53" s="141"/>
      <c r="C53" s="138"/>
      <c r="D53" s="167"/>
      <c r="E53" s="167"/>
      <c r="F53" s="138"/>
      <c r="G53" s="167"/>
      <c r="H53" s="167"/>
      <c r="I53"/>
      <c r="J53"/>
      <c r="K53"/>
      <c r="L53"/>
      <c r="M53"/>
      <c r="N53"/>
      <c r="O53"/>
    </row>
    <row r="54" spans="1:15" s="137" customFormat="1" ht="15.75" x14ac:dyDescent="0.25">
      <c r="A54" s="138"/>
      <c r="B54" s="142"/>
      <c r="C54" s="138"/>
      <c r="D54" s="138"/>
      <c r="E54" s="144"/>
      <c r="F54" s="138"/>
      <c r="G54" s="143"/>
      <c r="H54" s="139"/>
      <c r="I54"/>
      <c r="J54"/>
      <c r="K54"/>
      <c r="L54"/>
      <c r="M54"/>
      <c r="N54"/>
      <c r="O54"/>
    </row>
    <row r="55" spans="1:15" ht="21.75" customHeight="1" x14ac:dyDescent="0.25">
      <c r="A55" s="146"/>
      <c r="B55" s="146"/>
      <c r="C55" s="147"/>
      <c r="D55" s="148"/>
      <c r="E55" s="148"/>
      <c r="F55" s="148"/>
      <c r="G55" s="148"/>
      <c r="H55" s="149"/>
    </row>
    <row r="56" spans="1:15" ht="58.5" customHeight="1" x14ac:dyDescent="0.25">
      <c r="A56" s="104"/>
      <c r="B56" s="105"/>
      <c r="C56" s="161"/>
      <c r="D56" s="162"/>
      <c r="E56" s="162"/>
      <c r="F56" s="162"/>
      <c r="G56" s="162"/>
      <c r="H56" s="107"/>
    </row>
    <row r="57" spans="1:15" x14ac:dyDescent="0.25">
      <c r="C57" s="93"/>
      <c r="D57" s="150"/>
      <c r="E57" s="150"/>
      <c r="F57" s="150"/>
      <c r="G57" s="150"/>
    </row>
    <row r="59" spans="1:15" x14ac:dyDescent="0.25">
      <c r="C59" s="163"/>
      <c r="D59" s="164"/>
      <c r="E59" s="164"/>
      <c r="F59" s="161"/>
      <c r="G59" s="164"/>
      <c r="H59" s="164"/>
    </row>
    <row r="62" spans="1:15" x14ac:dyDescent="0.25">
      <c r="C62" s="163"/>
      <c r="D62" s="164"/>
      <c r="E62" s="164"/>
      <c r="F62" s="161"/>
      <c r="G62" s="164"/>
      <c r="H62" s="164"/>
    </row>
    <row r="65" spans="3:8" x14ac:dyDescent="0.25">
      <c r="C65" s="163"/>
      <c r="D65" s="164"/>
      <c r="E65" s="164"/>
      <c r="F65" s="161"/>
      <c r="G65" s="164"/>
      <c r="H65" s="164"/>
    </row>
  </sheetData>
  <mergeCells count="33">
    <mergeCell ref="A2:B2"/>
    <mergeCell ref="E2:F2"/>
    <mergeCell ref="G2:H2"/>
    <mergeCell ref="E3:H3"/>
    <mergeCell ref="A4:B4"/>
    <mergeCell ref="E4:H4"/>
    <mergeCell ref="A5:C5"/>
    <mergeCell ref="F5:H5"/>
    <mergeCell ref="C9:G9"/>
    <mergeCell ref="A15:H15"/>
    <mergeCell ref="B16:C16"/>
    <mergeCell ref="A33:H33"/>
    <mergeCell ref="A38:H38"/>
    <mergeCell ref="A43:H43"/>
    <mergeCell ref="A47:H47"/>
    <mergeCell ref="D18:D20"/>
    <mergeCell ref="E18:E20"/>
    <mergeCell ref="F18:F20"/>
    <mergeCell ref="G18:G20"/>
    <mergeCell ref="A22:H22"/>
    <mergeCell ref="A28:H28"/>
    <mergeCell ref="A17:A20"/>
    <mergeCell ref="B17:B20"/>
    <mergeCell ref="C17:C20"/>
    <mergeCell ref="D17:G17"/>
    <mergeCell ref="H17:H20"/>
    <mergeCell ref="C65:H65"/>
    <mergeCell ref="B52:C52"/>
    <mergeCell ref="D53:E53"/>
    <mergeCell ref="G53:H53"/>
    <mergeCell ref="C56:G56"/>
    <mergeCell ref="C59:H59"/>
    <mergeCell ref="C62:H62"/>
  </mergeCells>
  <printOptions horizontalCentered="1"/>
  <pageMargins left="0.39370078740157483" right="0.39370078740157483" top="0.35433070866141736" bottom="0.55118110236220474" header="0.31496062992125984" footer="0.31496062992125984"/>
  <pageSetup paperSize="9" scale="57" orientation="portrait" r:id="rId1"/>
  <headerFooter alignWithMargins="0">
    <oddFooter>&amp;RСтраница &amp;P</oddFooter>
  </headerFooter>
  <rowBreaks count="1" manualBreakCount="1">
    <brk id="71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20D3F-A035-4A79-B626-1A85318510D4}">
  <dimension ref="A1:O302"/>
  <sheetViews>
    <sheetView workbookViewId="0"/>
  </sheetViews>
  <sheetFormatPr defaultRowHeight="15" x14ac:dyDescent="0.25"/>
  <cols>
    <col min="2" max="2" width="29" customWidth="1"/>
    <col min="3" max="3" width="19.140625" customWidth="1"/>
    <col min="4" max="4" width="17.85546875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 t="s">
        <v>0</v>
      </c>
      <c r="O1" s="3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 t="s">
        <v>1</v>
      </c>
      <c r="O2" s="3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3"/>
    </row>
    <row r="4" spans="1:15" x14ac:dyDescent="0.25">
      <c r="A4" s="4"/>
      <c r="B4" s="4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3"/>
    </row>
    <row r="5" spans="1:15" ht="15.75" thickBot="1" x14ac:dyDescent="0.3">
      <c r="A5" s="219" t="s">
        <v>2</v>
      </c>
      <c r="B5" s="219"/>
      <c r="C5" s="1"/>
      <c r="D5" s="1"/>
      <c r="E5" s="1"/>
      <c r="F5" s="1"/>
      <c r="G5" s="235" t="s">
        <v>3</v>
      </c>
      <c r="H5" s="235"/>
      <c r="I5" s="235"/>
      <c r="J5" s="235"/>
      <c r="K5" s="235"/>
      <c r="L5" s="235"/>
      <c r="M5" s="235"/>
      <c r="N5" s="235"/>
      <c r="O5" s="3"/>
    </row>
    <row r="6" spans="1:15" ht="67.5" customHeight="1" thickBot="1" x14ac:dyDescent="0.3">
      <c r="A6" s="219" t="s">
        <v>4</v>
      </c>
      <c r="B6" s="219"/>
      <c r="C6" s="219"/>
      <c r="D6" s="1"/>
      <c r="E6" s="6"/>
      <c r="F6" s="6"/>
      <c r="G6" s="236" t="s">
        <v>5</v>
      </c>
      <c r="H6" s="236"/>
      <c r="I6" s="236"/>
      <c r="J6" s="236"/>
      <c r="K6" s="236"/>
      <c r="L6" s="236"/>
      <c r="M6" s="236"/>
      <c r="N6" s="236"/>
      <c r="O6" s="3"/>
    </row>
    <row r="7" spans="1:15" x14ac:dyDescent="0.25">
      <c r="A7" s="1"/>
      <c r="B7" s="1"/>
      <c r="C7" s="1"/>
      <c r="D7" s="1"/>
      <c r="E7" s="1"/>
      <c r="F7" s="4"/>
      <c r="G7" s="4"/>
      <c r="H7" s="4"/>
      <c r="I7" s="4"/>
      <c r="J7" s="4"/>
      <c r="K7" s="4"/>
      <c r="L7" s="4"/>
      <c r="M7" s="4"/>
      <c r="N7" s="4"/>
      <c r="O7" s="3"/>
    </row>
    <row r="8" spans="1:15" ht="45" customHeight="1" thickBot="1" x14ac:dyDescent="0.3">
      <c r="A8" s="234" t="s">
        <v>294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  <c r="O8" s="3"/>
    </row>
    <row r="9" spans="1:15" x14ac:dyDescent="0.25">
      <c r="A9" s="232" t="s">
        <v>6</v>
      </c>
      <c r="B9" s="232"/>
      <c r="C9" s="232"/>
      <c r="D9" s="232"/>
      <c r="E9" s="232"/>
      <c r="F9" s="232"/>
      <c r="G9" s="232"/>
      <c r="H9" s="232"/>
      <c r="I9" s="232"/>
      <c r="J9" s="232"/>
      <c r="K9" s="232"/>
      <c r="L9" s="232"/>
      <c r="M9" s="232"/>
      <c r="N9" s="232"/>
      <c r="O9" s="3"/>
    </row>
    <row r="10" spans="1:1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3"/>
    </row>
    <row r="11" spans="1:15" ht="15.75" thickBot="1" x14ac:dyDescent="0.3">
      <c r="A11" s="231"/>
      <c r="B11" s="231"/>
      <c r="C11" s="231"/>
      <c r="D11" s="231"/>
      <c r="E11" s="231"/>
      <c r="F11" s="231"/>
      <c r="G11" s="231"/>
      <c r="H11" s="231"/>
      <c r="I11" s="231"/>
      <c r="J11" s="231"/>
      <c r="K11" s="231"/>
      <c r="L11" s="231"/>
      <c r="M11" s="231"/>
      <c r="N11" s="231"/>
      <c r="O11" s="3"/>
    </row>
    <row r="12" spans="1:15" x14ac:dyDescent="0.25">
      <c r="A12" s="232" t="s">
        <v>7</v>
      </c>
      <c r="B12" s="232"/>
      <c r="C12" s="232"/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3"/>
    </row>
    <row r="13" spans="1:15" ht="18" x14ac:dyDescent="0.25">
      <c r="A13" s="233" t="s">
        <v>8</v>
      </c>
      <c r="B13" s="233"/>
      <c r="C13" s="233"/>
      <c r="D13" s="233"/>
      <c r="E13" s="233"/>
      <c r="F13" s="233"/>
      <c r="G13" s="233"/>
      <c r="H13" s="233"/>
      <c r="I13" s="233"/>
      <c r="J13" s="233"/>
      <c r="K13" s="233"/>
      <c r="L13" s="233"/>
      <c r="M13" s="233"/>
      <c r="N13" s="233"/>
      <c r="O13" s="3"/>
    </row>
    <row r="14" spans="1:1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3"/>
    </row>
    <row r="15" spans="1:15" ht="22.5" customHeight="1" thickBot="1" x14ac:dyDescent="0.3">
      <c r="A15" s="234" t="s">
        <v>295</v>
      </c>
      <c r="B15" s="234"/>
      <c r="C15" s="234"/>
      <c r="D15" s="234"/>
      <c r="E15" s="234"/>
      <c r="F15" s="234"/>
      <c r="G15" s="234"/>
      <c r="H15" s="234"/>
      <c r="I15" s="234"/>
      <c r="J15" s="234"/>
      <c r="K15" s="234"/>
      <c r="L15" s="234"/>
      <c r="M15" s="234"/>
      <c r="N15" s="234"/>
      <c r="O15" s="3"/>
    </row>
    <row r="16" spans="1:15" x14ac:dyDescent="0.25">
      <c r="A16" s="232" t="s">
        <v>9</v>
      </c>
      <c r="B16" s="232"/>
      <c r="C16" s="232"/>
      <c r="D16" s="232"/>
      <c r="E16" s="232"/>
      <c r="F16" s="232"/>
      <c r="G16" s="232"/>
      <c r="H16" s="232"/>
      <c r="I16" s="232"/>
      <c r="J16" s="232"/>
      <c r="K16" s="232"/>
      <c r="L16" s="232"/>
      <c r="M16" s="232"/>
      <c r="N16" s="232"/>
      <c r="O16" s="3"/>
    </row>
    <row r="17" spans="1:15" ht="15.75" thickBot="1" x14ac:dyDescent="0.3">
      <c r="A17" s="5" t="s">
        <v>10</v>
      </c>
      <c r="B17" s="7" t="s">
        <v>11</v>
      </c>
      <c r="C17" s="8" t="s">
        <v>12</v>
      </c>
      <c r="D17" s="1"/>
      <c r="E17" s="1"/>
      <c r="F17" s="6"/>
      <c r="G17" s="6"/>
      <c r="H17" s="6"/>
      <c r="I17" s="6"/>
      <c r="J17" s="6"/>
      <c r="K17" s="6"/>
      <c r="L17" s="6"/>
      <c r="M17" s="6"/>
      <c r="N17" s="6"/>
      <c r="O17" s="3"/>
    </row>
    <row r="18" spans="1:15" ht="15.75" thickBot="1" x14ac:dyDescent="0.3">
      <c r="A18" s="5" t="s">
        <v>13</v>
      </c>
      <c r="B18" s="235"/>
      <c r="C18" s="235"/>
      <c r="D18" s="235"/>
      <c r="E18" s="235"/>
      <c r="F18" s="235"/>
      <c r="G18" s="6"/>
      <c r="H18" s="6"/>
      <c r="I18" s="6"/>
      <c r="J18" s="6"/>
      <c r="K18" s="6"/>
      <c r="L18" s="6"/>
      <c r="M18" s="6"/>
      <c r="N18" s="6"/>
      <c r="O18" s="3"/>
    </row>
    <row r="19" spans="1:15" x14ac:dyDescent="0.25">
      <c r="A19" s="1"/>
      <c r="B19" s="232" t="s">
        <v>14</v>
      </c>
      <c r="C19" s="232"/>
      <c r="D19" s="232"/>
      <c r="E19" s="232"/>
      <c r="F19" s="232"/>
      <c r="G19" s="1"/>
      <c r="H19" s="1"/>
      <c r="I19" s="1"/>
      <c r="J19" s="1"/>
      <c r="K19" s="1"/>
      <c r="L19" s="1"/>
      <c r="M19" s="4"/>
      <c r="N19" s="1"/>
      <c r="O19" s="3"/>
    </row>
    <row r="20" spans="1:1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3"/>
    </row>
    <row r="21" spans="1:15" ht="15.75" thickBot="1" x14ac:dyDescent="0.3">
      <c r="A21" s="230" t="s">
        <v>15</v>
      </c>
      <c r="B21" s="230"/>
      <c r="C21" s="230"/>
      <c r="D21" s="235" t="s">
        <v>16</v>
      </c>
      <c r="E21" s="235"/>
      <c r="F21" s="235"/>
      <c r="G21" s="1"/>
      <c r="H21" s="1"/>
      <c r="I21" s="1"/>
      <c r="J21" s="1"/>
      <c r="K21" s="1"/>
      <c r="L21" s="1"/>
      <c r="M21" s="1"/>
      <c r="N21" s="1"/>
      <c r="O21" s="3"/>
    </row>
    <row r="22" spans="1:1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3"/>
    </row>
    <row r="23" spans="1:15" ht="15.75" thickBot="1" x14ac:dyDescent="0.3">
      <c r="A23" s="230" t="s">
        <v>17</v>
      </c>
      <c r="B23" s="230"/>
      <c r="C23" s="10">
        <v>42.16</v>
      </c>
      <c r="D23" s="11">
        <v>-4.0199999999999996</v>
      </c>
      <c r="E23" s="5" t="s">
        <v>18</v>
      </c>
      <c r="F23" s="1"/>
      <c r="G23" s="1"/>
      <c r="H23" s="1"/>
      <c r="I23" s="1"/>
      <c r="J23" s="1"/>
      <c r="K23" s="1"/>
      <c r="L23" s="3"/>
      <c r="M23" s="3"/>
      <c r="N23" s="1"/>
      <c r="O23" s="3"/>
    </row>
    <row r="24" spans="1:15" x14ac:dyDescent="0.25">
      <c r="A24" s="1"/>
      <c r="B24" s="12" t="s">
        <v>19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3"/>
    </row>
    <row r="25" spans="1:15" ht="15.75" thickBot="1" x14ac:dyDescent="0.3">
      <c r="A25" s="1"/>
      <c r="B25" s="9" t="s">
        <v>20</v>
      </c>
      <c r="C25" s="10">
        <v>1.1599999999999999</v>
      </c>
      <c r="D25" s="11">
        <v>-0.11</v>
      </c>
      <c r="E25" s="5" t="s">
        <v>18</v>
      </c>
      <c r="F25" s="1"/>
      <c r="G25" s="219" t="s">
        <v>21</v>
      </c>
      <c r="H25" s="219"/>
      <c r="I25" s="219"/>
      <c r="J25" s="1"/>
      <c r="K25" s="1"/>
      <c r="L25" s="10">
        <v>11.41</v>
      </c>
      <c r="M25" s="10">
        <v>-0.25</v>
      </c>
      <c r="N25" s="5" t="s">
        <v>18</v>
      </c>
      <c r="O25" s="3"/>
    </row>
    <row r="26" spans="1:15" ht="15.75" thickBot="1" x14ac:dyDescent="0.3">
      <c r="A26" s="1"/>
      <c r="B26" s="9" t="s">
        <v>22</v>
      </c>
      <c r="C26" s="10">
        <v>24.84</v>
      </c>
      <c r="D26" s="11">
        <v>-0.68</v>
      </c>
      <c r="E26" s="5" t="s">
        <v>18</v>
      </c>
      <c r="F26" s="1"/>
      <c r="G26" s="219" t="s">
        <v>23</v>
      </c>
      <c r="H26" s="219"/>
      <c r="I26" s="219"/>
      <c r="J26" s="1"/>
      <c r="K26" s="1"/>
      <c r="L26" s="218">
        <v>24.14</v>
      </c>
      <c r="M26" s="218"/>
      <c r="N26" s="5" t="s">
        <v>24</v>
      </c>
      <c r="O26" s="3"/>
    </row>
    <row r="27" spans="1:15" ht="15.75" thickBot="1" x14ac:dyDescent="0.3">
      <c r="A27" s="1"/>
      <c r="B27" s="9" t="s">
        <v>25</v>
      </c>
      <c r="C27" s="10">
        <v>19.79</v>
      </c>
      <c r="D27" s="11">
        <v>-3.13</v>
      </c>
      <c r="E27" s="5" t="s">
        <v>18</v>
      </c>
      <c r="F27" s="1"/>
      <c r="G27" s="219" t="s">
        <v>26</v>
      </c>
      <c r="H27" s="219"/>
      <c r="I27" s="219"/>
      <c r="J27" s="1"/>
      <c r="K27" s="1"/>
      <c r="L27" s="218">
        <v>0.48</v>
      </c>
      <c r="M27" s="218"/>
      <c r="N27" s="5" t="s">
        <v>24</v>
      </c>
      <c r="O27" s="3"/>
    </row>
    <row r="28" spans="1:15" ht="15.75" thickBot="1" x14ac:dyDescent="0.3">
      <c r="A28" s="1"/>
      <c r="B28" s="9" t="s">
        <v>27</v>
      </c>
      <c r="C28" s="10">
        <v>4.5199999999999996</v>
      </c>
      <c r="D28" s="11">
        <v>-0.1</v>
      </c>
      <c r="E28" s="5" t="s">
        <v>18</v>
      </c>
      <c r="F28" s="1"/>
      <c r="G28" s="1"/>
      <c r="H28" s="1"/>
      <c r="I28" s="1"/>
      <c r="J28" s="1"/>
      <c r="K28" s="1"/>
      <c r="L28" s="220" t="s">
        <v>28</v>
      </c>
      <c r="M28" s="220"/>
      <c r="N28" s="1"/>
      <c r="O28" s="3"/>
    </row>
    <row r="29" spans="1:15" ht="15.75" thickBot="1" x14ac:dyDescent="0.3">
      <c r="A29" s="13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3"/>
    </row>
    <row r="30" spans="1:15" ht="29.25" customHeight="1" x14ac:dyDescent="0.25">
      <c r="A30" s="212" t="s">
        <v>29</v>
      </c>
      <c r="B30" s="212" t="s">
        <v>30</v>
      </c>
      <c r="C30" s="221" t="s">
        <v>31</v>
      </c>
      <c r="D30" s="222"/>
      <c r="E30" s="223"/>
      <c r="F30" s="212" t="s">
        <v>32</v>
      </c>
      <c r="G30" s="221" t="s">
        <v>33</v>
      </c>
      <c r="H30" s="222"/>
      <c r="I30" s="223"/>
      <c r="J30" s="221" t="s">
        <v>34</v>
      </c>
      <c r="K30" s="222"/>
      <c r="L30" s="223"/>
      <c r="M30" s="212" t="s">
        <v>35</v>
      </c>
      <c r="N30" s="212" t="s">
        <v>36</v>
      </c>
      <c r="O30" s="3"/>
    </row>
    <row r="31" spans="1:15" ht="15.75" thickBot="1" x14ac:dyDescent="0.3">
      <c r="A31" s="213"/>
      <c r="B31" s="213"/>
      <c r="C31" s="224"/>
      <c r="D31" s="225"/>
      <c r="E31" s="226"/>
      <c r="F31" s="213"/>
      <c r="G31" s="227"/>
      <c r="H31" s="228"/>
      <c r="I31" s="229"/>
      <c r="J31" s="227"/>
      <c r="K31" s="228"/>
      <c r="L31" s="229"/>
      <c r="M31" s="213"/>
      <c r="N31" s="213"/>
      <c r="O31" s="3"/>
    </row>
    <row r="32" spans="1:15" ht="45.75" thickBot="1" x14ac:dyDescent="0.3">
      <c r="A32" s="214"/>
      <c r="B32" s="214"/>
      <c r="C32" s="227"/>
      <c r="D32" s="228"/>
      <c r="E32" s="229"/>
      <c r="F32" s="214"/>
      <c r="G32" s="16" t="s">
        <v>37</v>
      </c>
      <c r="H32" s="16" t="s">
        <v>38</v>
      </c>
      <c r="I32" s="16" t="s">
        <v>39</v>
      </c>
      <c r="J32" s="16" t="s">
        <v>37</v>
      </c>
      <c r="K32" s="16" t="s">
        <v>38</v>
      </c>
      <c r="L32" s="16" t="s">
        <v>40</v>
      </c>
      <c r="M32" s="214"/>
      <c r="N32" s="214"/>
      <c r="O32" s="3"/>
    </row>
    <row r="33" spans="1:15" ht="15.75" thickBot="1" x14ac:dyDescent="0.3">
      <c r="A33" s="17">
        <v>1</v>
      </c>
      <c r="B33" s="18">
        <v>2</v>
      </c>
      <c r="C33" s="215">
        <v>3</v>
      </c>
      <c r="D33" s="216"/>
      <c r="E33" s="217"/>
      <c r="F33" s="18">
        <v>4</v>
      </c>
      <c r="G33" s="18">
        <v>5</v>
      </c>
      <c r="H33" s="18">
        <v>6</v>
      </c>
      <c r="I33" s="18">
        <v>7</v>
      </c>
      <c r="J33" s="18">
        <v>8</v>
      </c>
      <c r="K33" s="18">
        <v>9</v>
      </c>
      <c r="L33" s="18">
        <v>10</v>
      </c>
      <c r="M33" s="18">
        <v>11</v>
      </c>
      <c r="N33" s="18">
        <v>12</v>
      </c>
      <c r="O33" s="3"/>
    </row>
    <row r="34" spans="1:15" ht="15.75" thickBot="1" x14ac:dyDescent="0.3">
      <c r="A34" s="197" t="s">
        <v>41</v>
      </c>
      <c r="B34" s="198"/>
      <c r="C34" s="198"/>
      <c r="D34" s="198"/>
      <c r="E34" s="198"/>
      <c r="F34" s="198"/>
      <c r="G34" s="198"/>
      <c r="H34" s="198"/>
      <c r="I34" s="198"/>
      <c r="J34" s="198"/>
      <c r="K34" s="198"/>
      <c r="L34" s="198"/>
      <c r="M34" s="198"/>
      <c r="N34" s="199"/>
      <c r="O34" s="3"/>
    </row>
    <row r="35" spans="1:15" x14ac:dyDescent="0.25">
      <c r="A35" s="19">
        <v>1</v>
      </c>
      <c r="B35" s="20" t="s">
        <v>42</v>
      </c>
      <c r="C35" s="192" t="s">
        <v>43</v>
      </c>
      <c r="D35" s="192"/>
      <c r="E35" s="192"/>
      <c r="F35" s="21" t="s">
        <v>44</v>
      </c>
      <c r="G35" s="21">
        <v>0.08</v>
      </c>
      <c r="H35" s="21">
        <v>1</v>
      </c>
      <c r="I35" s="21">
        <v>0.08</v>
      </c>
      <c r="J35" s="22"/>
      <c r="K35" s="21"/>
      <c r="L35" s="22"/>
      <c r="M35" s="21"/>
      <c r="N35" s="23"/>
      <c r="O35" s="3"/>
    </row>
    <row r="36" spans="1:15" ht="22.5" x14ac:dyDescent="0.25">
      <c r="A36" s="24"/>
      <c r="B36" s="25" t="s">
        <v>45</v>
      </c>
      <c r="C36" s="187" t="s">
        <v>46</v>
      </c>
      <c r="D36" s="187"/>
      <c r="E36" s="187"/>
      <c r="F36" s="187"/>
      <c r="G36" s="187"/>
      <c r="H36" s="187"/>
      <c r="I36" s="187"/>
      <c r="J36" s="187"/>
      <c r="K36" s="187"/>
      <c r="L36" s="187"/>
      <c r="M36" s="187"/>
      <c r="N36" s="196"/>
      <c r="O36" s="3"/>
    </row>
    <row r="37" spans="1:15" ht="22.5" x14ac:dyDescent="0.25">
      <c r="A37" s="24"/>
      <c r="B37" s="25" t="s">
        <v>47</v>
      </c>
      <c r="C37" s="187" t="s">
        <v>48</v>
      </c>
      <c r="D37" s="187"/>
      <c r="E37" s="187"/>
      <c r="F37" s="187"/>
      <c r="G37" s="187"/>
      <c r="H37" s="187"/>
      <c r="I37" s="187"/>
      <c r="J37" s="187"/>
      <c r="K37" s="187"/>
      <c r="L37" s="187"/>
      <c r="M37" s="187"/>
      <c r="N37" s="196"/>
      <c r="O37" s="3"/>
    </row>
    <row r="38" spans="1:15" x14ac:dyDescent="0.25">
      <c r="A38" s="27"/>
      <c r="B38" s="25">
        <v>1</v>
      </c>
      <c r="C38" s="187" t="s">
        <v>49</v>
      </c>
      <c r="D38" s="187"/>
      <c r="E38" s="187"/>
      <c r="F38" s="28"/>
      <c r="G38" s="28"/>
      <c r="H38" s="28"/>
      <c r="I38" s="28"/>
      <c r="J38" s="25">
        <v>90.24</v>
      </c>
      <c r="K38" s="14">
        <v>0.36</v>
      </c>
      <c r="L38" s="25">
        <v>2.6</v>
      </c>
      <c r="M38" s="14">
        <v>45.85</v>
      </c>
      <c r="N38" s="29">
        <v>119.21</v>
      </c>
      <c r="O38" s="3"/>
    </row>
    <row r="39" spans="1:15" x14ac:dyDescent="0.25">
      <c r="A39" s="27"/>
      <c r="B39" s="25">
        <v>4</v>
      </c>
      <c r="C39" s="187" t="s">
        <v>50</v>
      </c>
      <c r="D39" s="187"/>
      <c r="E39" s="187"/>
      <c r="F39" s="28"/>
      <c r="G39" s="28"/>
      <c r="H39" s="28"/>
      <c r="I39" s="28"/>
      <c r="J39" s="25">
        <v>1.8</v>
      </c>
      <c r="K39" s="14">
        <v>0</v>
      </c>
      <c r="L39" s="25">
        <v>0</v>
      </c>
      <c r="M39" s="14">
        <v>8.25</v>
      </c>
      <c r="N39" s="29"/>
      <c r="O39" s="3"/>
    </row>
    <row r="40" spans="1:15" ht="15.75" thickBot="1" x14ac:dyDescent="0.3">
      <c r="A40" s="30"/>
      <c r="B40" s="28"/>
      <c r="C40" s="193" t="s">
        <v>51</v>
      </c>
      <c r="D40" s="193"/>
      <c r="E40" s="193"/>
      <c r="F40" s="14" t="s">
        <v>52</v>
      </c>
      <c r="G40" s="14">
        <v>9.6</v>
      </c>
      <c r="H40" s="14">
        <v>0.36</v>
      </c>
      <c r="I40" s="14">
        <v>0.27648</v>
      </c>
      <c r="J40" s="28"/>
      <c r="K40" s="28"/>
      <c r="L40" s="28"/>
      <c r="M40" s="28"/>
      <c r="N40" s="29"/>
      <c r="O40" s="3"/>
    </row>
    <row r="41" spans="1:15" x14ac:dyDescent="0.25">
      <c r="A41" s="27"/>
      <c r="B41" s="28"/>
      <c r="C41" s="211" t="s">
        <v>53</v>
      </c>
      <c r="D41" s="211"/>
      <c r="E41" s="211"/>
      <c r="F41" s="15"/>
      <c r="G41" s="15"/>
      <c r="H41" s="15"/>
      <c r="I41" s="15"/>
      <c r="J41" s="31">
        <v>92.04</v>
      </c>
      <c r="K41" s="15"/>
      <c r="L41" s="31">
        <v>2.6</v>
      </c>
      <c r="M41" s="15"/>
      <c r="N41" s="32">
        <v>119.21</v>
      </c>
      <c r="O41" s="3"/>
    </row>
    <row r="42" spans="1:15" x14ac:dyDescent="0.25">
      <c r="A42" s="30"/>
      <c r="B42" s="28"/>
      <c r="C42" s="187" t="s">
        <v>54</v>
      </c>
      <c r="D42" s="187"/>
      <c r="E42" s="187"/>
      <c r="F42" s="28"/>
      <c r="G42" s="28"/>
      <c r="H42" s="28"/>
      <c r="I42" s="28"/>
      <c r="J42" s="28"/>
      <c r="K42" s="28"/>
      <c r="L42" s="25">
        <v>2.6</v>
      </c>
      <c r="M42" s="28"/>
      <c r="N42" s="29">
        <v>119.21</v>
      </c>
      <c r="O42" s="3"/>
    </row>
    <row r="43" spans="1:15" ht="22.5" x14ac:dyDescent="0.25">
      <c r="A43" s="30"/>
      <c r="B43" s="25" t="s">
        <v>55</v>
      </c>
      <c r="C43" s="187" t="s">
        <v>56</v>
      </c>
      <c r="D43" s="187"/>
      <c r="E43" s="187"/>
      <c r="F43" s="14" t="s">
        <v>57</v>
      </c>
      <c r="G43" s="14">
        <v>97</v>
      </c>
      <c r="H43" s="28"/>
      <c r="I43" s="14">
        <v>97</v>
      </c>
      <c r="J43" s="28"/>
      <c r="K43" s="28"/>
      <c r="L43" s="25">
        <v>2.52</v>
      </c>
      <c r="M43" s="28"/>
      <c r="N43" s="29">
        <v>115.63</v>
      </c>
      <c r="O43" s="3"/>
    </row>
    <row r="44" spans="1:15" ht="23.25" thickBot="1" x14ac:dyDescent="0.3">
      <c r="A44" s="30"/>
      <c r="B44" s="25" t="s">
        <v>58</v>
      </c>
      <c r="C44" s="193" t="s">
        <v>59</v>
      </c>
      <c r="D44" s="193"/>
      <c r="E44" s="193"/>
      <c r="F44" s="14" t="s">
        <v>57</v>
      </c>
      <c r="G44" s="14">
        <v>51</v>
      </c>
      <c r="H44" s="28"/>
      <c r="I44" s="14">
        <v>51</v>
      </c>
      <c r="J44" s="28"/>
      <c r="K44" s="28"/>
      <c r="L44" s="25">
        <v>1.33</v>
      </c>
      <c r="M44" s="28"/>
      <c r="N44" s="29">
        <v>60.8</v>
      </c>
      <c r="O44" s="3"/>
    </row>
    <row r="45" spans="1:15" ht="15.75" thickBot="1" x14ac:dyDescent="0.3">
      <c r="A45" s="19"/>
      <c r="B45" s="28"/>
      <c r="C45" s="195" t="s">
        <v>60</v>
      </c>
      <c r="D45" s="195"/>
      <c r="E45" s="195"/>
      <c r="F45" s="34"/>
      <c r="G45" s="34"/>
      <c r="H45" s="34"/>
      <c r="I45" s="34"/>
      <c r="J45" s="35"/>
      <c r="K45" s="34"/>
      <c r="L45" s="35">
        <v>6.45</v>
      </c>
      <c r="M45" s="15"/>
      <c r="N45" s="36">
        <v>295.64</v>
      </c>
      <c r="O45" s="3"/>
    </row>
    <row r="46" spans="1:15" x14ac:dyDescent="0.25">
      <c r="A46" s="37">
        <v>2</v>
      </c>
      <c r="B46" s="33" t="s">
        <v>61</v>
      </c>
      <c r="C46" s="192" t="s">
        <v>62</v>
      </c>
      <c r="D46" s="192"/>
      <c r="E46" s="192"/>
      <c r="F46" s="34" t="s">
        <v>44</v>
      </c>
      <c r="G46" s="34">
        <v>0.01</v>
      </c>
      <c r="H46" s="34">
        <v>1</v>
      </c>
      <c r="I46" s="34">
        <v>0.01</v>
      </c>
      <c r="J46" s="35"/>
      <c r="K46" s="34"/>
      <c r="L46" s="35"/>
      <c r="M46" s="34"/>
      <c r="N46" s="36"/>
      <c r="O46" s="3"/>
    </row>
    <row r="47" spans="1:15" ht="22.5" x14ac:dyDescent="0.25">
      <c r="A47" s="24"/>
      <c r="B47" s="25" t="s">
        <v>47</v>
      </c>
      <c r="C47" s="187" t="s">
        <v>48</v>
      </c>
      <c r="D47" s="187"/>
      <c r="E47" s="187"/>
      <c r="F47" s="187"/>
      <c r="G47" s="187"/>
      <c r="H47" s="187"/>
      <c r="I47" s="187"/>
      <c r="J47" s="187"/>
      <c r="K47" s="187"/>
      <c r="L47" s="187"/>
      <c r="M47" s="187"/>
      <c r="N47" s="196"/>
      <c r="O47" s="3"/>
    </row>
    <row r="48" spans="1:15" x14ac:dyDescent="0.25">
      <c r="A48" s="27"/>
      <c r="B48" s="25">
        <v>1</v>
      </c>
      <c r="C48" s="187" t="s">
        <v>49</v>
      </c>
      <c r="D48" s="187"/>
      <c r="E48" s="187"/>
      <c r="F48" s="28"/>
      <c r="G48" s="28"/>
      <c r="H48" s="28"/>
      <c r="I48" s="28"/>
      <c r="J48" s="25">
        <v>219.39</v>
      </c>
      <c r="K48" s="14">
        <v>1.2</v>
      </c>
      <c r="L48" s="25">
        <v>2.63</v>
      </c>
      <c r="M48" s="14">
        <v>45.85</v>
      </c>
      <c r="N48" s="29">
        <v>120.59</v>
      </c>
      <c r="O48" s="3"/>
    </row>
    <row r="49" spans="1:15" x14ac:dyDescent="0.25">
      <c r="A49" s="27"/>
      <c r="B49" s="25">
        <v>2</v>
      </c>
      <c r="C49" s="187" t="s">
        <v>63</v>
      </c>
      <c r="D49" s="187"/>
      <c r="E49" s="187"/>
      <c r="F49" s="28"/>
      <c r="G49" s="28"/>
      <c r="H49" s="28"/>
      <c r="I49" s="28"/>
      <c r="J49" s="25">
        <v>2.19</v>
      </c>
      <c r="K49" s="14">
        <v>1.2</v>
      </c>
      <c r="L49" s="25">
        <v>0.03</v>
      </c>
      <c r="M49" s="14">
        <v>13.5</v>
      </c>
      <c r="N49" s="29">
        <v>0.41</v>
      </c>
      <c r="O49" s="3"/>
    </row>
    <row r="50" spans="1:15" x14ac:dyDescent="0.25">
      <c r="A50" s="27"/>
      <c r="B50" s="25">
        <v>3</v>
      </c>
      <c r="C50" s="187" t="s">
        <v>64</v>
      </c>
      <c r="D50" s="187"/>
      <c r="E50" s="187"/>
      <c r="F50" s="28"/>
      <c r="G50" s="28"/>
      <c r="H50" s="28"/>
      <c r="I50" s="28"/>
      <c r="J50" s="25">
        <v>0.95</v>
      </c>
      <c r="K50" s="14">
        <v>1.2</v>
      </c>
      <c r="L50" s="25">
        <v>0.01</v>
      </c>
      <c r="M50" s="14">
        <v>45.85</v>
      </c>
      <c r="N50" s="29">
        <v>0.46</v>
      </c>
      <c r="O50" s="3"/>
    </row>
    <row r="51" spans="1:15" x14ac:dyDescent="0.25">
      <c r="A51" s="30"/>
      <c r="B51" s="28"/>
      <c r="C51" s="187" t="s">
        <v>51</v>
      </c>
      <c r="D51" s="187"/>
      <c r="E51" s="187"/>
      <c r="F51" s="14" t="s">
        <v>52</v>
      </c>
      <c r="G51" s="14">
        <v>25.72</v>
      </c>
      <c r="H51" s="14">
        <v>1.2</v>
      </c>
      <c r="I51" s="14">
        <v>0.30864000000000003</v>
      </c>
      <c r="J51" s="28"/>
      <c r="K51" s="28"/>
      <c r="L51" s="28"/>
      <c r="M51" s="28"/>
      <c r="N51" s="29"/>
      <c r="O51" s="3"/>
    </row>
    <row r="52" spans="1:15" ht="15.75" thickBot="1" x14ac:dyDescent="0.3">
      <c r="A52" s="30"/>
      <c r="B52" s="28"/>
      <c r="C52" s="193" t="s">
        <v>65</v>
      </c>
      <c r="D52" s="193"/>
      <c r="E52" s="193"/>
      <c r="F52" s="14" t="s">
        <v>52</v>
      </c>
      <c r="G52" s="14">
        <v>7.0000000000000007E-2</v>
      </c>
      <c r="H52" s="14">
        <v>1.2</v>
      </c>
      <c r="I52" s="14">
        <v>8.4000000000000003E-4</v>
      </c>
      <c r="J52" s="28"/>
      <c r="K52" s="28"/>
      <c r="L52" s="28"/>
      <c r="M52" s="28"/>
      <c r="N52" s="29"/>
      <c r="O52" s="3"/>
    </row>
    <row r="53" spans="1:15" x14ac:dyDescent="0.25">
      <c r="A53" s="27"/>
      <c r="B53" s="28"/>
      <c r="C53" s="211" t="s">
        <v>53</v>
      </c>
      <c r="D53" s="211"/>
      <c r="E53" s="211"/>
      <c r="F53" s="15"/>
      <c r="G53" s="15"/>
      <c r="H53" s="15"/>
      <c r="I53" s="15"/>
      <c r="J53" s="31">
        <v>221.58</v>
      </c>
      <c r="K53" s="15"/>
      <c r="L53" s="31">
        <v>2.66</v>
      </c>
      <c r="M53" s="15"/>
      <c r="N53" s="32">
        <v>121</v>
      </c>
      <c r="O53" s="3"/>
    </row>
    <row r="54" spans="1:15" x14ac:dyDescent="0.25">
      <c r="A54" s="30"/>
      <c r="B54" s="28"/>
      <c r="C54" s="187" t="s">
        <v>54</v>
      </c>
      <c r="D54" s="187"/>
      <c r="E54" s="187"/>
      <c r="F54" s="28"/>
      <c r="G54" s="28"/>
      <c r="H54" s="28"/>
      <c r="I54" s="28"/>
      <c r="J54" s="28"/>
      <c r="K54" s="28"/>
      <c r="L54" s="25">
        <v>2.64</v>
      </c>
      <c r="M54" s="28"/>
      <c r="N54" s="29">
        <v>121.05</v>
      </c>
      <c r="O54" s="3"/>
    </row>
    <row r="55" spans="1:15" ht="22.5" x14ac:dyDescent="0.25">
      <c r="A55" s="30"/>
      <c r="B55" s="25" t="s">
        <v>66</v>
      </c>
      <c r="C55" s="187" t="s">
        <v>67</v>
      </c>
      <c r="D55" s="187"/>
      <c r="E55" s="187"/>
      <c r="F55" s="14" t="s">
        <v>57</v>
      </c>
      <c r="G55" s="14">
        <v>91</v>
      </c>
      <c r="H55" s="28"/>
      <c r="I55" s="14">
        <v>91</v>
      </c>
      <c r="J55" s="28"/>
      <c r="K55" s="28"/>
      <c r="L55" s="25">
        <v>2.4</v>
      </c>
      <c r="M55" s="28"/>
      <c r="N55" s="29">
        <v>110.16</v>
      </c>
      <c r="O55" s="3"/>
    </row>
    <row r="56" spans="1:15" ht="23.25" thickBot="1" x14ac:dyDescent="0.3">
      <c r="A56" s="30"/>
      <c r="B56" s="25" t="s">
        <v>68</v>
      </c>
      <c r="C56" s="193" t="s">
        <v>69</v>
      </c>
      <c r="D56" s="193"/>
      <c r="E56" s="193"/>
      <c r="F56" s="14" t="s">
        <v>57</v>
      </c>
      <c r="G56" s="14">
        <v>48</v>
      </c>
      <c r="H56" s="28"/>
      <c r="I56" s="14">
        <v>48</v>
      </c>
      <c r="J56" s="28"/>
      <c r="K56" s="28"/>
      <c r="L56" s="25">
        <v>1.27</v>
      </c>
      <c r="M56" s="28"/>
      <c r="N56" s="29">
        <v>58.1</v>
      </c>
      <c r="O56" s="3"/>
    </row>
    <row r="57" spans="1:15" ht="15.75" thickBot="1" x14ac:dyDescent="0.3">
      <c r="A57" s="19"/>
      <c r="B57" s="28"/>
      <c r="C57" s="195" t="s">
        <v>60</v>
      </c>
      <c r="D57" s="195"/>
      <c r="E57" s="195"/>
      <c r="F57" s="34"/>
      <c r="G57" s="34"/>
      <c r="H57" s="34"/>
      <c r="I57" s="34"/>
      <c r="J57" s="35"/>
      <c r="K57" s="34"/>
      <c r="L57" s="35">
        <v>6.33</v>
      </c>
      <c r="M57" s="15"/>
      <c r="N57" s="36">
        <v>289.26</v>
      </c>
      <c r="O57" s="3"/>
    </row>
    <row r="58" spans="1:15" x14ac:dyDescent="0.25">
      <c r="A58" s="37">
        <v>3</v>
      </c>
      <c r="B58" s="33" t="s">
        <v>70</v>
      </c>
      <c r="C58" s="192" t="s">
        <v>71</v>
      </c>
      <c r="D58" s="192"/>
      <c r="E58" s="192"/>
      <c r="F58" s="34" t="s">
        <v>72</v>
      </c>
      <c r="G58" s="34">
        <v>3</v>
      </c>
      <c r="H58" s="34">
        <v>1</v>
      </c>
      <c r="I58" s="34">
        <v>3</v>
      </c>
      <c r="J58" s="35"/>
      <c r="K58" s="34"/>
      <c r="L58" s="35"/>
      <c r="M58" s="34"/>
      <c r="N58" s="36"/>
      <c r="O58" s="3"/>
    </row>
    <row r="59" spans="1:15" ht="22.5" x14ac:dyDescent="0.25">
      <c r="A59" s="24"/>
      <c r="B59" s="25" t="s">
        <v>45</v>
      </c>
      <c r="C59" s="187" t="s">
        <v>46</v>
      </c>
      <c r="D59" s="187"/>
      <c r="E59" s="187"/>
      <c r="F59" s="187"/>
      <c r="G59" s="187"/>
      <c r="H59" s="187"/>
      <c r="I59" s="187"/>
      <c r="J59" s="187"/>
      <c r="K59" s="187"/>
      <c r="L59" s="187"/>
      <c r="M59" s="187"/>
      <c r="N59" s="196"/>
      <c r="O59" s="3"/>
    </row>
    <row r="60" spans="1:15" ht="22.5" x14ac:dyDescent="0.25">
      <c r="A60" s="24"/>
      <c r="B60" s="25" t="s">
        <v>47</v>
      </c>
      <c r="C60" s="187" t="s">
        <v>48</v>
      </c>
      <c r="D60" s="187"/>
      <c r="E60" s="187"/>
      <c r="F60" s="187"/>
      <c r="G60" s="187"/>
      <c r="H60" s="187"/>
      <c r="I60" s="187"/>
      <c r="J60" s="187"/>
      <c r="K60" s="187"/>
      <c r="L60" s="187"/>
      <c r="M60" s="187"/>
      <c r="N60" s="196"/>
      <c r="O60" s="3"/>
    </row>
    <row r="61" spans="1:15" x14ac:dyDescent="0.25">
      <c r="A61" s="27"/>
      <c r="B61" s="25">
        <v>1</v>
      </c>
      <c r="C61" s="187" t="s">
        <v>49</v>
      </c>
      <c r="D61" s="187"/>
      <c r="E61" s="187"/>
      <c r="F61" s="28"/>
      <c r="G61" s="28"/>
      <c r="H61" s="28"/>
      <c r="I61" s="28"/>
      <c r="J61" s="25">
        <v>20.68</v>
      </c>
      <c r="K61" s="14">
        <v>0.36</v>
      </c>
      <c r="L61" s="25">
        <v>22.33</v>
      </c>
      <c r="M61" s="14">
        <v>45.85</v>
      </c>
      <c r="N61" s="38">
        <v>1023.83</v>
      </c>
      <c r="O61" s="3"/>
    </row>
    <row r="62" spans="1:15" x14ac:dyDescent="0.25">
      <c r="A62" s="27"/>
      <c r="B62" s="25">
        <v>2</v>
      </c>
      <c r="C62" s="187" t="s">
        <v>63</v>
      </c>
      <c r="D62" s="187"/>
      <c r="E62" s="187"/>
      <c r="F62" s="28"/>
      <c r="G62" s="28"/>
      <c r="H62" s="28"/>
      <c r="I62" s="28"/>
      <c r="J62" s="25">
        <v>8.9700000000000006</v>
      </c>
      <c r="K62" s="14">
        <v>0.36</v>
      </c>
      <c r="L62" s="25">
        <v>9.69</v>
      </c>
      <c r="M62" s="14">
        <v>13.5</v>
      </c>
      <c r="N62" s="29">
        <v>130.82</v>
      </c>
      <c r="O62" s="3"/>
    </row>
    <row r="63" spans="1:15" x14ac:dyDescent="0.25">
      <c r="A63" s="27"/>
      <c r="B63" s="25">
        <v>3</v>
      </c>
      <c r="C63" s="187" t="s">
        <v>64</v>
      </c>
      <c r="D63" s="187"/>
      <c r="E63" s="187"/>
      <c r="F63" s="28"/>
      <c r="G63" s="28"/>
      <c r="H63" s="28"/>
      <c r="I63" s="28"/>
      <c r="J63" s="25">
        <v>1.1100000000000001</v>
      </c>
      <c r="K63" s="14">
        <v>0.36</v>
      </c>
      <c r="L63" s="25">
        <v>1.2</v>
      </c>
      <c r="M63" s="14">
        <v>45.85</v>
      </c>
      <c r="N63" s="29">
        <v>55.02</v>
      </c>
      <c r="O63" s="3"/>
    </row>
    <row r="64" spans="1:15" x14ac:dyDescent="0.25">
      <c r="A64" s="27"/>
      <c r="B64" s="25">
        <v>4</v>
      </c>
      <c r="C64" s="187" t="s">
        <v>50</v>
      </c>
      <c r="D64" s="187"/>
      <c r="E64" s="187"/>
      <c r="F64" s="28"/>
      <c r="G64" s="28"/>
      <c r="H64" s="28"/>
      <c r="I64" s="28"/>
      <c r="J64" s="25">
        <v>7.84</v>
      </c>
      <c r="K64" s="14">
        <v>0</v>
      </c>
      <c r="L64" s="25">
        <v>0</v>
      </c>
      <c r="M64" s="14">
        <v>8.25</v>
      </c>
      <c r="N64" s="29"/>
      <c r="O64" s="3"/>
    </row>
    <row r="65" spans="1:15" x14ac:dyDescent="0.25">
      <c r="A65" s="30"/>
      <c r="B65" s="28"/>
      <c r="C65" s="187" t="s">
        <v>51</v>
      </c>
      <c r="D65" s="187"/>
      <c r="E65" s="187"/>
      <c r="F65" s="14" t="s">
        <v>52</v>
      </c>
      <c r="G65" s="14">
        <v>2.15</v>
      </c>
      <c r="H65" s="14">
        <v>0.36</v>
      </c>
      <c r="I65" s="14">
        <v>2.3220000000000001</v>
      </c>
      <c r="J65" s="28"/>
      <c r="K65" s="28"/>
      <c r="L65" s="28"/>
      <c r="M65" s="28"/>
      <c r="N65" s="29"/>
      <c r="O65" s="3"/>
    </row>
    <row r="66" spans="1:15" ht="15.75" thickBot="1" x14ac:dyDescent="0.3">
      <c r="A66" s="30"/>
      <c r="B66" s="28"/>
      <c r="C66" s="193" t="s">
        <v>65</v>
      </c>
      <c r="D66" s="193"/>
      <c r="E66" s="193"/>
      <c r="F66" s="14" t="s">
        <v>52</v>
      </c>
      <c r="G66" s="14">
        <v>0.09</v>
      </c>
      <c r="H66" s="14">
        <v>0.36</v>
      </c>
      <c r="I66" s="14">
        <v>9.7199999999999995E-2</v>
      </c>
      <c r="J66" s="28"/>
      <c r="K66" s="28"/>
      <c r="L66" s="28"/>
      <c r="M66" s="28"/>
      <c r="N66" s="29"/>
      <c r="O66" s="3"/>
    </row>
    <row r="67" spans="1:15" x14ac:dyDescent="0.25">
      <c r="A67" s="27"/>
      <c r="B67" s="28"/>
      <c r="C67" s="211" t="s">
        <v>53</v>
      </c>
      <c r="D67" s="211"/>
      <c r="E67" s="211"/>
      <c r="F67" s="15"/>
      <c r="G67" s="15"/>
      <c r="H67" s="15"/>
      <c r="I67" s="15"/>
      <c r="J67" s="31">
        <v>37.49</v>
      </c>
      <c r="K67" s="15"/>
      <c r="L67" s="31">
        <v>32.020000000000003</v>
      </c>
      <c r="M67" s="15"/>
      <c r="N67" s="39">
        <v>1154.6500000000001</v>
      </c>
      <c r="O67" s="3"/>
    </row>
    <row r="68" spans="1:15" x14ac:dyDescent="0.25">
      <c r="A68" s="30"/>
      <c r="B68" s="28"/>
      <c r="C68" s="187" t="s">
        <v>54</v>
      </c>
      <c r="D68" s="187"/>
      <c r="E68" s="187"/>
      <c r="F68" s="28"/>
      <c r="G68" s="28"/>
      <c r="H68" s="28"/>
      <c r="I68" s="28"/>
      <c r="J68" s="28"/>
      <c r="K68" s="28"/>
      <c r="L68" s="25">
        <v>23.53</v>
      </c>
      <c r="M68" s="28"/>
      <c r="N68" s="38">
        <v>1078.8499999999999</v>
      </c>
      <c r="O68" s="3"/>
    </row>
    <row r="69" spans="1:15" ht="22.5" x14ac:dyDescent="0.25">
      <c r="A69" s="30"/>
      <c r="B69" s="25" t="s">
        <v>55</v>
      </c>
      <c r="C69" s="187" t="s">
        <v>56</v>
      </c>
      <c r="D69" s="187"/>
      <c r="E69" s="187"/>
      <c r="F69" s="14" t="s">
        <v>57</v>
      </c>
      <c r="G69" s="14">
        <v>97</v>
      </c>
      <c r="H69" s="28"/>
      <c r="I69" s="14">
        <v>97</v>
      </c>
      <c r="J69" s="28"/>
      <c r="K69" s="28"/>
      <c r="L69" s="25">
        <v>22.82</v>
      </c>
      <c r="M69" s="28"/>
      <c r="N69" s="38">
        <v>1046.48</v>
      </c>
      <c r="O69" s="3"/>
    </row>
    <row r="70" spans="1:15" ht="23.25" thickBot="1" x14ac:dyDescent="0.3">
      <c r="A70" s="30"/>
      <c r="B70" s="25" t="s">
        <v>58</v>
      </c>
      <c r="C70" s="193" t="s">
        <v>59</v>
      </c>
      <c r="D70" s="193"/>
      <c r="E70" s="193"/>
      <c r="F70" s="14" t="s">
        <v>57</v>
      </c>
      <c r="G70" s="14">
        <v>51</v>
      </c>
      <c r="H70" s="28"/>
      <c r="I70" s="14">
        <v>51</v>
      </c>
      <c r="J70" s="28"/>
      <c r="K70" s="28"/>
      <c r="L70" s="25">
        <v>12</v>
      </c>
      <c r="M70" s="28"/>
      <c r="N70" s="29">
        <v>550.21</v>
      </c>
      <c r="O70" s="3"/>
    </row>
    <row r="71" spans="1:15" ht="15.75" thickBot="1" x14ac:dyDescent="0.3">
      <c r="A71" s="19"/>
      <c r="B71" s="28"/>
      <c r="C71" s="195" t="s">
        <v>60</v>
      </c>
      <c r="D71" s="195"/>
      <c r="E71" s="195"/>
      <c r="F71" s="34"/>
      <c r="G71" s="34"/>
      <c r="H71" s="34"/>
      <c r="I71" s="34"/>
      <c r="J71" s="35"/>
      <c r="K71" s="34"/>
      <c r="L71" s="35">
        <v>66.84</v>
      </c>
      <c r="M71" s="15"/>
      <c r="N71" s="40">
        <v>2751.34</v>
      </c>
      <c r="O71" s="3"/>
    </row>
    <row r="72" spans="1:15" x14ac:dyDescent="0.25">
      <c r="A72" s="37">
        <v>4</v>
      </c>
      <c r="B72" s="33" t="s">
        <v>73</v>
      </c>
      <c r="C72" s="192" t="s">
        <v>74</v>
      </c>
      <c r="D72" s="192"/>
      <c r="E72" s="192"/>
      <c r="F72" s="34" t="s">
        <v>72</v>
      </c>
      <c r="G72" s="34">
        <v>1</v>
      </c>
      <c r="H72" s="34">
        <v>1</v>
      </c>
      <c r="I72" s="34">
        <v>1</v>
      </c>
      <c r="J72" s="35"/>
      <c r="K72" s="34"/>
      <c r="L72" s="35"/>
      <c r="M72" s="34"/>
      <c r="N72" s="36"/>
      <c r="O72" s="3"/>
    </row>
    <row r="73" spans="1:15" ht="22.5" x14ac:dyDescent="0.25">
      <c r="A73" s="24"/>
      <c r="B73" s="25" t="s">
        <v>45</v>
      </c>
      <c r="C73" s="187" t="s">
        <v>46</v>
      </c>
      <c r="D73" s="187"/>
      <c r="E73" s="187"/>
      <c r="F73" s="187"/>
      <c r="G73" s="187"/>
      <c r="H73" s="187"/>
      <c r="I73" s="187"/>
      <c r="J73" s="187"/>
      <c r="K73" s="187"/>
      <c r="L73" s="187"/>
      <c r="M73" s="187"/>
      <c r="N73" s="196"/>
      <c r="O73" s="3"/>
    </row>
    <row r="74" spans="1:15" ht="22.5" x14ac:dyDescent="0.25">
      <c r="A74" s="24"/>
      <c r="B74" s="25" t="s">
        <v>47</v>
      </c>
      <c r="C74" s="187" t="s">
        <v>48</v>
      </c>
      <c r="D74" s="187"/>
      <c r="E74" s="187"/>
      <c r="F74" s="187"/>
      <c r="G74" s="187"/>
      <c r="H74" s="187"/>
      <c r="I74" s="187"/>
      <c r="J74" s="187"/>
      <c r="K74" s="187"/>
      <c r="L74" s="187"/>
      <c r="M74" s="187"/>
      <c r="N74" s="196"/>
      <c r="O74" s="3"/>
    </row>
    <row r="75" spans="1:15" x14ac:dyDescent="0.25">
      <c r="A75" s="27"/>
      <c r="B75" s="25">
        <v>1</v>
      </c>
      <c r="C75" s="187" t="s">
        <v>49</v>
      </c>
      <c r="D75" s="187"/>
      <c r="E75" s="187"/>
      <c r="F75" s="28"/>
      <c r="G75" s="28"/>
      <c r="H75" s="28"/>
      <c r="I75" s="28"/>
      <c r="J75" s="25">
        <v>42.41</v>
      </c>
      <c r="K75" s="14">
        <v>0.36</v>
      </c>
      <c r="L75" s="25">
        <v>15.27</v>
      </c>
      <c r="M75" s="14">
        <v>45.85</v>
      </c>
      <c r="N75" s="29">
        <v>700.13</v>
      </c>
      <c r="O75" s="3"/>
    </row>
    <row r="76" spans="1:15" x14ac:dyDescent="0.25">
      <c r="A76" s="27"/>
      <c r="B76" s="25">
        <v>2</v>
      </c>
      <c r="C76" s="187" t="s">
        <v>63</v>
      </c>
      <c r="D76" s="187"/>
      <c r="E76" s="187"/>
      <c r="F76" s="28"/>
      <c r="G76" s="28"/>
      <c r="H76" s="28"/>
      <c r="I76" s="28"/>
      <c r="J76" s="25">
        <v>2.27</v>
      </c>
      <c r="K76" s="14">
        <v>0.36</v>
      </c>
      <c r="L76" s="25">
        <v>0.82</v>
      </c>
      <c r="M76" s="14">
        <v>13.5</v>
      </c>
      <c r="N76" s="29">
        <v>11.07</v>
      </c>
      <c r="O76" s="3"/>
    </row>
    <row r="77" spans="1:15" x14ac:dyDescent="0.25">
      <c r="A77" s="27"/>
      <c r="B77" s="25">
        <v>4</v>
      </c>
      <c r="C77" s="187" t="s">
        <v>50</v>
      </c>
      <c r="D77" s="187"/>
      <c r="E77" s="187"/>
      <c r="F77" s="28"/>
      <c r="G77" s="28"/>
      <c r="H77" s="28"/>
      <c r="I77" s="28"/>
      <c r="J77" s="25">
        <v>98.28</v>
      </c>
      <c r="K77" s="14">
        <v>0</v>
      </c>
      <c r="L77" s="25">
        <v>0</v>
      </c>
      <c r="M77" s="14">
        <v>8.25</v>
      </c>
      <c r="N77" s="29"/>
      <c r="O77" s="3"/>
    </row>
    <row r="78" spans="1:15" ht="15.75" thickBot="1" x14ac:dyDescent="0.3">
      <c r="A78" s="30"/>
      <c r="B78" s="28"/>
      <c r="C78" s="193" t="s">
        <v>51</v>
      </c>
      <c r="D78" s="193"/>
      <c r="E78" s="193"/>
      <c r="F78" s="14" t="s">
        <v>52</v>
      </c>
      <c r="G78" s="14">
        <v>4.46</v>
      </c>
      <c r="H78" s="14">
        <v>0.36</v>
      </c>
      <c r="I78" s="14">
        <v>1.6055999999999999</v>
      </c>
      <c r="J78" s="28"/>
      <c r="K78" s="28"/>
      <c r="L78" s="28"/>
      <c r="M78" s="28"/>
      <c r="N78" s="29"/>
      <c r="O78" s="3"/>
    </row>
    <row r="79" spans="1:15" x14ac:dyDescent="0.25">
      <c r="A79" s="27"/>
      <c r="B79" s="28"/>
      <c r="C79" s="211" t="s">
        <v>53</v>
      </c>
      <c r="D79" s="211"/>
      <c r="E79" s="211"/>
      <c r="F79" s="15"/>
      <c r="G79" s="15"/>
      <c r="H79" s="15"/>
      <c r="I79" s="15"/>
      <c r="J79" s="31">
        <v>142.96</v>
      </c>
      <c r="K79" s="15"/>
      <c r="L79" s="31">
        <v>16.09</v>
      </c>
      <c r="M79" s="15"/>
      <c r="N79" s="32">
        <v>711.2</v>
      </c>
      <c r="O79" s="3"/>
    </row>
    <row r="80" spans="1:15" x14ac:dyDescent="0.25">
      <c r="A80" s="30"/>
      <c r="B80" s="28"/>
      <c r="C80" s="187" t="s">
        <v>54</v>
      </c>
      <c r="D80" s="187"/>
      <c r="E80" s="187"/>
      <c r="F80" s="28"/>
      <c r="G80" s="28"/>
      <c r="H80" s="28"/>
      <c r="I80" s="28"/>
      <c r="J80" s="28"/>
      <c r="K80" s="28"/>
      <c r="L80" s="25">
        <v>15.27</v>
      </c>
      <c r="M80" s="28"/>
      <c r="N80" s="29">
        <v>700.13</v>
      </c>
      <c r="O80" s="3"/>
    </row>
    <row r="81" spans="1:15" ht="22.5" x14ac:dyDescent="0.25">
      <c r="A81" s="30"/>
      <c r="B81" s="25" t="s">
        <v>55</v>
      </c>
      <c r="C81" s="187" t="s">
        <v>56</v>
      </c>
      <c r="D81" s="187"/>
      <c r="E81" s="187"/>
      <c r="F81" s="14" t="s">
        <v>57</v>
      </c>
      <c r="G81" s="14">
        <v>97</v>
      </c>
      <c r="H81" s="28"/>
      <c r="I81" s="14">
        <v>97</v>
      </c>
      <c r="J81" s="28"/>
      <c r="K81" s="28"/>
      <c r="L81" s="25">
        <v>14.81</v>
      </c>
      <c r="M81" s="28"/>
      <c r="N81" s="29">
        <v>679.13</v>
      </c>
      <c r="O81" s="3"/>
    </row>
    <row r="82" spans="1:15" ht="23.25" thickBot="1" x14ac:dyDescent="0.3">
      <c r="A82" s="30"/>
      <c r="B82" s="25" t="s">
        <v>58</v>
      </c>
      <c r="C82" s="193" t="s">
        <v>59</v>
      </c>
      <c r="D82" s="193"/>
      <c r="E82" s="193"/>
      <c r="F82" s="14" t="s">
        <v>57</v>
      </c>
      <c r="G82" s="14">
        <v>51</v>
      </c>
      <c r="H82" s="28"/>
      <c r="I82" s="14">
        <v>51</v>
      </c>
      <c r="J82" s="28"/>
      <c r="K82" s="28"/>
      <c r="L82" s="25">
        <v>7.79</v>
      </c>
      <c r="M82" s="28"/>
      <c r="N82" s="29">
        <v>357.07</v>
      </c>
      <c r="O82" s="3"/>
    </row>
    <row r="83" spans="1:15" x14ac:dyDescent="0.25">
      <c r="A83" s="19"/>
      <c r="B83" s="28"/>
      <c r="C83" s="192" t="s">
        <v>60</v>
      </c>
      <c r="D83" s="192"/>
      <c r="E83" s="192"/>
      <c r="F83" s="34"/>
      <c r="G83" s="34"/>
      <c r="H83" s="34"/>
      <c r="I83" s="34"/>
      <c r="J83" s="35"/>
      <c r="K83" s="34"/>
      <c r="L83" s="35">
        <v>38.69</v>
      </c>
      <c r="M83" s="15"/>
      <c r="N83" s="40">
        <v>1747.4</v>
      </c>
      <c r="O83" s="3"/>
    </row>
    <row r="84" spans="1:15" ht="15.75" thickBot="1" x14ac:dyDescent="0.3">
      <c r="A84" s="28"/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3"/>
    </row>
    <row r="85" spans="1:15" x14ac:dyDescent="0.25">
      <c r="A85" s="41"/>
      <c r="B85" s="35"/>
      <c r="C85" s="192" t="s">
        <v>75</v>
      </c>
      <c r="D85" s="192"/>
      <c r="E85" s="192"/>
      <c r="F85" s="192"/>
      <c r="G85" s="192"/>
      <c r="H85" s="192"/>
      <c r="I85" s="192"/>
      <c r="J85" s="192"/>
      <c r="K85" s="192"/>
      <c r="L85" s="42"/>
      <c r="M85" s="43"/>
      <c r="N85" s="44"/>
      <c r="O85" s="3"/>
    </row>
    <row r="86" spans="1:15" x14ac:dyDescent="0.25">
      <c r="A86" s="45"/>
      <c r="B86" s="28"/>
      <c r="C86" s="187" t="s">
        <v>76</v>
      </c>
      <c r="D86" s="187"/>
      <c r="E86" s="187"/>
      <c r="F86" s="187"/>
      <c r="G86" s="187"/>
      <c r="H86" s="187"/>
      <c r="I86" s="187"/>
      <c r="J86" s="187"/>
      <c r="K86" s="187"/>
      <c r="L86" s="46">
        <v>53.37</v>
      </c>
      <c r="M86" s="4"/>
      <c r="N86" s="47"/>
      <c r="O86" s="3"/>
    </row>
    <row r="87" spans="1:15" x14ac:dyDescent="0.25">
      <c r="A87" s="45"/>
      <c r="B87" s="28"/>
      <c r="C87" s="187" t="s">
        <v>77</v>
      </c>
      <c r="D87" s="187"/>
      <c r="E87" s="187"/>
      <c r="F87" s="187"/>
      <c r="G87" s="187"/>
      <c r="H87" s="187"/>
      <c r="I87" s="187"/>
      <c r="J87" s="187"/>
      <c r="K87" s="187"/>
      <c r="L87" s="4"/>
      <c r="M87" s="4"/>
      <c r="N87" s="47"/>
      <c r="O87" s="3"/>
    </row>
    <row r="88" spans="1:15" x14ac:dyDescent="0.25">
      <c r="A88" s="45"/>
      <c r="B88" s="28"/>
      <c r="C88" s="187" t="s">
        <v>78</v>
      </c>
      <c r="D88" s="187"/>
      <c r="E88" s="187"/>
      <c r="F88" s="187"/>
      <c r="G88" s="187"/>
      <c r="H88" s="187"/>
      <c r="I88" s="187"/>
      <c r="J88" s="187"/>
      <c r="K88" s="187"/>
      <c r="L88" s="46">
        <v>42.83</v>
      </c>
      <c r="M88" s="4"/>
      <c r="N88" s="47"/>
      <c r="O88" s="3"/>
    </row>
    <row r="89" spans="1:15" x14ac:dyDescent="0.25">
      <c r="A89" s="45"/>
      <c r="B89" s="28"/>
      <c r="C89" s="187" t="s">
        <v>79</v>
      </c>
      <c r="D89" s="187"/>
      <c r="E89" s="187"/>
      <c r="F89" s="187"/>
      <c r="G89" s="187"/>
      <c r="H89" s="187"/>
      <c r="I89" s="187"/>
      <c r="J89" s="187"/>
      <c r="K89" s="187"/>
      <c r="L89" s="46">
        <v>10.54</v>
      </c>
      <c r="M89" s="4"/>
      <c r="N89" s="47"/>
      <c r="O89" s="3"/>
    </row>
    <row r="90" spans="1:15" x14ac:dyDescent="0.25">
      <c r="A90" s="45"/>
      <c r="B90" s="28"/>
      <c r="C90" s="187" t="s">
        <v>80</v>
      </c>
      <c r="D90" s="187"/>
      <c r="E90" s="187"/>
      <c r="F90" s="187"/>
      <c r="G90" s="187"/>
      <c r="H90" s="187"/>
      <c r="I90" s="187"/>
      <c r="J90" s="187"/>
      <c r="K90" s="187"/>
      <c r="L90" s="46">
        <v>1.21</v>
      </c>
      <c r="M90" s="4"/>
      <c r="N90" s="47"/>
      <c r="O90" s="3"/>
    </row>
    <row r="91" spans="1:15" x14ac:dyDescent="0.25">
      <c r="A91" s="45"/>
      <c r="B91" s="28"/>
      <c r="C91" s="187" t="s">
        <v>81</v>
      </c>
      <c r="D91" s="187"/>
      <c r="E91" s="187"/>
      <c r="F91" s="187"/>
      <c r="G91" s="187"/>
      <c r="H91" s="187"/>
      <c r="I91" s="187"/>
      <c r="J91" s="187"/>
      <c r="K91" s="187"/>
      <c r="L91" s="46">
        <v>6.33</v>
      </c>
      <c r="M91" s="4"/>
      <c r="N91" s="47"/>
      <c r="O91" s="3"/>
    </row>
    <row r="92" spans="1:15" x14ac:dyDescent="0.25">
      <c r="A92" s="45"/>
      <c r="B92" s="28"/>
      <c r="C92" s="187" t="s">
        <v>77</v>
      </c>
      <c r="D92" s="187"/>
      <c r="E92" s="187"/>
      <c r="F92" s="187"/>
      <c r="G92" s="187"/>
      <c r="H92" s="187"/>
      <c r="I92" s="187"/>
      <c r="J92" s="187"/>
      <c r="K92" s="187"/>
      <c r="L92" s="4"/>
      <c r="M92" s="4"/>
      <c r="N92" s="47"/>
      <c r="O92" s="3"/>
    </row>
    <row r="93" spans="1:15" x14ac:dyDescent="0.25">
      <c r="A93" s="45"/>
      <c r="B93" s="28"/>
      <c r="C93" s="187" t="s">
        <v>82</v>
      </c>
      <c r="D93" s="187"/>
      <c r="E93" s="187"/>
      <c r="F93" s="187"/>
      <c r="G93" s="187"/>
      <c r="H93" s="187"/>
      <c r="I93" s="187"/>
      <c r="J93" s="187"/>
      <c r="K93" s="187"/>
      <c r="L93" s="46">
        <v>2.63</v>
      </c>
      <c r="M93" s="4"/>
      <c r="N93" s="47"/>
      <c r="O93" s="3"/>
    </row>
    <row r="94" spans="1:15" x14ac:dyDescent="0.25">
      <c r="A94" s="45"/>
      <c r="B94" s="28"/>
      <c r="C94" s="187" t="s">
        <v>83</v>
      </c>
      <c r="D94" s="187"/>
      <c r="E94" s="187"/>
      <c r="F94" s="187"/>
      <c r="G94" s="187"/>
      <c r="H94" s="187"/>
      <c r="I94" s="187"/>
      <c r="J94" s="187"/>
      <c r="K94" s="187"/>
      <c r="L94" s="46">
        <v>0.03</v>
      </c>
      <c r="M94" s="4"/>
      <c r="N94" s="47"/>
      <c r="O94" s="3"/>
    </row>
    <row r="95" spans="1:15" x14ac:dyDescent="0.25">
      <c r="A95" s="45"/>
      <c r="B95" s="28"/>
      <c r="C95" s="187" t="s">
        <v>84</v>
      </c>
      <c r="D95" s="187"/>
      <c r="E95" s="187"/>
      <c r="F95" s="187"/>
      <c r="G95" s="187"/>
      <c r="H95" s="187"/>
      <c r="I95" s="187"/>
      <c r="J95" s="187"/>
      <c r="K95" s="187"/>
      <c r="L95" s="46">
        <v>0.01</v>
      </c>
      <c r="M95" s="4"/>
      <c r="N95" s="47"/>
      <c r="O95" s="3"/>
    </row>
    <row r="96" spans="1:15" x14ac:dyDescent="0.25">
      <c r="A96" s="45"/>
      <c r="B96" s="28"/>
      <c r="C96" s="187" t="s">
        <v>85</v>
      </c>
      <c r="D96" s="187"/>
      <c r="E96" s="187"/>
      <c r="F96" s="187"/>
      <c r="G96" s="187"/>
      <c r="H96" s="187"/>
      <c r="I96" s="187"/>
      <c r="J96" s="187"/>
      <c r="K96" s="187"/>
      <c r="L96" s="46">
        <v>2.4</v>
      </c>
      <c r="M96" s="4"/>
      <c r="N96" s="47"/>
      <c r="O96" s="3"/>
    </row>
    <row r="97" spans="1:15" x14ac:dyDescent="0.25">
      <c r="A97" s="45"/>
      <c r="B97" s="28"/>
      <c r="C97" s="187" t="s">
        <v>86</v>
      </c>
      <c r="D97" s="187"/>
      <c r="E97" s="187"/>
      <c r="F97" s="187"/>
      <c r="G97" s="187"/>
      <c r="H97" s="187"/>
      <c r="I97" s="187"/>
      <c r="J97" s="187"/>
      <c r="K97" s="187"/>
      <c r="L97" s="46">
        <v>1.27</v>
      </c>
      <c r="M97" s="4"/>
      <c r="N97" s="47"/>
      <c r="O97" s="3"/>
    </row>
    <row r="98" spans="1:15" x14ac:dyDescent="0.25">
      <c r="A98" s="45"/>
      <c r="B98" s="28"/>
      <c r="C98" s="187" t="s">
        <v>87</v>
      </c>
      <c r="D98" s="187"/>
      <c r="E98" s="187"/>
      <c r="F98" s="187"/>
      <c r="G98" s="187"/>
      <c r="H98" s="187"/>
      <c r="I98" s="187"/>
      <c r="J98" s="187"/>
      <c r="K98" s="187"/>
      <c r="L98" s="46">
        <v>111.98</v>
      </c>
      <c r="M98" s="4"/>
      <c r="N98" s="47"/>
      <c r="O98" s="3"/>
    </row>
    <row r="99" spans="1:15" x14ac:dyDescent="0.25">
      <c r="A99" s="45"/>
      <c r="B99" s="28"/>
      <c r="C99" s="187" t="s">
        <v>77</v>
      </c>
      <c r="D99" s="187"/>
      <c r="E99" s="187"/>
      <c r="F99" s="187"/>
      <c r="G99" s="187"/>
      <c r="H99" s="187"/>
      <c r="I99" s="187"/>
      <c r="J99" s="187"/>
      <c r="K99" s="187"/>
      <c r="L99" s="4"/>
      <c r="M99" s="4"/>
      <c r="N99" s="47"/>
      <c r="O99" s="3"/>
    </row>
    <row r="100" spans="1:15" x14ac:dyDescent="0.25">
      <c r="A100" s="45"/>
      <c r="B100" s="28"/>
      <c r="C100" s="187" t="s">
        <v>82</v>
      </c>
      <c r="D100" s="187"/>
      <c r="E100" s="187"/>
      <c r="F100" s="187"/>
      <c r="G100" s="187"/>
      <c r="H100" s="187"/>
      <c r="I100" s="187"/>
      <c r="J100" s="187"/>
      <c r="K100" s="187"/>
      <c r="L100" s="46">
        <v>40.200000000000003</v>
      </c>
      <c r="M100" s="4"/>
      <c r="N100" s="47"/>
      <c r="O100" s="3"/>
    </row>
    <row r="101" spans="1:15" x14ac:dyDescent="0.25">
      <c r="A101" s="45"/>
      <c r="B101" s="28"/>
      <c r="C101" s="187" t="s">
        <v>83</v>
      </c>
      <c r="D101" s="187"/>
      <c r="E101" s="187"/>
      <c r="F101" s="187"/>
      <c r="G101" s="187"/>
      <c r="H101" s="187"/>
      <c r="I101" s="187"/>
      <c r="J101" s="187"/>
      <c r="K101" s="187"/>
      <c r="L101" s="46">
        <v>10.51</v>
      </c>
      <c r="M101" s="4"/>
      <c r="N101" s="47"/>
      <c r="O101" s="3"/>
    </row>
    <row r="102" spans="1:15" x14ac:dyDescent="0.25">
      <c r="A102" s="45"/>
      <c r="B102" s="28"/>
      <c r="C102" s="187" t="s">
        <v>84</v>
      </c>
      <c r="D102" s="187"/>
      <c r="E102" s="187"/>
      <c r="F102" s="187"/>
      <c r="G102" s="187"/>
      <c r="H102" s="187"/>
      <c r="I102" s="187"/>
      <c r="J102" s="187"/>
      <c r="K102" s="187"/>
      <c r="L102" s="46">
        <v>1.2</v>
      </c>
      <c r="M102" s="4"/>
      <c r="N102" s="47"/>
      <c r="O102" s="3"/>
    </row>
    <row r="103" spans="1:15" x14ac:dyDescent="0.25">
      <c r="A103" s="45"/>
      <c r="B103" s="28"/>
      <c r="C103" s="187" t="s">
        <v>85</v>
      </c>
      <c r="D103" s="187"/>
      <c r="E103" s="187"/>
      <c r="F103" s="187"/>
      <c r="G103" s="187"/>
      <c r="H103" s="187"/>
      <c r="I103" s="187"/>
      <c r="J103" s="187"/>
      <c r="K103" s="187"/>
      <c r="L103" s="46">
        <v>40.15</v>
      </c>
      <c r="M103" s="4"/>
      <c r="N103" s="47"/>
      <c r="O103" s="3"/>
    </row>
    <row r="104" spans="1:15" x14ac:dyDescent="0.25">
      <c r="A104" s="45"/>
      <c r="B104" s="28"/>
      <c r="C104" s="187" t="s">
        <v>86</v>
      </c>
      <c r="D104" s="187"/>
      <c r="E104" s="187"/>
      <c r="F104" s="187"/>
      <c r="G104" s="187"/>
      <c r="H104" s="187"/>
      <c r="I104" s="187"/>
      <c r="J104" s="187"/>
      <c r="K104" s="187"/>
      <c r="L104" s="46">
        <v>21.12</v>
      </c>
      <c r="M104" s="4"/>
      <c r="N104" s="47"/>
      <c r="O104" s="3"/>
    </row>
    <row r="105" spans="1:15" x14ac:dyDescent="0.25">
      <c r="A105" s="45"/>
      <c r="B105" s="28"/>
      <c r="C105" s="187" t="s">
        <v>88</v>
      </c>
      <c r="D105" s="187"/>
      <c r="E105" s="187"/>
      <c r="F105" s="187"/>
      <c r="G105" s="187"/>
      <c r="H105" s="187"/>
      <c r="I105" s="187"/>
      <c r="J105" s="187"/>
      <c r="K105" s="187"/>
      <c r="L105" s="46">
        <v>44.04</v>
      </c>
      <c r="M105" s="4"/>
      <c r="N105" s="47"/>
      <c r="O105" s="3"/>
    </row>
    <row r="106" spans="1:15" x14ac:dyDescent="0.25">
      <c r="A106" s="45"/>
      <c r="B106" s="28"/>
      <c r="C106" s="187" t="s">
        <v>89</v>
      </c>
      <c r="D106" s="187"/>
      <c r="E106" s="187"/>
      <c r="F106" s="187"/>
      <c r="G106" s="187"/>
      <c r="H106" s="187"/>
      <c r="I106" s="187"/>
      <c r="J106" s="187"/>
      <c r="K106" s="187"/>
      <c r="L106" s="46">
        <v>42.55</v>
      </c>
      <c r="M106" s="4"/>
      <c r="N106" s="47"/>
      <c r="O106" s="3"/>
    </row>
    <row r="107" spans="1:15" x14ac:dyDescent="0.25">
      <c r="A107" s="45"/>
      <c r="B107" s="28"/>
      <c r="C107" s="187" t="s">
        <v>90</v>
      </c>
      <c r="D107" s="187"/>
      <c r="E107" s="187"/>
      <c r="F107" s="187"/>
      <c r="G107" s="187"/>
      <c r="H107" s="187"/>
      <c r="I107" s="187"/>
      <c r="J107" s="187"/>
      <c r="K107" s="187"/>
      <c r="L107" s="46">
        <v>22.39</v>
      </c>
      <c r="M107" s="4"/>
      <c r="N107" s="47"/>
      <c r="O107" s="3"/>
    </row>
    <row r="108" spans="1:15" ht="15.75" thickBot="1" x14ac:dyDescent="0.3">
      <c r="A108" s="45"/>
      <c r="B108" s="28"/>
      <c r="C108" s="191" t="s">
        <v>91</v>
      </c>
      <c r="D108" s="191"/>
      <c r="E108" s="191"/>
      <c r="F108" s="191"/>
      <c r="G108" s="191"/>
      <c r="H108" s="191"/>
      <c r="I108" s="191"/>
      <c r="J108" s="191"/>
      <c r="K108" s="191"/>
      <c r="L108" s="48">
        <v>118.31</v>
      </c>
      <c r="M108" s="4"/>
      <c r="N108" s="49"/>
      <c r="O108" s="3"/>
    </row>
    <row r="109" spans="1:15" ht="15.75" thickBot="1" x14ac:dyDescent="0.3">
      <c r="A109" s="197" t="s">
        <v>92</v>
      </c>
      <c r="B109" s="198"/>
      <c r="C109" s="198"/>
      <c r="D109" s="198"/>
      <c r="E109" s="198"/>
      <c r="F109" s="198"/>
      <c r="G109" s="198"/>
      <c r="H109" s="198"/>
      <c r="I109" s="198"/>
      <c r="J109" s="198"/>
      <c r="K109" s="198"/>
      <c r="L109" s="198"/>
      <c r="M109" s="198"/>
      <c r="N109" s="199"/>
      <c r="O109" s="3"/>
    </row>
    <row r="110" spans="1:15" x14ac:dyDescent="0.25">
      <c r="A110" s="19">
        <v>5</v>
      </c>
      <c r="B110" s="20" t="s">
        <v>93</v>
      </c>
      <c r="C110" s="192" t="s">
        <v>94</v>
      </c>
      <c r="D110" s="192"/>
      <c r="E110" s="192"/>
      <c r="F110" s="21" t="s">
        <v>72</v>
      </c>
      <c r="G110" s="21">
        <v>1</v>
      </c>
      <c r="H110" s="21">
        <v>1</v>
      </c>
      <c r="I110" s="21">
        <v>1</v>
      </c>
      <c r="J110" s="22"/>
      <c r="K110" s="21"/>
      <c r="L110" s="22"/>
      <c r="M110" s="21"/>
      <c r="N110" s="23"/>
      <c r="O110" s="3"/>
    </row>
    <row r="111" spans="1:15" ht="22.5" x14ac:dyDescent="0.25">
      <c r="A111" s="24"/>
      <c r="B111" s="25" t="s">
        <v>47</v>
      </c>
      <c r="C111" s="187" t="s">
        <v>48</v>
      </c>
      <c r="D111" s="187"/>
      <c r="E111" s="187"/>
      <c r="F111" s="187"/>
      <c r="G111" s="187"/>
      <c r="H111" s="187"/>
      <c r="I111" s="187"/>
      <c r="J111" s="187"/>
      <c r="K111" s="187"/>
      <c r="L111" s="187"/>
      <c r="M111" s="187"/>
      <c r="N111" s="196"/>
      <c r="O111" s="3"/>
    </row>
    <row r="112" spans="1:15" x14ac:dyDescent="0.25">
      <c r="A112" s="27"/>
      <c r="B112" s="25">
        <v>1</v>
      </c>
      <c r="C112" s="187" t="s">
        <v>49</v>
      </c>
      <c r="D112" s="187"/>
      <c r="E112" s="187"/>
      <c r="F112" s="28"/>
      <c r="G112" s="28"/>
      <c r="H112" s="28"/>
      <c r="I112" s="28"/>
      <c r="J112" s="25">
        <v>6.94</v>
      </c>
      <c r="K112" s="14">
        <v>1.2</v>
      </c>
      <c r="L112" s="25">
        <v>8.33</v>
      </c>
      <c r="M112" s="14">
        <v>45.85</v>
      </c>
      <c r="N112" s="29">
        <v>381.93</v>
      </c>
      <c r="O112" s="3"/>
    </row>
    <row r="113" spans="1:15" x14ac:dyDescent="0.25">
      <c r="A113" s="27"/>
      <c r="B113" s="25">
        <v>2</v>
      </c>
      <c r="C113" s="187" t="s">
        <v>63</v>
      </c>
      <c r="D113" s="187"/>
      <c r="E113" s="187"/>
      <c r="F113" s="28"/>
      <c r="G113" s="28"/>
      <c r="H113" s="28"/>
      <c r="I113" s="28"/>
      <c r="J113" s="25">
        <v>1.81</v>
      </c>
      <c r="K113" s="14">
        <v>1.2</v>
      </c>
      <c r="L113" s="25">
        <v>2.17</v>
      </c>
      <c r="M113" s="14">
        <v>13.5</v>
      </c>
      <c r="N113" s="29">
        <v>29.3</v>
      </c>
      <c r="O113" s="3"/>
    </row>
    <row r="114" spans="1:15" x14ac:dyDescent="0.25">
      <c r="A114" s="27"/>
      <c r="B114" s="25">
        <v>3</v>
      </c>
      <c r="C114" s="187" t="s">
        <v>64</v>
      </c>
      <c r="D114" s="187"/>
      <c r="E114" s="187"/>
      <c r="F114" s="28"/>
      <c r="G114" s="28"/>
      <c r="H114" s="28"/>
      <c r="I114" s="28"/>
      <c r="J114" s="25">
        <v>0.26</v>
      </c>
      <c r="K114" s="14">
        <v>1.2</v>
      </c>
      <c r="L114" s="25">
        <v>0.31</v>
      </c>
      <c r="M114" s="14">
        <v>45.85</v>
      </c>
      <c r="N114" s="29">
        <v>14.21</v>
      </c>
      <c r="O114" s="3"/>
    </row>
    <row r="115" spans="1:15" x14ac:dyDescent="0.25">
      <c r="A115" s="27"/>
      <c r="B115" s="25">
        <v>4</v>
      </c>
      <c r="C115" s="187" t="s">
        <v>50</v>
      </c>
      <c r="D115" s="187"/>
      <c r="E115" s="187"/>
      <c r="F115" s="28"/>
      <c r="G115" s="28"/>
      <c r="H115" s="28"/>
      <c r="I115" s="28"/>
      <c r="J115" s="25">
        <v>0.51</v>
      </c>
      <c r="K115" s="28"/>
      <c r="L115" s="25">
        <v>0.51</v>
      </c>
      <c r="M115" s="14">
        <v>8.25</v>
      </c>
      <c r="N115" s="29">
        <v>4.21</v>
      </c>
      <c r="O115" s="3"/>
    </row>
    <row r="116" spans="1:15" x14ac:dyDescent="0.25">
      <c r="A116" s="30"/>
      <c r="B116" s="28"/>
      <c r="C116" s="187" t="s">
        <v>51</v>
      </c>
      <c r="D116" s="187"/>
      <c r="E116" s="187"/>
      <c r="F116" s="14" t="s">
        <v>52</v>
      </c>
      <c r="G116" s="14">
        <v>0.7</v>
      </c>
      <c r="H116" s="14">
        <v>1.2</v>
      </c>
      <c r="I116" s="14">
        <v>0.84</v>
      </c>
      <c r="J116" s="28"/>
      <c r="K116" s="28"/>
      <c r="L116" s="28"/>
      <c r="M116" s="28"/>
      <c r="N116" s="29"/>
      <c r="O116" s="3"/>
    </row>
    <row r="117" spans="1:15" ht="15.75" thickBot="1" x14ac:dyDescent="0.3">
      <c r="A117" s="30"/>
      <c r="B117" s="28"/>
      <c r="C117" s="193" t="s">
        <v>65</v>
      </c>
      <c r="D117" s="193"/>
      <c r="E117" s="193"/>
      <c r="F117" s="14" t="s">
        <v>52</v>
      </c>
      <c r="G117" s="14">
        <v>0.02</v>
      </c>
      <c r="H117" s="14">
        <v>1.2</v>
      </c>
      <c r="I117" s="14">
        <v>2.4E-2</v>
      </c>
      <c r="J117" s="28"/>
      <c r="K117" s="28"/>
      <c r="L117" s="28"/>
      <c r="M117" s="28"/>
      <c r="N117" s="29"/>
      <c r="O117" s="3"/>
    </row>
    <row r="118" spans="1:15" x14ac:dyDescent="0.25">
      <c r="A118" s="27"/>
      <c r="B118" s="28"/>
      <c r="C118" s="211" t="s">
        <v>53</v>
      </c>
      <c r="D118" s="211"/>
      <c r="E118" s="211"/>
      <c r="F118" s="15"/>
      <c r="G118" s="15"/>
      <c r="H118" s="15"/>
      <c r="I118" s="15"/>
      <c r="J118" s="31">
        <v>9.26</v>
      </c>
      <c r="K118" s="15"/>
      <c r="L118" s="31">
        <v>11.01</v>
      </c>
      <c r="M118" s="15"/>
      <c r="N118" s="32">
        <v>415.44</v>
      </c>
      <c r="O118" s="3"/>
    </row>
    <row r="119" spans="1:15" x14ac:dyDescent="0.25">
      <c r="A119" s="30"/>
      <c r="B119" s="28"/>
      <c r="C119" s="187" t="s">
        <v>54</v>
      </c>
      <c r="D119" s="187"/>
      <c r="E119" s="187"/>
      <c r="F119" s="28"/>
      <c r="G119" s="28"/>
      <c r="H119" s="28"/>
      <c r="I119" s="28"/>
      <c r="J119" s="28"/>
      <c r="K119" s="28"/>
      <c r="L119" s="25">
        <v>8.64</v>
      </c>
      <c r="M119" s="28"/>
      <c r="N119" s="29">
        <v>396.14</v>
      </c>
      <c r="O119" s="3"/>
    </row>
    <row r="120" spans="1:15" ht="22.5" x14ac:dyDescent="0.25">
      <c r="A120" s="30"/>
      <c r="B120" s="25" t="s">
        <v>55</v>
      </c>
      <c r="C120" s="187" t="s">
        <v>56</v>
      </c>
      <c r="D120" s="187"/>
      <c r="E120" s="187"/>
      <c r="F120" s="14" t="s">
        <v>57</v>
      </c>
      <c r="G120" s="14">
        <v>97</v>
      </c>
      <c r="H120" s="28"/>
      <c r="I120" s="14">
        <v>97</v>
      </c>
      <c r="J120" s="28"/>
      <c r="K120" s="28"/>
      <c r="L120" s="25">
        <v>8.3800000000000008</v>
      </c>
      <c r="M120" s="28"/>
      <c r="N120" s="29">
        <v>384.26</v>
      </c>
      <c r="O120" s="3"/>
    </row>
    <row r="121" spans="1:15" ht="23.25" thickBot="1" x14ac:dyDescent="0.3">
      <c r="A121" s="30"/>
      <c r="B121" s="25" t="s">
        <v>58</v>
      </c>
      <c r="C121" s="193" t="s">
        <v>59</v>
      </c>
      <c r="D121" s="193"/>
      <c r="E121" s="193"/>
      <c r="F121" s="14" t="s">
        <v>57</v>
      </c>
      <c r="G121" s="14">
        <v>51</v>
      </c>
      <c r="H121" s="28"/>
      <c r="I121" s="14">
        <v>51</v>
      </c>
      <c r="J121" s="28"/>
      <c r="K121" s="28"/>
      <c r="L121" s="25">
        <v>4.41</v>
      </c>
      <c r="M121" s="28"/>
      <c r="N121" s="29">
        <v>202.03</v>
      </c>
      <c r="O121" s="3"/>
    </row>
    <row r="122" spans="1:15" ht="15.75" thickBot="1" x14ac:dyDescent="0.3">
      <c r="A122" s="19"/>
      <c r="B122" s="28"/>
      <c r="C122" s="195" t="s">
        <v>60</v>
      </c>
      <c r="D122" s="195"/>
      <c r="E122" s="195"/>
      <c r="F122" s="34"/>
      <c r="G122" s="34"/>
      <c r="H122" s="34"/>
      <c r="I122" s="34"/>
      <c r="J122" s="35"/>
      <c r="K122" s="34"/>
      <c r="L122" s="35">
        <v>23.8</v>
      </c>
      <c r="M122" s="15"/>
      <c r="N122" s="40">
        <v>1001.73</v>
      </c>
      <c r="O122" s="3"/>
    </row>
    <row r="123" spans="1:15" x14ac:dyDescent="0.25">
      <c r="A123" s="37">
        <v>6</v>
      </c>
      <c r="B123" s="33" t="s">
        <v>70</v>
      </c>
      <c r="C123" s="192" t="s">
        <v>95</v>
      </c>
      <c r="D123" s="192"/>
      <c r="E123" s="192"/>
      <c r="F123" s="34" t="s">
        <v>72</v>
      </c>
      <c r="G123" s="34">
        <v>3</v>
      </c>
      <c r="H123" s="34">
        <v>1</v>
      </c>
      <c r="I123" s="34">
        <v>3</v>
      </c>
      <c r="J123" s="35"/>
      <c r="K123" s="34"/>
      <c r="L123" s="35"/>
      <c r="M123" s="34"/>
      <c r="N123" s="36"/>
      <c r="O123" s="3"/>
    </row>
    <row r="124" spans="1:15" ht="22.5" x14ac:dyDescent="0.25">
      <c r="A124" s="24"/>
      <c r="B124" s="25" t="s">
        <v>47</v>
      </c>
      <c r="C124" s="187" t="s">
        <v>48</v>
      </c>
      <c r="D124" s="187"/>
      <c r="E124" s="187"/>
      <c r="F124" s="187"/>
      <c r="G124" s="187"/>
      <c r="H124" s="187"/>
      <c r="I124" s="187"/>
      <c r="J124" s="187"/>
      <c r="K124" s="187"/>
      <c r="L124" s="187"/>
      <c r="M124" s="187"/>
      <c r="N124" s="196"/>
      <c r="O124" s="3"/>
    </row>
    <row r="125" spans="1:15" x14ac:dyDescent="0.25">
      <c r="A125" s="27"/>
      <c r="B125" s="25">
        <v>1</v>
      </c>
      <c r="C125" s="187" t="s">
        <v>49</v>
      </c>
      <c r="D125" s="187"/>
      <c r="E125" s="187"/>
      <c r="F125" s="28"/>
      <c r="G125" s="28"/>
      <c r="H125" s="28"/>
      <c r="I125" s="28"/>
      <c r="J125" s="25">
        <v>20.68</v>
      </c>
      <c r="K125" s="14">
        <v>1.2</v>
      </c>
      <c r="L125" s="25">
        <v>74.45</v>
      </c>
      <c r="M125" s="14">
        <v>45.85</v>
      </c>
      <c r="N125" s="38">
        <v>3413.53</v>
      </c>
      <c r="O125" s="3"/>
    </row>
    <row r="126" spans="1:15" x14ac:dyDescent="0.25">
      <c r="A126" s="27"/>
      <c r="B126" s="25">
        <v>2</v>
      </c>
      <c r="C126" s="187" t="s">
        <v>63</v>
      </c>
      <c r="D126" s="187"/>
      <c r="E126" s="187"/>
      <c r="F126" s="28"/>
      <c r="G126" s="28"/>
      <c r="H126" s="28"/>
      <c r="I126" s="28"/>
      <c r="J126" s="25">
        <v>8.9700000000000006</v>
      </c>
      <c r="K126" s="14">
        <v>1.2</v>
      </c>
      <c r="L126" s="25">
        <v>32.29</v>
      </c>
      <c r="M126" s="14">
        <v>13.5</v>
      </c>
      <c r="N126" s="29">
        <v>435.92</v>
      </c>
      <c r="O126" s="3"/>
    </row>
    <row r="127" spans="1:15" x14ac:dyDescent="0.25">
      <c r="A127" s="27"/>
      <c r="B127" s="25">
        <v>3</v>
      </c>
      <c r="C127" s="187" t="s">
        <v>64</v>
      </c>
      <c r="D127" s="187"/>
      <c r="E127" s="187"/>
      <c r="F127" s="28"/>
      <c r="G127" s="28"/>
      <c r="H127" s="28"/>
      <c r="I127" s="28"/>
      <c r="J127" s="25">
        <v>1.1100000000000001</v>
      </c>
      <c r="K127" s="14">
        <v>1.2</v>
      </c>
      <c r="L127" s="25">
        <v>4</v>
      </c>
      <c r="M127" s="14">
        <v>45.85</v>
      </c>
      <c r="N127" s="29">
        <v>183.4</v>
      </c>
      <c r="O127" s="3"/>
    </row>
    <row r="128" spans="1:15" x14ac:dyDescent="0.25">
      <c r="A128" s="27"/>
      <c r="B128" s="25">
        <v>4</v>
      </c>
      <c r="C128" s="187" t="s">
        <v>50</v>
      </c>
      <c r="D128" s="187"/>
      <c r="E128" s="187"/>
      <c r="F128" s="28"/>
      <c r="G128" s="28"/>
      <c r="H128" s="28"/>
      <c r="I128" s="28"/>
      <c r="J128" s="25">
        <v>7.84</v>
      </c>
      <c r="K128" s="28"/>
      <c r="L128" s="25">
        <v>23.52</v>
      </c>
      <c r="M128" s="14">
        <v>8.25</v>
      </c>
      <c r="N128" s="29">
        <v>194.04</v>
      </c>
      <c r="O128" s="3"/>
    </row>
    <row r="129" spans="1:15" x14ac:dyDescent="0.25">
      <c r="A129" s="30"/>
      <c r="B129" s="28"/>
      <c r="C129" s="187" t="s">
        <v>51</v>
      </c>
      <c r="D129" s="187"/>
      <c r="E129" s="187"/>
      <c r="F129" s="14" t="s">
        <v>52</v>
      </c>
      <c r="G129" s="14">
        <v>2.15</v>
      </c>
      <c r="H129" s="14">
        <v>1.2</v>
      </c>
      <c r="I129" s="14">
        <v>7.74</v>
      </c>
      <c r="J129" s="28"/>
      <c r="K129" s="28"/>
      <c r="L129" s="28"/>
      <c r="M129" s="28"/>
      <c r="N129" s="29"/>
      <c r="O129" s="3"/>
    </row>
    <row r="130" spans="1:15" ht="15.75" thickBot="1" x14ac:dyDescent="0.3">
      <c r="A130" s="30"/>
      <c r="B130" s="28"/>
      <c r="C130" s="193" t="s">
        <v>65</v>
      </c>
      <c r="D130" s="193"/>
      <c r="E130" s="193"/>
      <c r="F130" s="14" t="s">
        <v>52</v>
      </c>
      <c r="G130" s="14">
        <v>0.09</v>
      </c>
      <c r="H130" s="14">
        <v>1.2</v>
      </c>
      <c r="I130" s="14">
        <v>0.32400000000000001</v>
      </c>
      <c r="J130" s="28"/>
      <c r="K130" s="28"/>
      <c r="L130" s="28"/>
      <c r="M130" s="28"/>
      <c r="N130" s="29"/>
      <c r="O130" s="3"/>
    </row>
    <row r="131" spans="1:15" x14ac:dyDescent="0.25">
      <c r="A131" s="27"/>
      <c r="B131" s="28"/>
      <c r="C131" s="211" t="s">
        <v>53</v>
      </c>
      <c r="D131" s="211"/>
      <c r="E131" s="211"/>
      <c r="F131" s="15"/>
      <c r="G131" s="15"/>
      <c r="H131" s="15"/>
      <c r="I131" s="15"/>
      <c r="J131" s="31">
        <v>37.49</v>
      </c>
      <c r="K131" s="15"/>
      <c r="L131" s="31">
        <v>130.26</v>
      </c>
      <c r="M131" s="15"/>
      <c r="N131" s="39">
        <v>4043.49</v>
      </c>
      <c r="O131" s="3"/>
    </row>
    <row r="132" spans="1:15" x14ac:dyDescent="0.25">
      <c r="A132" s="30"/>
      <c r="B132" s="28"/>
      <c r="C132" s="187" t="s">
        <v>54</v>
      </c>
      <c r="D132" s="187"/>
      <c r="E132" s="187"/>
      <c r="F132" s="28"/>
      <c r="G132" s="28"/>
      <c r="H132" s="28"/>
      <c r="I132" s="28"/>
      <c r="J132" s="28"/>
      <c r="K132" s="28"/>
      <c r="L132" s="25">
        <v>78.45</v>
      </c>
      <c r="M132" s="28"/>
      <c r="N132" s="38">
        <v>3596.93</v>
      </c>
      <c r="O132" s="3"/>
    </row>
    <row r="133" spans="1:15" ht="22.5" x14ac:dyDescent="0.25">
      <c r="A133" s="30"/>
      <c r="B133" s="25" t="s">
        <v>55</v>
      </c>
      <c r="C133" s="187" t="s">
        <v>56</v>
      </c>
      <c r="D133" s="187"/>
      <c r="E133" s="187"/>
      <c r="F133" s="14" t="s">
        <v>57</v>
      </c>
      <c r="G133" s="14">
        <v>97</v>
      </c>
      <c r="H133" s="28"/>
      <c r="I133" s="14">
        <v>97</v>
      </c>
      <c r="J133" s="28"/>
      <c r="K133" s="28"/>
      <c r="L133" s="25">
        <v>76.099999999999994</v>
      </c>
      <c r="M133" s="28"/>
      <c r="N133" s="38">
        <v>3489.02</v>
      </c>
      <c r="O133" s="3"/>
    </row>
    <row r="134" spans="1:15" ht="23.25" thickBot="1" x14ac:dyDescent="0.3">
      <c r="A134" s="30"/>
      <c r="B134" s="25" t="s">
        <v>58</v>
      </c>
      <c r="C134" s="193" t="s">
        <v>59</v>
      </c>
      <c r="D134" s="193"/>
      <c r="E134" s="193"/>
      <c r="F134" s="14" t="s">
        <v>57</v>
      </c>
      <c r="G134" s="14">
        <v>51</v>
      </c>
      <c r="H134" s="28"/>
      <c r="I134" s="14">
        <v>51</v>
      </c>
      <c r="J134" s="28"/>
      <c r="K134" s="28"/>
      <c r="L134" s="25">
        <v>40.01</v>
      </c>
      <c r="M134" s="28"/>
      <c r="N134" s="38">
        <v>1834.43</v>
      </c>
      <c r="O134" s="3"/>
    </row>
    <row r="135" spans="1:15" ht="15.75" thickBot="1" x14ac:dyDescent="0.3">
      <c r="A135" s="19"/>
      <c r="B135" s="28"/>
      <c r="C135" s="195" t="s">
        <v>60</v>
      </c>
      <c r="D135" s="195"/>
      <c r="E135" s="195"/>
      <c r="F135" s="34"/>
      <c r="G135" s="34"/>
      <c r="H135" s="34"/>
      <c r="I135" s="34"/>
      <c r="J135" s="35"/>
      <c r="K135" s="34"/>
      <c r="L135" s="35">
        <v>246.37</v>
      </c>
      <c r="M135" s="15"/>
      <c r="N135" s="40">
        <v>9366.94</v>
      </c>
      <c r="O135" s="3"/>
    </row>
    <row r="136" spans="1:15" x14ac:dyDescent="0.25">
      <c r="A136" s="37">
        <v>7</v>
      </c>
      <c r="B136" s="33" t="s">
        <v>73</v>
      </c>
      <c r="C136" s="192" t="s">
        <v>96</v>
      </c>
      <c r="D136" s="192"/>
      <c r="E136" s="192"/>
      <c r="F136" s="34" t="s">
        <v>72</v>
      </c>
      <c r="G136" s="34">
        <v>1</v>
      </c>
      <c r="H136" s="34">
        <v>1</v>
      </c>
      <c r="I136" s="34">
        <v>1</v>
      </c>
      <c r="J136" s="35"/>
      <c r="K136" s="34"/>
      <c r="L136" s="35"/>
      <c r="M136" s="34"/>
      <c r="N136" s="36"/>
      <c r="O136" s="3"/>
    </row>
    <row r="137" spans="1:15" ht="22.5" x14ac:dyDescent="0.25">
      <c r="A137" s="24"/>
      <c r="B137" s="25" t="s">
        <v>47</v>
      </c>
      <c r="C137" s="187" t="s">
        <v>48</v>
      </c>
      <c r="D137" s="187"/>
      <c r="E137" s="187"/>
      <c r="F137" s="187"/>
      <c r="G137" s="187"/>
      <c r="H137" s="187"/>
      <c r="I137" s="187"/>
      <c r="J137" s="187"/>
      <c r="K137" s="187"/>
      <c r="L137" s="187"/>
      <c r="M137" s="187"/>
      <c r="N137" s="196"/>
      <c r="O137" s="3"/>
    </row>
    <row r="138" spans="1:15" x14ac:dyDescent="0.25">
      <c r="A138" s="27"/>
      <c r="B138" s="25">
        <v>1</v>
      </c>
      <c r="C138" s="187" t="s">
        <v>49</v>
      </c>
      <c r="D138" s="187"/>
      <c r="E138" s="187"/>
      <c r="F138" s="28"/>
      <c r="G138" s="28"/>
      <c r="H138" s="28"/>
      <c r="I138" s="28"/>
      <c r="J138" s="25">
        <v>42.41</v>
      </c>
      <c r="K138" s="14">
        <v>1.2</v>
      </c>
      <c r="L138" s="25">
        <v>50.89</v>
      </c>
      <c r="M138" s="14">
        <v>45.85</v>
      </c>
      <c r="N138" s="38">
        <v>2333.31</v>
      </c>
      <c r="O138" s="3"/>
    </row>
    <row r="139" spans="1:15" x14ac:dyDescent="0.25">
      <c r="A139" s="27"/>
      <c r="B139" s="25">
        <v>2</v>
      </c>
      <c r="C139" s="187" t="s">
        <v>63</v>
      </c>
      <c r="D139" s="187"/>
      <c r="E139" s="187"/>
      <c r="F139" s="28"/>
      <c r="G139" s="28"/>
      <c r="H139" s="28"/>
      <c r="I139" s="28"/>
      <c r="J139" s="25">
        <v>2.27</v>
      </c>
      <c r="K139" s="14">
        <v>1.2</v>
      </c>
      <c r="L139" s="25">
        <v>2.72</v>
      </c>
      <c r="M139" s="14">
        <v>13.5</v>
      </c>
      <c r="N139" s="29">
        <v>36.72</v>
      </c>
      <c r="O139" s="3"/>
    </row>
    <row r="140" spans="1:15" x14ac:dyDescent="0.25">
      <c r="A140" s="27"/>
      <c r="B140" s="25">
        <v>4</v>
      </c>
      <c r="C140" s="187" t="s">
        <v>50</v>
      </c>
      <c r="D140" s="187"/>
      <c r="E140" s="187"/>
      <c r="F140" s="28"/>
      <c r="G140" s="28"/>
      <c r="H140" s="28"/>
      <c r="I140" s="28"/>
      <c r="J140" s="25">
        <v>98.28</v>
      </c>
      <c r="K140" s="28"/>
      <c r="L140" s="25">
        <v>98.28</v>
      </c>
      <c r="M140" s="14">
        <v>8.25</v>
      </c>
      <c r="N140" s="29">
        <v>810.81</v>
      </c>
      <c r="O140" s="3"/>
    </row>
    <row r="141" spans="1:15" ht="15.75" thickBot="1" x14ac:dyDescent="0.3">
      <c r="A141" s="30"/>
      <c r="B141" s="28"/>
      <c r="C141" s="193" t="s">
        <v>51</v>
      </c>
      <c r="D141" s="193"/>
      <c r="E141" s="193"/>
      <c r="F141" s="14" t="s">
        <v>52</v>
      </c>
      <c r="G141" s="14">
        <v>4.46</v>
      </c>
      <c r="H141" s="14">
        <v>1.2</v>
      </c>
      <c r="I141" s="14">
        <v>5.3520000000000003</v>
      </c>
      <c r="J141" s="28"/>
      <c r="K141" s="28"/>
      <c r="L141" s="28"/>
      <c r="M141" s="28"/>
      <c r="N141" s="29"/>
      <c r="O141" s="3"/>
    </row>
    <row r="142" spans="1:15" x14ac:dyDescent="0.25">
      <c r="A142" s="27"/>
      <c r="B142" s="28"/>
      <c r="C142" s="211" t="s">
        <v>53</v>
      </c>
      <c r="D142" s="211"/>
      <c r="E142" s="211"/>
      <c r="F142" s="15"/>
      <c r="G142" s="15"/>
      <c r="H142" s="15"/>
      <c r="I142" s="15"/>
      <c r="J142" s="31">
        <v>142.96</v>
      </c>
      <c r="K142" s="15"/>
      <c r="L142" s="31">
        <v>151.88999999999999</v>
      </c>
      <c r="M142" s="15"/>
      <c r="N142" s="39">
        <v>3180.84</v>
      </c>
      <c r="O142" s="3"/>
    </row>
    <row r="143" spans="1:15" x14ac:dyDescent="0.25">
      <c r="A143" s="30"/>
      <c r="B143" s="28"/>
      <c r="C143" s="187" t="s">
        <v>54</v>
      </c>
      <c r="D143" s="187"/>
      <c r="E143" s="187"/>
      <c r="F143" s="28"/>
      <c r="G143" s="28"/>
      <c r="H143" s="28"/>
      <c r="I143" s="28"/>
      <c r="J143" s="28"/>
      <c r="K143" s="28"/>
      <c r="L143" s="25">
        <v>50.89</v>
      </c>
      <c r="M143" s="28"/>
      <c r="N143" s="38">
        <v>2333.31</v>
      </c>
      <c r="O143" s="3"/>
    </row>
    <row r="144" spans="1:15" ht="22.5" x14ac:dyDescent="0.25">
      <c r="A144" s="30"/>
      <c r="B144" s="25" t="s">
        <v>55</v>
      </c>
      <c r="C144" s="187" t="s">
        <v>56</v>
      </c>
      <c r="D144" s="187"/>
      <c r="E144" s="187"/>
      <c r="F144" s="14" t="s">
        <v>57</v>
      </c>
      <c r="G144" s="14">
        <v>97</v>
      </c>
      <c r="H144" s="28"/>
      <c r="I144" s="14">
        <v>97</v>
      </c>
      <c r="J144" s="28"/>
      <c r="K144" s="28"/>
      <c r="L144" s="25">
        <v>49.36</v>
      </c>
      <c r="M144" s="28"/>
      <c r="N144" s="38">
        <v>2263.31</v>
      </c>
      <c r="O144" s="3"/>
    </row>
    <row r="145" spans="1:15" ht="23.25" thickBot="1" x14ac:dyDescent="0.3">
      <c r="A145" s="30"/>
      <c r="B145" s="25" t="s">
        <v>58</v>
      </c>
      <c r="C145" s="193" t="s">
        <v>59</v>
      </c>
      <c r="D145" s="193"/>
      <c r="E145" s="193"/>
      <c r="F145" s="14" t="s">
        <v>57</v>
      </c>
      <c r="G145" s="14">
        <v>51</v>
      </c>
      <c r="H145" s="28"/>
      <c r="I145" s="14">
        <v>51</v>
      </c>
      <c r="J145" s="28"/>
      <c r="K145" s="28"/>
      <c r="L145" s="25">
        <v>25.95</v>
      </c>
      <c r="M145" s="28"/>
      <c r="N145" s="38">
        <v>1189.99</v>
      </c>
      <c r="O145" s="3"/>
    </row>
    <row r="146" spans="1:15" ht="15.75" thickBot="1" x14ac:dyDescent="0.3">
      <c r="A146" s="19"/>
      <c r="B146" s="28"/>
      <c r="C146" s="195" t="s">
        <v>60</v>
      </c>
      <c r="D146" s="195"/>
      <c r="E146" s="195"/>
      <c r="F146" s="34"/>
      <c r="G146" s="34"/>
      <c r="H146" s="34"/>
      <c r="I146" s="34"/>
      <c r="J146" s="35"/>
      <c r="K146" s="34"/>
      <c r="L146" s="35">
        <v>227.2</v>
      </c>
      <c r="M146" s="15"/>
      <c r="N146" s="40">
        <v>6634.14</v>
      </c>
      <c r="O146" s="3"/>
    </row>
    <row r="147" spans="1:15" x14ac:dyDescent="0.25">
      <c r="A147" s="37">
        <v>8</v>
      </c>
      <c r="B147" s="33" t="s">
        <v>97</v>
      </c>
      <c r="C147" s="192" t="s">
        <v>98</v>
      </c>
      <c r="D147" s="192"/>
      <c r="E147" s="192"/>
      <c r="F147" s="34" t="s">
        <v>99</v>
      </c>
      <c r="G147" s="34">
        <v>0.06</v>
      </c>
      <c r="H147" s="34">
        <v>1</v>
      </c>
      <c r="I147" s="34">
        <v>0.06</v>
      </c>
      <c r="J147" s="35"/>
      <c r="K147" s="34"/>
      <c r="L147" s="35"/>
      <c r="M147" s="34"/>
      <c r="N147" s="36"/>
      <c r="O147" s="3"/>
    </row>
    <row r="148" spans="1:15" x14ac:dyDescent="0.25">
      <c r="A148" s="27"/>
      <c r="B148" s="28"/>
      <c r="C148" s="187" t="s">
        <v>100</v>
      </c>
      <c r="D148" s="187"/>
      <c r="E148" s="187"/>
      <c r="F148" s="187"/>
      <c r="G148" s="187"/>
      <c r="H148" s="187"/>
      <c r="I148" s="187"/>
      <c r="J148" s="187"/>
      <c r="K148" s="187"/>
      <c r="L148" s="187"/>
      <c r="M148" s="187"/>
      <c r="N148" s="196"/>
      <c r="O148" s="3"/>
    </row>
    <row r="149" spans="1:15" ht="22.5" x14ac:dyDescent="0.25">
      <c r="A149" s="24"/>
      <c r="B149" s="25" t="s">
        <v>47</v>
      </c>
      <c r="C149" s="187" t="s">
        <v>48</v>
      </c>
      <c r="D149" s="187"/>
      <c r="E149" s="187"/>
      <c r="F149" s="187"/>
      <c r="G149" s="187"/>
      <c r="H149" s="187"/>
      <c r="I149" s="187"/>
      <c r="J149" s="187"/>
      <c r="K149" s="187"/>
      <c r="L149" s="187"/>
      <c r="M149" s="187"/>
      <c r="N149" s="196"/>
      <c r="O149" s="3"/>
    </row>
    <row r="150" spans="1:15" x14ac:dyDescent="0.25">
      <c r="A150" s="27"/>
      <c r="B150" s="25">
        <v>1</v>
      </c>
      <c r="C150" s="187" t="s">
        <v>49</v>
      </c>
      <c r="D150" s="187"/>
      <c r="E150" s="187"/>
      <c r="F150" s="28"/>
      <c r="G150" s="28"/>
      <c r="H150" s="28"/>
      <c r="I150" s="28"/>
      <c r="J150" s="25">
        <v>288.02</v>
      </c>
      <c r="K150" s="14">
        <v>1.2</v>
      </c>
      <c r="L150" s="25">
        <v>20.74</v>
      </c>
      <c r="M150" s="14">
        <v>45.85</v>
      </c>
      <c r="N150" s="29">
        <v>950.93</v>
      </c>
      <c r="O150" s="3"/>
    </row>
    <row r="151" spans="1:15" x14ac:dyDescent="0.25">
      <c r="A151" s="27"/>
      <c r="B151" s="25">
        <v>2</v>
      </c>
      <c r="C151" s="187" t="s">
        <v>63</v>
      </c>
      <c r="D151" s="187"/>
      <c r="E151" s="187"/>
      <c r="F151" s="28"/>
      <c r="G151" s="28"/>
      <c r="H151" s="28"/>
      <c r="I151" s="28"/>
      <c r="J151" s="25">
        <v>68.98</v>
      </c>
      <c r="K151" s="14">
        <v>1.2</v>
      </c>
      <c r="L151" s="25">
        <v>4.97</v>
      </c>
      <c r="M151" s="14">
        <v>13.5</v>
      </c>
      <c r="N151" s="29">
        <v>67.099999999999994</v>
      </c>
      <c r="O151" s="3"/>
    </row>
    <row r="152" spans="1:15" x14ac:dyDescent="0.25">
      <c r="A152" s="27"/>
      <c r="B152" s="25">
        <v>3</v>
      </c>
      <c r="C152" s="187" t="s">
        <v>64</v>
      </c>
      <c r="D152" s="187"/>
      <c r="E152" s="187"/>
      <c r="F152" s="28"/>
      <c r="G152" s="28"/>
      <c r="H152" s="28"/>
      <c r="I152" s="28"/>
      <c r="J152" s="25">
        <v>4.0199999999999996</v>
      </c>
      <c r="K152" s="14">
        <v>1.2</v>
      </c>
      <c r="L152" s="25">
        <v>0.28999999999999998</v>
      </c>
      <c r="M152" s="14">
        <v>45.85</v>
      </c>
      <c r="N152" s="29">
        <v>13.3</v>
      </c>
      <c r="O152" s="3"/>
    </row>
    <row r="153" spans="1:15" x14ac:dyDescent="0.25">
      <c r="A153" s="27"/>
      <c r="B153" s="25">
        <v>4</v>
      </c>
      <c r="C153" s="187" t="s">
        <v>50</v>
      </c>
      <c r="D153" s="187"/>
      <c r="E153" s="187"/>
      <c r="F153" s="28"/>
      <c r="G153" s="28"/>
      <c r="H153" s="28"/>
      <c r="I153" s="28"/>
      <c r="J153" s="25">
        <v>73.7</v>
      </c>
      <c r="K153" s="28"/>
      <c r="L153" s="25">
        <v>4.42</v>
      </c>
      <c r="M153" s="14">
        <v>8.25</v>
      </c>
      <c r="N153" s="29">
        <v>36.47</v>
      </c>
      <c r="O153" s="3"/>
    </row>
    <row r="154" spans="1:15" x14ac:dyDescent="0.25">
      <c r="A154" s="30"/>
      <c r="B154" s="28"/>
      <c r="C154" s="187" t="s">
        <v>51</v>
      </c>
      <c r="D154" s="187"/>
      <c r="E154" s="187"/>
      <c r="F154" s="14" t="s">
        <v>52</v>
      </c>
      <c r="G154" s="14">
        <v>30.64</v>
      </c>
      <c r="H154" s="14">
        <v>1.2</v>
      </c>
      <c r="I154" s="14">
        <v>2.20608</v>
      </c>
      <c r="J154" s="28"/>
      <c r="K154" s="28"/>
      <c r="L154" s="28"/>
      <c r="M154" s="28"/>
      <c r="N154" s="29"/>
      <c r="O154" s="3"/>
    </row>
    <row r="155" spans="1:15" ht="15.75" thickBot="1" x14ac:dyDescent="0.3">
      <c r="A155" s="30"/>
      <c r="B155" s="28"/>
      <c r="C155" s="193" t="s">
        <v>65</v>
      </c>
      <c r="D155" s="193"/>
      <c r="E155" s="193"/>
      <c r="F155" s="14" t="s">
        <v>52</v>
      </c>
      <c r="G155" s="14">
        <v>0.32</v>
      </c>
      <c r="H155" s="14">
        <v>1.2</v>
      </c>
      <c r="I155" s="14">
        <v>2.3040000000000001E-2</v>
      </c>
      <c r="J155" s="28"/>
      <c r="K155" s="28"/>
      <c r="L155" s="28"/>
      <c r="M155" s="28"/>
      <c r="N155" s="29"/>
      <c r="O155" s="3"/>
    </row>
    <row r="156" spans="1:15" x14ac:dyDescent="0.25">
      <c r="A156" s="27"/>
      <c r="B156" s="28"/>
      <c r="C156" s="211" t="s">
        <v>53</v>
      </c>
      <c r="D156" s="211"/>
      <c r="E156" s="211"/>
      <c r="F156" s="15"/>
      <c r="G156" s="15"/>
      <c r="H156" s="15"/>
      <c r="I156" s="15"/>
      <c r="J156" s="31">
        <v>430.7</v>
      </c>
      <c r="K156" s="15"/>
      <c r="L156" s="31">
        <v>30.13</v>
      </c>
      <c r="M156" s="15"/>
      <c r="N156" s="39">
        <v>1054.5</v>
      </c>
      <c r="O156" s="3"/>
    </row>
    <row r="157" spans="1:15" x14ac:dyDescent="0.25">
      <c r="A157" s="30"/>
      <c r="B157" s="28"/>
      <c r="C157" s="187" t="s">
        <v>54</v>
      </c>
      <c r="D157" s="187"/>
      <c r="E157" s="187"/>
      <c r="F157" s="28"/>
      <c r="G157" s="28"/>
      <c r="H157" s="28"/>
      <c r="I157" s="28"/>
      <c r="J157" s="28"/>
      <c r="K157" s="28"/>
      <c r="L157" s="25">
        <v>21.03</v>
      </c>
      <c r="M157" s="28"/>
      <c r="N157" s="29">
        <v>964.23</v>
      </c>
      <c r="O157" s="3"/>
    </row>
    <row r="158" spans="1:15" ht="22.5" x14ac:dyDescent="0.25">
      <c r="A158" s="30"/>
      <c r="B158" s="25" t="s">
        <v>55</v>
      </c>
      <c r="C158" s="187" t="s">
        <v>56</v>
      </c>
      <c r="D158" s="187"/>
      <c r="E158" s="187"/>
      <c r="F158" s="14" t="s">
        <v>57</v>
      </c>
      <c r="G158" s="14">
        <v>97</v>
      </c>
      <c r="H158" s="28"/>
      <c r="I158" s="14">
        <v>97</v>
      </c>
      <c r="J158" s="28"/>
      <c r="K158" s="28"/>
      <c r="L158" s="25">
        <v>20.399999999999999</v>
      </c>
      <c r="M158" s="28"/>
      <c r="N158" s="29">
        <v>935.3</v>
      </c>
      <c r="O158" s="3"/>
    </row>
    <row r="159" spans="1:15" ht="23.25" thickBot="1" x14ac:dyDescent="0.3">
      <c r="A159" s="30"/>
      <c r="B159" s="25" t="s">
        <v>58</v>
      </c>
      <c r="C159" s="193" t="s">
        <v>59</v>
      </c>
      <c r="D159" s="193"/>
      <c r="E159" s="193"/>
      <c r="F159" s="14" t="s">
        <v>57</v>
      </c>
      <c r="G159" s="14">
        <v>51</v>
      </c>
      <c r="H159" s="28"/>
      <c r="I159" s="14">
        <v>51</v>
      </c>
      <c r="J159" s="28"/>
      <c r="K159" s="28"/>
      <c r="L159" s="25">
        <v>10.73</v>
      </c>
      <c r="M159" s="28"/>
      <c r="N159" s="29">
        <v>491.76</v>
      </c>
      <c r="O159" s="3"/>
    </row>
    <row r="160" spans="1:15" ht="15.75" thickBot="1" x14ac:dyDescent="0.3">
      <c r="A160" s="19"/>
      <c r="B160" s="28"/>
      <c r="C160" s="195" t="s">
        <v>60</v>
      </c>
      <c r="D160" s="195"/>
      <c r="E160" s="195"/>
      <c r="F160" s="34"/>
      <c r="G160" s="34"/>
      <c r="H160" s="34"/>
      <c r="I160" s="34"/>
      <c r="J160" s="35"/>
      <c r="K160" s="34"/>
      <c r="L160" s="35">
        <v>61.26</v>
      </c>
      <c r="M160" s="15"/>
      <c r="N160" s="40">
        <v>2481.56</v>
      </c>
      <c r="O160" s="3"/>
    </row>
    <row r="161" spans="1:15" x14ac:dyDescent="0.25">
      <c r="A161" s="37">
        <v>9</v>
      </c>
      <c r="B161" s="33" t="s">
        <v>101</v>
      </c>
      <c r="C161" s="192" t="s">
        <v>102</v>
      </c>
      <c r="D161" s="192"/>
      <c r="E161" s="192"/>
      <c r="F161" s="34" t="s">
        <v>99</v>
      </c>
      <c r="G161" s="34">
        <v>0.02</v>
      </c>
      <c r="H161" s="34">
        <v>1</v>
      </c>
      <c r="I161" s="34">
        <v>0.02</v>
      </c>
      <c r="J161" s="35"/>
      <c r="K161" s="34"/>
      <c r="L161" s="35"/>
      <c r="M161" s="34"/>
      <c r="N161" s="36"/>
      <c r="O161" s="3"/>
    </row>
    <row r="162" spans="1:15" x14ac:dyDescent="0.25">
      <c r="A162" s="27"/>
      <c r="B162" s="28"/>
      <c r="C162" s="187" t="s">
        <v>103</v>
      </c>
      <c r="D162" s="187"/>
      <c r="E162" s="187"/>
      <c r="F162" s="187"/>
      <c r="G162" s="187"/>
      <c r="H162" s="187"/>
      <c r="I162" s="187"/>
      <c r="J162" s="187"/>
      <c r="K162" s="187"/>
      <c r="L162" s="187"/>
      <c r="M162" s="187"/>
      <c r="N162" s="196"/>
      <c r="O162" s="3"/>
    </row>
    <row r="163" spans="1:15" ht="22.5" x14ac:dyDescent="0.25">
      <c r="A163" s="24"/>
      <c r="B163" s="25" t="s">
        <v>47</v>
      </c>
      <c r="C163" s="187" t="s">
        <v>48</v>
      </c>
      <c r="D163" s="187"/>
      <c r="E163" s="187"/>
      <c r="F163" s="187"/>
      <c r="G163" s="187"/>
      <c r="H163" s="187"/>
      <c r="I163" s="187"/>
      <c r="J163" s="187"/>
      <c r="K163" s="187"/>
      <c r="L163" s="187"/>
      <c r="M163" s="187"/>
      <c r="N163" s="196"/>
      <c r="O163" s="3"/>
    </row>
    <row r="164" spans="1:15" x14ac:dyDescent="0.25">
      <c r="A164" s="27"/>
      <c r="B164" s="25">
        <v>1</v>
      </c>
      <c r="C164" s="187" t="s">
        <v>49</v>
      </c>
      <c r="D164" s="187"/>
      <c r="E164" s="187"/>
      <c r="F164" s="28"/>
      <c r="G164" s="28"/>
      <c r="H164" s="28"/>
      <c r="I164" s="28"/>
      <c r="J164" s="25">
        <v>195.52</v>
      </c>
      <c r="K164" s="14">
        <v>1.2</v>
      </c>
      <c r="L164" s="25">
        <v>4.6900000000000004</v>
      </c>
      <c r="M164" s="14">
        <v>45.85</v>
      </c>
      <c r="N164" s="29">
        <v>215.04</v>
      </c>
      <c r="O164" s="3"/>
    </row>
    <row r="165" spans="1:15" x14ac:dyDescent="0.25">
      <c r="A165" s="27"/>
      <c r="B165" s="25">
        <v>2</v>
      </c>
      <c r="C165" s="187" t="s">
        <v>63</v>
      </c>
      <c r="D165" s="187"/>
      <c r="E165" s="187"/>
      <c r="F165" s="28"/>
      <c r="G165" s="28"/>
      <c r="H165" s="28"/>
      <c r="I165" s="28"/>
      <c r="J165" s="25">
        <v>56.7</v>
      </c>
      <c r="K165" s="14">
        <v>1.2</v>
      </c>
      <c r="L165" s="25">
        <v>1.36</v>
      </c>
      <c r="M165" s="14">
        <v>13.5</v>
      </c>
      <c r="N165" s="29">
        <v>18.36</v>
      </c>
      <c r="O165" s="3"/>
    </row>
    <row r="166" spans="1:15" x14ac:dyDescent="0.25">
      <c r="A166" s="27"/>
      <c r="B166" s="25">
        <v>3</v>
      </c>
      <c r="C166" s="187" t="s">
        <v>64</v>
      </c>
      <c r="D166" s="187"/>
      <c r="E166" s="187"/>
      <c r="F166" s="28"/>
      <c r="G166" s="28"/>
      <c r="H166" s="28"/>
      <c r="I166" s="28"/>
      <c r="J166" s="25">
        <v>5.0199999999999996</v>
      </c>
      <c r="K166" s="14">
        <v>1.2</v>
      </c>
      <c r="L166" s="25">
        <v>0.12</v>
      </c>
      <c r="M166" s="14">
        <v>45.85</v>
      </c>
      <c r="N166" s="29">
        <v>5.5</v>
      </c>
      <c r="O166" s="3"/>
    </row>
    <row r="167" spans="1:15" x14ac:dyDescent="0.25">
      <c r="A167" s="27"/>
      <c r="B167" s="25">
        <v>4</v>
      </c>
      <c r="C167" s="187" t="s">
        <v>50</v>
      </c>
      <c r="D167" s="187"/>
      <c r="E167" s="187"/>
      <c r="F167" s="28"/>
      <c r="G167" s="28"/>
      <c r="H167" s="28"/>
      <c r="I167" s="28"/>
      <c r="J167" s="25">
        <v>35.96</v>
      </c>
      <c r="K167" s="28"/>
      <c r="L167" s="25">
        <v>0.72</v>
      </c>
      <c r="M167" s="14">
        <v>8.25</v>
      </c>
      <c r="N167" s="29">
        <v>5.94</v>
      </c>
      <c r="O167" s="3"/>
    </row>
    <row r="168" spans="1:15" x14ac:dyDescent="0.25">
      <c r="A168" s="30"/>
      <c r="B168" s="28"/>
      <c r="C168" s="187" t="s">
        <v>51</v>
      </c>
      <c r="D168" s="187"/>
      <c r="E168" s="187"/>
      <c r="F168" s="14" t="s">
        <v>52</v>
      </c>
      <c r="G168" s="14">
        <v>20.8</v>
      </c>
      <c r="H168" s="14">
        <v>1.2</v>
      </c>
      <c r="I168" s="14">
        <v>0.49919999999999998</v>
      </c>
      <c r="J168" s="28"/>
      <c r="K168" s="28"/>
      <c r="L168" s="28"/>
      <c r="M168" s="28"/>
      <c r="N168" s="29"/>
      <c r="O168" s="3"/>
    </row>
    <row r="169" spans="1:15" ht="15.75" thickBot="1" x14ac:dyDescent="0.3">
      <c r="A169" s="30"/>
      <c r="B169" s="28"/>
      <c r="C169" s="193" t="s">
        <v>65</v>
      </c>
      <c r="D169" s="193"/>
      <c r="E169" s="193"/>
      <c r="F169" s="14" t="s">
        <v>52</v>
      </c>
      <c r="G169" s="14">
        <v>0.4</v>
      </c>
      <c r="H169" s="14">
        <v>1.2</v>
      </c>
      <c r="I169" s="14">
        <v>9.5999999999999992E-3</v>
      </c>
      <c r="J169" s="28"/>
      <c r="K169" s="28"/>
      <c r="L169" s="28"/>
      <c r="M169" s="28"/>
      <c r="N169" s="29"/>
      <c r="O169" s="3"/>
    </row>
    <row r="170" spans="1:15" x14ac:dyDescent="0.25">
      <c r="A170" s="27"/>
      <c r="B170" s="28"/>
      <c r="C170" s="211" t="s">
        <v>53</v>
      </c>
      <c r="D170" s="211"/>
      <c r="E170" s="211"/>
      <c r="F170" s="15"/>
      <c r="G170" s="15"/>
      <c r="H170" s="15"/>
      <c r="I170" s="15"/>
      <c r="J170" s="31">
        <v>288.18</v>
      </c>
      <c r="K170" s="15"/>
      <c r="L170" s="31">
        <v>6.77</v>
      </c>
      <c r="M170" s="15"/>
      <c r="N170" s="32">
        <v>239.34</v>
      </c>
      <c r="O170" s="3"/>
    </row>
    <row r="171" spans="1:15" x14ac:dyDescent="0.25">
      <c r="A171" s="30"/>
      <c r="B171" s="28"/>
      <c r="C171" s="187" t="s">
        <v>54</v>
      </c>
      <c r="D171" s="187"/>
      <c r="E171" s="187"/>
      <c r="F171" s="28"/>
      <c r="G171" s="28"/>
      <c r="H171" s="28"/>
      <c r="I171" s="28"/>
      <c r="J171" s="28"/>
      <c r="K171" s="28"/>
      <c r="L171" s="25">
        <v>4.8099999999999996</v>
      </c>
      <c r="M171" s="28"/>
      <c r="N171" s="29">
        <v>220.54</v>
      </c>
      <c r="O171" s="3"/>
    </row>
    <row r="172" spans="1:15" ht="22.5" x14ac:dyDescent="0.25">
      <c r="A172" s="30"/>
      <c r="B172" s="25" t="s">
        <v>55</v>
      </c>
      <c r="C172" s="187" t="s">
        <v>56</v>
      </c>
      <c r="D172" s="187"/>
      <c r="E172" s="187"/>
      <c r="F172" s="14" t="s">
        <v>57</v>
      </c>
      <c r="G172" s="14">
        <v>97</v>
      </c>
      <c r="H172" s="28"/>
      <c r="I172" s="14">
        <v>97</v>
      </c>
      <c r="J172" s="28"/>
      <c r="K172" s="28"/>
      <c r="L172" s="25">
        <v>4.67</v>
      </c>
      <c r="M172" s="28"/>
      <c r="N172" s="29">
        <v>213.92</v>
      </c>
      <c r="O172" s="3"/>
    </row>
    <row r="173" spans="1:15" ht="23.25" thickBot="1" x14ac:dyDescent="0.3">
      <c r="A173" s="30"/>
      <c r="B173" s="25" t="s">
        <v>58</v>
      </c>
      <c r="C173" s="193" t="s">
        <v>59</v>
      </c>
      <c r="D173" s="193"/>
      <c r="E173" s="193"/>
      <c r="F173" s="14" t="s">
        <v>57</v>
      </c>
      <c r="G173" s="14">
        <v>51</v>
      </c>
      <c r="H173" s="28"/>
      <c r="I173" s="14">
        <v>51</v>
      </c>
      <c r="J173" s="28"/>
      <c r="K173" s="28"/>
      <c r="L173" s="25">
        <v>2.4500000000000002</v>
      </c>
      <c r="M173" s="28"/>
      <c r="N173" s="29">
        <v>112.48</v>
      </c>
      <c r="O173" s="3"/>
    </row>
    <row r="174" spans="1:15" x14ac:dyDescent="0.25">
      <c r="A174" s="19"/>
      <c r="B174" s="28"/>
      <c r="C174" s="192" t="s">
        <v>60</v>
      </c>
      <c r="D174" s="192"/>
      <c r="E174" s="192"/>
      <c r="F174" s="34"/>
      <c r="G174" s="34"/>
      <c r="H174" s="34"/>
      <c r="I174" s="34"/>
      <c r="J174" s="35"/>
      <c r="K174" s="34"/>
      <c r="L174" s="35">
        <v>13.89</v>
      </c>
      <c r="M174" s="15"/>
      <c r="N174" s="36">
        <v>565.74</v>
      </c>
      <c r="O174" s="3"/>
    </row>
    <row r="175" spans="1:15" ht="15.75" thickBot="1" x14ac:dyDescent="0.3">
      <c r="A175" s="28"/>
      <c r="B175" s="28"/>
      <c r="C175" s="28"/>
      <c r="D175" s="28"/>
      <c r="E175" s="28"/>
      <c r="F175" s="28"/>
      <c r="G175" s="28"/>
      <c r="H175" s="28"/>
      <c r="I175" s="28"/>
      <c r="J175" s="28"/>
      <c r="K175" s="28"/>
      <c r="L175" s="28"/>
      <c r="M175" s="28"/>
      <c r="N175" s="28"/>
      <c r="O175" s="3"/>
    </row>
    <row r="176" spans="1:15" x14ac:dyDescent="0.25">
      <c r="A176" s="41"/>
      <c r="B176" s="35"/>
      <c r="C176" s="192" t="s">
        <v>104</v>
      </c>
      <c r="D176" s="192"/>
      <c r="E176" s="192"/>
      <c r="F176" s="192"/>
      <c r="G176" s="192"/>
      <c r="H176" s="192"/>
      <c r="I176" s="192"/>
      <c r="J176" s="192"/>
      <c r="K176" s="192"/>
      <c r="L176" s="42"/>
      <c r="M176" s="43"/>
      <c r="N176" s="44"/>
      <c r="O176" s="3"/>
    </row>
    <row r="177" spans="1:15" x14ac:dyDescent="0.25">
      <c r="A177" s="45"/>
      <c r="B177" s="28"/>
      <c r="C177" s="187" t="s">
        <v>76</v>
      </c>
      <c r="D177" s="187"/>
      <c r="E177" s="187"/>
      <c r="F177" s="187"/>
      <c r="G177" s="187"/>
      <c r="H177" s="187"/>
      <c r="I177" s="187"/>
      <c r="J177" s="187"/>
      <c r="K177" s="187"/>
      <c r="L177" s="46">
        <v>330.06</v>
      </c>
      <c r="M177" s="4"/>
      <c r="N177" s="47"/>
      <c r="O177" s="3"/>
    </row>
    <row r="178" spans="1:15" x14ac:dyDescent="0.25">
      <c r="A178" s="45"/>
      <c r="B178" s="28"/>
      <c r="C178" s="187" t="s">
        <v>77</v>
      </c>
      <c r="D178" s="187"/>
      <c r="E178" s="187"/>
      <c r="F178" s="187"/>
      <c r="G178" s="187"/>
      <c r="H178" s="187"/>
      <c r="I178" s="187"/>
      <c r="J178" s="187"/>
      <c r="K178" s="187"/>
      <c r="L178" s="4"/>
      <c r="M178" s="4"/>
      <c r="N178" s="47"/>
      <c r="O178" s="3"/>
    </row>
    <row r="179" spans="1:15" x14ac:dyDescent="0.25">
      <c r="A179" s="45"/>
      <c r="B179" s="28"/>
      <c r="C179" s="187" t="s">
        <v>78</v>
      </c>
      <c r="D179" s="187"/>
      <c r="E179" s="187"/>
      <c r="F179" s="187"/>
      <c r="G179" s="187"/>
      <c r="H179" s="187"/>
      <c r="I179" s="187"/>
      <c r="J179" s="187"/>
      <c r="K179" s="187"/>
      <c r="L179" s="46">
        <v>159.1</v>
      </c>
      <c r="M179" s="4"/>
      <c r="N179" s="47"/>
      <c r="O179" s="3"/>
    </row>
    <row r="180" spans="1:15" x14ac:dyDescent="0.25">
      <c r="A180" s="45"/>
      <c r="B180" s="28"/>
      <c r="C180" s="187" t="s">
        <v>79</v>
      </c>
      <c r="D180" s="187"/>
      <c r="E180" s="187"/>
      <c r="F180" s="187"/>
      <c r="G180" s="187"/>
      <c r="H180" s="187"/>
      <c r="I180" s="187"/>
      <c r="J180" s="187"/>
      <c r="K180" s="187"/>
      <c r="L180" s="46">
        <v>43.51</v>
      </c>
      <c r="M180" s="4"/>
      <c r="N180" s="47"/>
      <c r="O180" s="3"/>
    </row>
    <row r="181" spans="1:15" x14ac:dyDescent="0.25">
      <c r="A181" s="45"/>
      <c r="B181" s="28"/>
      <c r="C181" s="187" t="s">
        <v>80</v>
      </c>
      <c r="D181" s="187"/>
      <c r="E181" s="187"/>
      <c r="F181" s="187"/>
      <c r="G181" s="187"/>
      <c r="H181" s="187"/>
      <c r="I181" s="187"/>
      <c r="J181" s="187"/>
      <c r="K181" s="187"/>
      <c r="L181" s="46">
        <v>4.72</v>
      </c>
      <c r="M181" s="4"/>
      <c r="N181" s="47"/>
      <c r="O181" s="3"/>
    </row>
    <row r="182" spans="1:15" x14ac:dyDescent="0.25">
      <c r="A182" s="45"/>
      <c r="B182" s="28"/>
      <c r="C182" s="187" t="s">
        <v>105</v>
      </c>
      <c r="D182" s="187"/>
      <c r="E182" s="187"/>
      <c r="F182" s="187"/>
      <c r="G182" s="187"/>
      <c r="H182" s="187"/>
      <c r="I182" s="187"/>
      <c r="J182" s="187"/>
      <c r="K182" s="187"/>
      <c r="L182" s="46">
        <v>127.45</v>
      </c>
      <c r="M182" s="4"/>
      <c r="N182" s="47"/>
      <c r="O182" s="3"/>
    </row>
    <row r="183" spans="1:15" x14ac:dyDescent="0.25">
      <c r="A183" s="45"/>
      <c r="B183" s="28"/>
      <c r="C183" s="187" t="s">
        <v>87</v>
      </c>
      <c r="D183" s="187"/>
      <c r="E183" s="187"/>
      <c r="F183" s="187"/>
      <c r="G183" s="187"/>
      <c r="H183" s="187"/>
      <c r="I183" s="187"/>
      <c r="J183" s="187"/>
      <c r="K183" s="187"/>
      <c r="L183" s="46">
        <v>572.52</v>
      </c>
      <c r="M183" s="4"/>
      <c r="N183" s="47"/>
      <c r="O183" s="3"/>
    </row>
    <row r="184" spans="1:15" x14ac:dyDescent="0.25">
      <c r="A184" s="45"/>
      <c r="B184" s="28"/>
      <c r="C184" s="187" t="s">
        <v>77</v>
      </c>
      <c r="D184" s="187"/>
      <c r="E184" s="187"/>
      <c r="F184" s="187"/>
      <c r="G184" s="187"/>
      <c r="H184" s="187"/>
      <c r="I184" s="187"/>
      <c r="J184" s="187"/>
      <c r="K184" s="187"/>
      <c r="L184" s="4"/>
      <c r="M184" s="4"/>
      <c r="N184" s="47"/>
      <c r="O184" s="3"/>
    </row>
    <row r="185" spans="1:15" x14ac:dyDescent="0.25">
      <c r="A185" s="45"/>
      <c r="B185" s="28"/>
      <c r="C185" s="187" t="s">
        <v>82</v>
      </c>
      <c r="D185" s="187"/>
      <c r="E185" s="187"/>
      <c r="F185" s="187"/>
      <c r="G185" s="187"/>
      <c r="H185" s="187"/>
      <c r="I185" s="187"/>
      <c r="J185" s="187"/>
      <c r="K185" s="187"/>
      <c r="L185" s="46">
        <v>159.1</v>
      </c>
      <c r="M185" s="4"/>
      <c r="N185" s="47"/>
      <c r="O185" s="3"/>
    </row>
    <row r="186" spans="1:15" x14ac:dyDescent="0.25">
      <c r="A186" s="45"/>
      <c r="B186" s="28"/>
      <c r="C186" s="187" t="s">
        <v>83</v>
      </c>
      <c r="D186" s="187"/>
      <c r="E186" s="187"/>
      <c r="F186" s="187"/>
      <c r="G186" s="187"/>
      <c r="H186" s="187"/>
      <c r="I186" s="187"/>
      <c r="J186" s="187"/>
      <c r="K186" s="187"/>
      <c r="L186" s="46">
        <v>43.51</v>
      </c>
      <c r="M186" s="4"/>
      <c r="N186" s="47"/>
      <c r="O186" s="3"/>
    </row>
    <row r="187" spans="1:15" x14ac:dyDescent="0.25">
      <c r="A187" s="45"/>
      <c r="B187" s="28"/>
      <c r="C187" s="187" t="s">
        <v>84</v>
      </c>
      <c r="D187" s="187"/>
      <c r="E187" s="187"/>
      <c r="F187" s="187"/>
      <c r="G187" s="187"/>
      <c r="H187" s="187"/>
      <c r="I187" s="187"/>
      <c r="J187" s="187"/>
      <c r="K187" s="187"/>
      <c r="L187" s="46">
        <v>4.72</v>
      </c>
      <c r="M187" s="4"/>
      <c r="N187" s="47"/>
      <c r="O187" s="3"/>
    </row>
    <row r="188" spans="1:15" x14ac:dyDescent="0.25">
      <c r="A188" s="45"/>
      <c r="B188" s="28"/>
      <c r="C188" s="187" t="s">
        <v>106</v>
      </c>
      <c r="D188" s="187"/>
      <c r="E188" s="187"/>
      <c r="F188" s="187"/>
      <c r="G188" s="187"/>
      <c r="H188" s="187"/>
      <c r="I188" s="187"/>
      <c r="J188" s="187"/>
      <c r="K188" s="187"/>
      <c r="L188" s="46">
        <v>127.45</v>
      </c>
      <c r="M188" s="4"/>
      <c r="N188" s="47"/>
      <c r="O188" s="3"/>
    </row>
    <row r="189" spans="1:15" x14ac:dyDescent="0.25">
      <c r="A189" s="45"/>
      <c r="B189" s="28"/>
      <c r="C189" s="187" t="s">
        <v>85</v>
      </c>
      <c r="D189" s="187"/>
      <c r="E189" s="187"/>
      <c r="F189" s="187"/>
      <c r="G189" s="187"/>
      <c r="H189" s="187"/>
      <c r="I189" s="187"/>
      <c r="J189" s="187"/>
      <c r="K189" s="187"/>
      <c r="L189" s="46">
        <v>158.91</v>
      </c>
      <c r="M189" s="4"/>
      <c r="N189" s="47"/>
      <c r="O189" s="3"/>
    </row>
    <row r="190" spans="1:15" x14ac:dyDescent="0.25">
      <c r="A190" s="45"/>
      <c r="B190" s="28"/>
      <c r="C190" s="187" t="s">
        <v>86</v>
      </c>
      <c r="D190" s="187"/>
      <c r="E190" s="187"/>
      <c r="F190" s="187"/>
      <c r="G190" s="187"/>
      <c r="H190" s="187"/>
      <c r="I190" s="187"/>
      <c r="J190" s="187"/>
      <c r="K190" s="187"/>
      <c r="L190" s="46">
        <v>83.55</v>
      </c>
      <c r="M190" s="4"/>
      <c r="N190" s="47"/>
      <c r="O190" s="3"/>
    </row>
    <row r="191" spans="1:15" x14ac:dyDescent="0.25">
      <c r="A191" s="45"/>
      <c r="B191" s="28"/>
      <c r="C191" s="187" t="s">
        <v>88</v>
      </c>
      <c r="D191" s="187"/>
      <c r="E191" s="187"/>
      <c r="F191" s="187"/>
      <c r="G191" s="187"/>
      <c r="H191" s="187"/>
      <c r="I191" s="187"/>
      <c r="J191" s="187"/>
      <c r="K191" s="187"/>
      <c r="L191" s="46">
        <v>163.82</v>
      </c>
      <c r="M191" s="4"/>
      <c r="N191" s="47"/>
      <c r="O191" s="3"/>
    </row>
    <row r="192" spans="1:15" x14ac:dyDescent="0.25">
      <c r="A192" s="45"/>
      <c r="B192" s="28"/>
      <c r="C192" s="187" t="s">
        <v>89</v>
      </c>
      <c r="D192" s="187"/>
      <c r="E192" s="187"/>
      <c r="F192" s="187"/>
      <c r="G192" s="187"/>
      <c r="H192" s="187"/>
      <c r="I192" s="187"/>
      <c r="J192" s="187"/>
      <c r="K192" s="187"/>
      <c r="L192" s="46">
        <v>158.91</v>
      </c>
      <c r="M192" s="4"/>
      <c r="N192" s="47"/>
      <c r="O192" s="3"/>
    </row>
    <row r="193" spans="1:15" x14ac:dyDescent="0.25">
      <c r="A193" s="45"/>
      <c r="B193" s="28"/>
      <c r="C193" s="187" t="s">
        <v>90</v>
      </c>
      <c r="D193" s="187"/>
      <c r="E193" s="187"/>
      <c r="F193" s="187"/>
      <c r="G193" s="187"/>
      <c r="H193" s="187"/>
      <c r="I193" s="187"/>
      <c r="J193" s="187"/>
      <c r="K193" s="187"/>
      <c r="L193" s="46">
        <v>83.55</v>
      </c>
      <c r="M193" s="4"/>
      <c r="N193" s="47"/>
      <c r="O193" s="3"/>
    </row>
    <row r="194" spans="1:15" ht="15.75" thickBot="1" x14ac:dyDescent="0.3">
      <c r="A194" s="45"/>
      <c r="B194" s="28"/>
      <c r="C194" s="191" t="s">
        <v>107</v>
      </c>
      <c r="D194" s="191"/>
      <c r="E194" s="191"/>
      <c r="F194" s="191"/>
      <c r="G194" s="191"/>
      <c r="H194" s="191"/>
      <c r="I194" s="191"/>
      <c r="J194" s="191"/>
      <c r="K194" s="191"/>
      <c r="L194" s="48">
        <v>572.52</v>
      </c>
      <c r="M194" s="4"/>
      <c r="N194" s="49"/>
      <c r="O194" s="3"/>
    </row>
    <row r="195" spans="1:15" ht="15.75" thickBot="1" x14ac:dyDescent="0.3">
      <c r="A195" s="197" t="s">
        <v>108</v>
      </c>
      <c r="B195" s="198"/>
      <c r="C195" s="198"/>
      <c r="D195" s="198"/>
      <c r="E195" s="198"/>
      <c r="F195" s="198"/>
      <c r="G195" s="198"/>
      <c r="H195" s="198"/>
      <c r="I195" s="198"/>
      <c r="J195" s="198"/>
      <c r="K195" s="198"/>
      <c r="L195" s="198"/>
      <c r="M195" s="198"/>
      <c r="N195" s="199"/>
      <c r="O195" s="3"/>
    </row>
    <row r="196" spans="1:15" x14ac:dyDescent="0.25">
      <c r="A196" s="19">
        <v>10</v>
      </c>
      <c r="B196" s="20" t="s">
        <v>109</v>
      </c>
      <c r="C196" s="192" t="s">
        <v>110</v>
      </c>
      <c r="D196" s="192"/>
      <c r="E196" s="192"/>
      <c r="F196" s="21" t="s">
        <v>72</v>
      </c>
      <c r="G196" s="21">
        <v>1</v>
      </c>
      <c r="H196" s="21">
        <v>1</v>
      </c>
      <c r="I196" s="21">
        <v>1</v>
      </c>
      <c r="J196" s="22"/>
      <c r="K196" s="21"/>
      <c r="L196" s="22"/>
      <c r="M196" s="21"/>
      <c r="N196" s="23"/>
      <c r="O196" s="3"/>
    </row>
    <row r="197" spans="1:15" ht="22.5" x14ac:dyDescent="0.25">
      <c r="A197" s="24"/>
      <c r="B197" s="25" t="s">
        <v>111</v>
      </c>
      <c r="C197" s="187" t="s">
        <v>48</v>
      </c>
      <c r="D197" s="187"/>
      <c r="E197" s="187"/>
      <c r="F197" s="187"/>
      <c r="G197" s="187"/>
      <c r="H197" s="187"/>
      <c r="I197" s="187"/>
      <c r="J197" s="187"/>
      <c r="K197" s="187"/>
      <c r="L197" s="187"/>
      <c r="M197" s="187"/>
      <c r="N197" s="196"/>
      <c r="O197" s="3"/>
    </row>
    <row r="198" spans="1:15" x14ac:dyDescent="0.25">
      <c r="A198" s="27"/>
      <c r="B198" s="25">
        <v>1</v>
      </c>
      <c r="C198" s="187" t="s">
        <v>49</v>
      </c>
      <c r="D198" s="187"/>
      <c r="E198" s="187"/>
      <c r="F198" s="28"/>
      <c r="G198" s="28"/>
      <c r="H198" s="28"/>
      <c r="I198" s="28"/>
      <c r="J198" s="25">
        <v>39.1</v>
      </c>
      <c r="K198" s="14">
        <v>1.2</v>
      </c>
      <c r="L198" s="25">
        <v>46.92</v>
      </c>
      <c r="M198" s="14">
        <v>45.85</v>
      </c>
      <c r="N198" s="38">
        <v>2151.2800000000002</v>
      </c>
      <c r="O198" s="3"/>
    </row>
    <row r="199" spans="1:15" ht="15.75" thickBot="1" x14ac:dyDescent="0.3">
      <c r="A199" s="30"/>
      <c r="B199" s="28"/>
      <c r="C199" s="193" t="s">
        <v>51</v>
      </c>
      <c r="D199" s="193"/>
      <c r="E199" s="193"/>
      <c r="F199" s="14" t="s">
        <v>52</v>
      </c>
      <c r="G199" s="14">
        <v>2.4900000000000002</v>
      </c>
      <c r="H199" s="14">
        <v>1.2</v>
      </c>
      <c r="I199" s="14">
        <v>2.988</v>
      </c>
      <c r="J199" s="28"/>
      <c r="K199" s="28"/>
      <c r="L199" s="28"/>
      <c r="M199" s="28"/>
      <c r="N199" s="29"/>
      <c r="O199" s="3"/>
    </row>
    <row r="200" spans="1:15" x14ac:dyDescent="0.25">
      <c r="A200" s="27"/>
      <c r="B200" s="28"/>
      <c r="C200" s="211" t="s">
        <v>53</v>
      </c>
      <c r="D200" s="211"/>
      <c r="E200" s="211"/>
      <c r="F200" s="15"/>
      <c r="G200" s="15"/>
      <c r="H200" s="15"/>
      <c r="I200" s="15"/>
      <c r="J200" s="31">
        <v>39.1</v>
      </c>
      <c r="K200" s="15"/>
      <c r="L200" s="31">
        <v>46.92</v>
      </c>
      <c r="M200" s="15"/>
      <c r="N200" s="39">
        <v>2151.2800000000002</v>
      </c>
      <c r="O200" s="3"/>
    </row>
    <row r="201" spans="1:15" x14ac:dyDescent="0.25">
      <c r="A201" s="30"/>
      <c r="B201" s="28"/>
      <c r="C201" s="187" t="s">
        <v>54</v>
      </c>
      <c r="D201" s="187"/>
      <c r="E201" s="187"/>
      <c r="F201" s="28"/>
      <c r="G201" s="28"/>
      <c r="H201" s="28"/>
      <c r="I201" s="28"/>
      <c r="J201" s="28"/>
      <c r="K201" s="28"/>
      <c r="L201" s="25">
        <v>46.92</v>
      </c>
      <c r="M201" s="28"/>
      <c r="N201" s="38">
        <v>2151.2800000000002</v>
      </c>
      <c r="O201" s="3"/>
    </row>
    <row r="202" spans="1:15" ht="22.5" x14ac:dyDescent="0.25">
      <c r="A202" s="30"/>
      <c r="B202" s="25" t="s">
        <v>112</v>
      </c>
      <c r="C202" s="187" t="s">
        <v>113</v>
      </c>
      <c r="D202" s="187"/>
      <c r="E202" s="187"/>
      <c r="F202" s="14" t="s">
        <v>57</v>
      </c>
      <c r="G202" s="14">
        <v>74</v>
      </c>
      <c r="H202" s="28"/>
      <c r="I202" s="14">
        <v>74</v>
      </c>
      <c r="J202" s="28"/>
      <c r="K202" s="28"/>
      <c r="L202" s="25">
        <v>34.72</v>
      </c>
      <c r="M202" s="28"/>
      <c r="N202" s="38">
        <v>1591.95</v>
      </c>
      <c r="O202" s="3"/>
    </row>
    <row r="203" spans="1:15" ht="23.25" thickBot="1" x14ac:dyDescent="0.3">
      <c r="A203" s="30"/>
      <c r="B203" s="25" t="s">
        <v>114</v>
      </c>
      <c r="C203" s="193" t="s">
        <v>115</v>
      </c>
      <c r="D203" s="193"/>
      <c r="E203" s="193"/>
      <c r="F203" s="14" t="s">
        <v>57</v>
      </c>
      <c r="G203" s="14">
        <v>36</v>
      </c>
      <c r="H203" s="28"/>
      <c r="I203" s="14">
        <v>36</v>
      </c>
      <c r="J203" s="28"/>
      <c r="K203" s="28"/>
      <c r="L203" s="25">
        <v>16.89</v>
      </c>
      <c r="M203" s="28"/>
      <c r="N203" s="29">
        <v>774.46</v>
      </c>
      <c r="O203" s="3"/>
    </row>
    <row r="204" spans="1:15" x14ac:dyDescent="0.25">
      <c r="A204" s="19"/>
      <c r="B204" s="28"/>
      <c r="C204" s="192" t="s">
        <v>60</v>
      </c>
      <c r="D204" s="192"/>
      <c r="E204" s="192"/>
      <c r="F204" s="34"/>
      <c r="G204" s="34"/>
      <c r="H204" s="34"/>
      <c r="I204" s="34"/>
      <c r="J204" s="35"/>
      <c r="K204" s="34"/>
      <c r="L204" s="35">
        <v>98.53</v>
      </c>
      <c r="M204" s="15"/>
      <c r="N204" s="40">
        <v>4517.6899999999996</v>
      </c>
      <c r="O204" s="3"/>
    </row>
    <row r="205" spans="1:15" ht="15.75" thickBot="1" x14ac:dyDescent="0.3">
      <c r="A205" s="28"/>
      <c r="B205" s="28"/>
      <c r="C205" s="28"/>
      <c r="D205" s="28"/>
      <c r="E205" s="28"/>
      <c r="F205" s="28"/>
      <c r="G205" s="28"/>
      <c r="H205" s="28"/>
      <c r="I205" s="28"/>
      <c r="J205" s="28"/>
      <c r="K205" s="28"/>
      <c r="L205" s="28"/>
      <c r="M205" s="28"/>
      <c r="N205" s="28"/>
      <c r="O205" s="3"/>
    </row>
    <row r="206" spans="1:15" x14ac:dyDescent="0.25">
      <c r="A206" s="41"/>
      <c r="B206" s="35"/>
      <c r="C206" s="192" t="s">
        <v>116</v>
      </c>
      <c r="D206" s="192"/>
      <c r="E206" s="192"/>
      <c r="F206" s="192"/>
      <c r="G206" s="192"/>
      <c r="H206" s="192"/>
      <c r="I206" s="192"/>
      <c r="J206" s="192"/>
      <c r="K206" s="192"/>
      <c r="L206" s="42"/>
      <c r="M206" s="43"/>
      <c r="N206" s="44"/>
      <c r="O206" s="3"/>
    </row>
    <row r="207" spans="1:15" x14ac:dyDescent="0.25">
      <c r="A207" s="45"/>
      <c r="B207" s="28"/>
      <c r="C207" s="187" t="s">
        <v>76</v>
      </c>
      <c r="D207" s="187"/>
      <c r="E207" s="187"/>
      <c r="F207" s="187"/>
      <c r="G207" s="187"/>
      <c r="H207" s="187"/>
      <c r="I207" s="187"/>
      <c r="J207" s="187"/>
      <c r="K207" s="187"/>
      <c r="L207" s="46">
        <v>46.92</v>
      </c>
      <c r="M207" s="4"/>
      <c r="N207" s="47"/>
      <c r="O207" s="3"/>
    </row>
    <row r="208" spans="1:15" x14ac:dyDescent="0.25">
      <c r="A208" s="45"/>
      <c r="B208" s="28"/>
      <c r="C208" s="187" t="s">
        <v>77</v>
      </c>
      <c r="D208" s="187"/>
      <c r="E208" s="187"/>
      <c r="F208" s="187"/>
      <c r="G208" s="187"/>
      <c r="H208" s="187"/>
      <c r="I208" s="187"/>
      <c r="J208" s="187"/>
      <c r="K208" s="187"/>
      <c r="L208" s="4"/>
      <c r="M208" s="4"/>
      <c r="N208" s="47"/>
      <c r="O208" s="3"/>
    </row>
    <row r="209" spans="1:15" x14ac:dyDescent="0.25">
      <c r="A209" s="45"/>
      <c r="B209" s="28"/>
      <c r="C209" s="187" t="s">
        <v>78</v>
      </c>
      <c r="D209" s="187"/>
      <c r="E209" s="187"/>
      <c r="F209" s="187"/>
      <c r="G209" s="187"/>
      <c r="H209" s="187"/>
      <c r="I209" s="187"/>
      <c r="J209" s="187"/>
      <c r="K209" s="187"/>
      <c r="L209" s="46">
        <v>46.92</v>
      </c>
      <c r="M209" s="4"/>
      <c r="N209" s="47"/>
      <c r="O209" s="3"/>
    </row>
    <row r="210" spans="1:15" x14ac:dyDescent="0.25">
      <c r="A210" s="45"/>
      <c r="B210" s="28"/>
      <c r="C210" s="187" t="s">
        <v>117</v>
      </c>
      <c r="D210" s="187"/>
      <c r="E210" s="187"/>
      <c r="F210" s="187"/>
      <c r="G210" s="187"/>
      <c r="H210" s="187"/>
      <c r="I210" s="187"/>
      <c r="J210" s="187"/>
      <c r="K210" s="187"/>
      <c r="L210" s="46">
        <v>98.53</v>
      </c>
      <c r="M210" s="4"/>
      <c r="N210" s="47"/>
      <c r="O210" s="3"/>
    </row>
    <row r="211" spans="1:15" x14ac:dyDescent="0.25">
      <c r="A211" s="45"/>
      <c r="B211" s="28"/>
      <c r="C211" s="187" t="s">
        <v>118</v>
      </c>
      <c r="D211" s="187"/>
      <c r="E211" s="187"/>
      <c r="F211" s="187"/>
      <c r="G211" s="187"/>
      <c r="H211" s="187"/>
      <c r="I211" s="187"/>
      <c r="J211" s="187"/>
      <c r="K211" s="187"/>
      <c r="L211" s="46">
        <v>98.53</v>
      </c>
      <c r="M211" s="4"/>
      <c r="N211" s="47"/>
      <c r="O211" s="3"/>
    </row>
    <row r="212" spans="1:15" x14ac:dyDescent="0.25">
      <c r="A212" s="45"/>
      <c r="B212" s="28"/>
      <c r="C212" s="187" t="s">
        <v>119</v>
      </c>
      <c r="D212" s="187"/>
      <c r="E212" s="187"/>
      <c r="F212" s="187"/>
      <c r="G212" s="187"/>
      <c r="H212" s="187"/>
      <c r="I212" s="187"/>
      <c r="J212" s="187"/>
      <c r="K212" s="187"/>
      <c r="L212" s="4"/>
      <c r="M212" s="4"/>
      <c r="N212" s="47"/>
      <c r="O212" s="3"/>
    </row>
    <row r="213" spans="1:15" x14ac:dyDescent="0.25">
      <c r="A213" s="45"/>
      <c r="B213" s="28"/>
      <c r="C213" s="187" t="s">
        <v>120</v>
      </c>
      <c r="D213" s="187"/>
      <c r="E213" s="187"/>
      <c r="F213" s="187"/>
      <c r="G213" s="187"/>
      <c r="H213" s="187"/>
      <c r="I213" s="187"/>
      <c r="J213" s="187"/>
      <c r="K213" s="187"/>
      <c r="L213" s="46">
        <v>46.92</v>
      </c>
      <c r="M213" s="4"/>
      <c r="N213" s="47"/>
      <c r="O213" s="3"/>
    </row>
    <row r="214" spans="1:15" x14ac:dyDescent="0.25">
      <c r="A214" s="45"/>
      <c r="B214" s="28"/>
      <c r="C214" s="187" t="s">
        <v>121</v>
      </c>
      <c r="D214" s="187"/>
      <c r="E214" s="187"/>
      <c r="F214" s="187"/>
      <c r="G214" s="187"/>
      <c r="H214" s="187"/>
      <c r="I214" s="187"/>
      <c r="J214" s="187"/>
      <c r="K214" s="187"/>
      <c r="L214" s="46">
        <v>34.72</v>
      </c>
      <c r="M214" s="4"/>
      <c r="N214" s="47"/>
      <c r="O214" s="3"/>
    </row>
    <row r="215" spans="1:15" x14ac:dyDescent="0.25">
      <c r="A215" s="45"/>
      <c r="B215" s="28"/>
      <c r="C215" s="187" t="s">
        <v>122</v>
      </c>
      <c r="D215" s="187"/>
      <c r="E215" s="187"/>
      <c r="F215" s="187"/>
      <c r="G215" s="187"/>
      <c r="H215" s="187"/>
      <c r="I215" s="187"/>
      <c r="J215" s="187"/>
      <c r="K215" s="187"/>
      <c r="L215" s="46">
        <v>16.89</v>
      </c>
      <c r="M215" s="4"/>
      <c r="N215" s="47"/>
      <c r="O215" s="3"/>
    </row>
    <row r="216" spans="1:15" x14ac:dyDescent="0.25">
      <c r="A216" s="45"/>
      <c r="B216" s="28"/>
      <c r="C216" s="187" t="s">
        <v>88</v>
      </c>
      <c r="D216" s="187"/>
      <c r="E216" s="187"/>
      <c r="F216" s="187"/>
      <c r="G216" s="187"/>
      <c r="H216" s="187"/>
      <c r="I216" s="187"/>
      <c r="J216" s="187"/>
      <c r="K216" s="187"/>
      <c r="L216" s="46">
        <v>46.92</v>
      </c>
      <c r="M216" s="4"/>
      <c r="N216" s="47"/>
      <c r="O216" s="3"/>
    </row>
    <row r="217" spans="1:15" x14ac:dyDescent="0.25">
      <c r="A217" s="45"/>
      <c r="B217" s="28"/>
      <c r="C217" s="187" t="s">
        <v>89</v>
      </c>
      <c r="D217" s="187"/>
      <c r="E217" s="187"/>
      <c r="F217" s="187"/>
      <c r="G217" s="187"/>
      <c r="H217" s="187"/>
      <c r="I217" s="187"/>
      <c r="J217" s="187"/>
      <c r="K217" s="187"/>
      <c r="L217" s="46">
        <v>34.72</v>
      </c>
      <c r="M217" s="4"/>
      <c r="N217" s="47"/>
      <c r="O217" s="3"/>
    </row>
    <row r="218" spans="1:15" x14ac:dyDescent="0.25">
      <c r="A218" s="45"/>
      <c r="B218" s="28"/>
      <c r="C218" s="187" t="s">
        <v>90</v>
      </c>
      <c r="D218" s="187"/>
      <c r="E218" s="187"/>
      <c r="F218" s="187"/>
      <c r="G218" s="187"/>
      <c r="H218" s="187"/>
      <c r="I218" s="187"/>
      <c r="J218" s="187"/>
      <c r="K218" s="187"/>
      <c r="L218" s="46">
        <v>16.89</v>
      </c>
      <c r="M218" s="4"/>
      <c r="N218" s="47"/>
      <c r="O218" s="3"/>
    </row>
    <row r="219" spans="1:15" ht="15.75" thickBot="1" x14ac:dyDescent="0.3">
      <c r="A219" s="45"/>
      <c r="B219" s="28"/>
      <c r="C219" s="191" t="s">
        <v>123</v>
      </c>
      <c r="D219" s="191"/>
      <c r="E219" s="191"/>
      <c r="F219" s="191"/>
      <c r="G219" s="191"/>
      <c r="H219" s="191"/>
      <c r="I219" s="191"/>
      <c r="J219" s="191"/>
      <c r="K219" s="191"/>
      <c r="L219" s="48">
        <v>98.53</v>
      </c>
      <c r="M219" s="4"/>
      <c r="N219" s="49"/>
      <c r="O219" s="3"/>
    </row>
    <row r="220" spans="1:15" ht="15.75" thickBot="1" x14ac:dyDescent="0.3">
      <c r="A220" s="197" t="s">
        <v>124</v>
      </c>
      <c r="B220" s="198"/>
      <c r="C220" s="198"/>
      <c r="D220" s="198"/>
      <c r="E220" s="198"/>
      <c r="F220" s="198"/>
      <c r="G220" s="198"/>
      <c r="H220" s="198"/>
      <c r="I220" s="198"/>
      <c r="J220" s="198"/>
      <c r="K220" s="198"/>
      <c r="L220" s="198"/>
      <c r="M220" s="198"/>
      <c r="N220" s="199"/>
      <c r="O220" s="3"/>
    </row>
    <row r="221" spans="1:15" x14ac:dyDescent="0.25">
      <c r="A221" s="19">
        <v>11</v>
      </c>
      <c r="B221" s="192" t="s">
        <v>126</v>
      </c>
      <c r="C221" s="192" t="s">
        <v>127</v>
      </c>
      <c r="D221" s="192"/>
      <c r="E221" s="192"/>
      <c r="F221" s="202" t="s">
        <v>72</v>
      </c>
      <c r="G221" s="202">
        <v>1</v>
      </c>
      <c r="H221" s="202">
        <v>1</v>
      </c>
      <c r="I221" s="202">
        <v>1</v>
      </c>
      <c r="J221" s="209">
        <v>2292.4</v>
      </c>
      <c r="K221" s="202"/>
      <c r="L221" s="209">
        <v>2292.4</v>
      </c>
      <c r="M221" s="202">
        <v>6.33</v>
      </c>
      <c r="N221" s="204">
        <v>14510.88</v>
      </c>
      <c r="O221" s="206"/>
    </row>
    <row r="222" spans="1:15" x14ac:dyDescent="0.25">
      <c r="A222" s="19" t="s">
        <v>125</v>
      </c>
      <c r="B222" s="188"/>
      <c r="C222" s="188"/>
      <c r="D222" s="188"/>
      <c r="E222" s="188"/>
      <c r="F222" s="208"/>
      <c r="G222" s="208"/>
      <c r="H222" s="208"/>
      <c r="I222" s="208"/>
      <c r="J222" s="210"/>
      <c r="K222" s="208"/>
      <c r="L222" s="210"/>
      <c r="M222" s="208"/>
      <c r="N222" s="205"/>
      <c r="O222" s="206"/>
    </row>
    <row r="223" spans="1:15" x14ac:dyDescent="0.25">
      <c r="A223" s="19"/>
      <c r="B223" s="28"/>
      <c r="C223" s="187" t="s">
        <v>128</v>
      </c>
      <c r="D223" s="187"/>
      <c r="E223" s="187"/>
      <c r="F223" s="187"/>
      <c r="G223" s="187"/>
      <c r="H223" s="187"/>
      <c r="I223" s="187"/>
      <c r="J223" s="187"/>
      <c r="K223" s="187"/>
      <c r="L223" s="187"/>
      <c r="M223" s="187"/>
      <c r="N223" s="196"/>
      <c r="O223" s="3"/>
    </row>
    <row r="224" spans="1:15" ht="15.75" thickBot="1" x14ac:dyDescent="0.3">
      <c r="A224" s="27"/>
      <c r="B224" s="28"/>
      <c r="C224" s="193" t="s">
        <v>129</v>
      </c>
      <c r="D224" s="193"/>
      <c r="E224" s="193"/>
      <c r="F224" s="193"/>
      <c r="G224" s="193"/>
      <c r="H224" s="193"/>
      <c r="I224" s="193"/>
      <c r="J224" s="193"/>
      <c r="K224" s="193"/>
      <c r="L224" s="193"/>
      <c r="M224" s="193"/>
      <c r="N224" s="194"/>
      <c r="O224" s="3"/>
    </row>
    <row r="225" spans="1:15" ht="15.75" thickBot="1" x14ac:dyDescent="0.3">
      <c r="A225" s="19"/>
      <c r="B225" s="28"/>
      <c r="C225" s="195" t="s">
        <v>60</v>
      </c>
      <c r="D225" s="195"/>
      <c r="E225" s="195"/>
      <c r="F225" s="34"/>
      <c r="G225" s="34"/>
      <c r="H225" s="34"/>
      <c r="I225" s="34"/>
      <c r="J225" s="35"/>
      <c r="K225" s="34"/>
      <c r="L225" s="51">
        <v>2292.4</v>
      </c>
      <c r="M225" s="15"/>
      <c r="N225" s="40">
        <v>14510.88</v>
      </c>
      <c r="O225" s="3"/>
    </row>
    <row r="226" spans="1:15" x14ac:dyDescent="0.25">
      <c r="A226" s="37">
        <v>12</v>
      </c>
      <c r="B226" s="192" t="s">
        <v>126</v>
      </c>
      <c r="C226" s="192" t="s">
        <v>130</v>
      </c>
      <c r="D226" s="192"/>
      <c r="E226" s="192"/>
      <c r="F226" s="202" t="s">
        <v>72</v>
      </c>
      <c r="G226" s="202">
        <v>3</v>
      </c>
      <c r="H226" s="202">
        <v>1</v>
      </c>
      <c r="I226" s="202">
        <v>3</v>
      </c>
      <c r="J226" s="200">
        <v>277.93</v>
      </c>
      <c r="K226" s="202"/>
      <c r="L226" s="200">
        <v>833.79</v>
      </c>
      <c r="M226" s="202">
        <v>6.33</v>
      </c>
      <c r="N226" s="204">
        <v>5277.9</v>
      </c>
      <c r="O226" s="206"/>
    </row>
    <row r="227" spans="1:15" x14ac:dyDescent="0.25">
      <c r="A227" s="19" t="s">
        <v>125</v>
      </c>
      <c r="B227" s="207"/>
      <c r="C227" s="207"/>
      <c r="D227" s="207"/>
      <c r="E227" s="207"/>
      <c r="F227" s="203"/>
      <c r="G227" s="203"/>
      <c r="H227" s="203"/>
      <c r="I227" s="203"/>
      <c r="J227" s="201"/>
      <c r="K227" s="203"/>
      <c r="L227" s="201"/>
      <c r="M227" s="203"/>
      <c r="N227" s="205"/>
      <c r="O227" s="206"/>
    </row>
    <row r="228" spans="1:15" x14ac:dyDescent="0.25">
      <c r="A228" s="19"/>
      <c r="B228" s="28"/>
      <c r="C228" s="187" t="s">
        <v>128</v>
      </c>
      <c r="D228" s="187"/>
      <c r="E228" s="187"/>
      <c r="F228" s="187"/>
      <c r="G228" s="187"/>
      <c r="H228" s="187"/>
      <c r="I228" s="187"/>
      <c r="J228" s="187"/>
      <c r="K228" s="187"/>
      <c r="L228" s="187"/>
      <c r="M228" s="187"/>
      <c r="N228" s="196"/>
      <c r="O228" s="3"/>
    </row>
    <row r="229" spans="1:15" ht="15.75" thickBot="1" x14ac:dyDescent="0.3">
      <c r="A229" s="27"/>
      <c r="B229" s="28"/>
      <c r="C229" s="193" t="s">
        <v>131</v>
      </c>
      <c r="D229" s="193"/>
      <c r="E229" s="193"/>
      <c r="F229" s="193"/>
      <c r="G229" s="193"/>
      <c r="H229" s="193"/>
      <c r="I229" s="193"/>
      <c r="J229" s="193"/>
      <c r="K229" s="193"/>
      <c r="L229" s="193"/>
      <c r="M229" s="193"/>
      <c r="N229" s="194"/>
      <c r="O229" s="3"/>
    </row>
    <row r="230" spans="1:15" x14ac:dyDescent="0.25">
      <c r="A230" s="19"/>
      <c r="B230" s="28"/>
      <c r="C230" s="192" t="s">
        <v>60</v>
      </c>
      <c r="D230" s="192"/>
      <c r="E230" s="192"/>
      <c r="F230" s="34"/>
      <c r="G230" s="34"/>
      <c r="H230" s="34"/>
      <c r="I230" s="34"/>
      <c r="J230" s="35"/>
      <c r="K230" s="34"/>
      <c r="L230" s="35">
        <v>833.79</v>
      </c>
      <c r="M230" s="15"/>
      <c r="N230" s="40">
        <v>5277.9</v>
      </c>
      <c r="O230" s="3"/>
    </row>
    <row r="231" spans="1:15" ht="15.75" thickBot="1" x14ac:dyDescent="0.3">
      <c r="A231" s="28"/>
      <c r="B231" s="28"/>
      <c r="C231" s="28"/>
      <c r="D231" s="28"/>
      <c r="E231" s="28"/>
      <c r="F231" s="28"/>
      <c r="G231" s="28"/>
      <c r="H231" s="28"/>
      <c r="I231" s="28"/>
      <c r="J231" s="28"/>
      <c r="K231" s="28"/>
      <c r="L231" s="28"/>
      <c r="M231" s="28"/>
      <c r="N231" s="28"/>
      <c r="O231" s="3"/>
    </row>
    <row r="232" spans="1:15" x14ac:dyDescent="0.25">
      <c r="A232" s="41"/>
      <c r="B232" s="35"/>
      <c r="C232" s="192" t="s">
        <v>132</v>
      </c>
      <c r="D232" s="192"/>
      <c r="E232" s="192"/>
      <c r="F232" s="192"/>
      <c r="G232" s="192"/>
      <c r="H232" s="192"/>
      <c r="I232" s="192"/>
      <c r="J232" s="192"/>
      <c r="K232" s="192"/>
      <c r="L232" s="42"/>
      <c r="M232" s="43"/>
      <c r="N232" s="44"/>
      <c r="O232" s="3"/>
    </row>
    <row r="233" spans="1:15" x14ac:dyDescent="0.25">
      <c r="A233" s="45"/>
      <c r="B233" s="28"/>
      <c r="C233" s="187" t="s">
        <v>133</v>
      </c>
      <c r="D233" s="187"/>
      <c r="E233" s="187"/>
      <c r="F233" s="187"/>
      <c r="G233" s="187"/>
      <c r="H233" s="187"/>
      <c r="I233" s="187"/>
      <c r="J233" s="187"/>
      <c r="K233" s="187"/>
      <c r="L233" s="52">
        <v>3126.19</v>
      </c>
      <c r="M233" s="4"/>
      <c r="N233" s="47"/>
      <c r="O233" s="3"/>
    </row>
    <row r="234" spans="1:15" x14ac:dyDescent="0.25">
      <c r="A234" s="45"/>
      <c r="B234" s="28"/>
      <c r="C234" s="187" t="s">
        <v>134</v>
      </c>
      <c r="D234" s="187"/>
      <c r="E234" s="187"/>
      <c r="F234" s="187"/>
      <c r="G234" s="187"/>
      <c r="H234" s="187"/>
      <c r="I234" s="187"/>
      <c r="J234" s="187"/>
      <c r="K234" s="187"/>
      <c r="L234" s="52">
        <v>3126.19</v>
      </c>
      <c r="M234" s="4"/>
      <c r="N234" s="47"/>
      <c r="O234" s="3"/>
    </row>
    <row r="235" spans="1:15" ht="15.75" thickBot="1" x14ac:dyDescent="0.3">
      <c r="A235" s="45"/>
      <c r="B235" s="28"/>
      <c r="C235" s="191" t="s">
        <v>135</v>
      </c>
      <c r="D235" s="191"/>
      <c r="E235" s="191"/>
      <c r="F235" s="191"/>
      <c r="G235" s="191"/>
      <c r="H235" s="191"/>
      <c r="I235" s="191"/>
      <c r="J235" s="191"/>
      <c r="K235" s="191"/>
      <c r="L235" s="53">
        <v>3126.19</v>
      </c>
      <c r="M235" s="4"/>
      <c r="N235" s="54">
        <v>19788.78</v>
      </c>
      <c r="O235" s="3"/>
    </row>
    <row r="236" spans="1:15" ht="15.75" thickBot="1" x14ac:dyDescent="0.3">
      <c r="A236" s="197" t="s">
        <v>136</v>
      </c>
      <c r="B236" s="198"/>
      <c r="C236" s="198"/>
      <c r="D236" s="198"/>
      <c r="E236" s="198"/>
      <c r="F236" s="198"/>
      <c r="G236" s="198"/>
      <c r="H236" s="198"/>
      <c r="I236" s="198"/>
      <c r="J236" s="198"/>
      <c r="K236" s="198"/>
      <c r="L236" s="198"/>
      <c r="M236" s="198"/>
      <c r="N236" s="199"/>
      <c r="O236" s="3"/>
    </row>
    <row r="237" spans="1:15" x14ac:dyDescent="0.25">
      <c r="A237" s="19">
        <v>13</v>
      </c>
      <c r="B237" s="20" t="s">
        <v>137</v>
      </c>
      <c r="C237" s="192" t="s">
        <v>138</v>
      </c>
      <c r="D237" s="192"/>
      <c r="E237" s="192"/>
      <c r="F237" s="21" t="s">
        <v>139</v>
      </c>
      <c r="G237" s="21">
        <v>2E-3</v>
      </c>
      <c r="H237" s="21">
        <v>1</v>
      </c>
      <c r="I237" s="21">
        <v>2E-3</v>
      </c>
      <c r="J237" s="50">
        <v>25699.919999999998</v>
      </c>
      <c r="K237" s="21"/>
      <c r="L237" s="22">
        <v>51.4</v>
      </c>
      <c r="M237" s="21">
        <v>8.25</v>
      </c>
      <c r="N237" s="23">
        <v>424.05</v>
      </c>
      <c r="O237" s="3"/>
    </row>
    <row r="238" spans="1:15" x14ac:dyDescent="0.25">
      <c r="A238" s="19"/>
      <c r="B238" s="28"/>
      <c r="C238" s="187" t="s">
        <v>140</v>
      </c>
      <c r="D238" s="187"/>
      <c r="E238" s="187"/>
      <c r="F238" s="187"/>
      <c r="G238" s="187"/>
      <c r="H238" s="187"/>
      <c r="I238" s="187"/>
      <c r="J238" s="187"/>
      <c r="K238" s="187"/>
      <c r="L238" s="187"/>
      <c r="M238" s="187"/>
      <c r="N238" s="196"/>
      <c r="O238" s="3"/>
    </row>
    <row r="239" spans="1:15" ht="15.75" thickBot="1" x14ac:dyDescent="0.3">
      <c r="A239" s="27"/>
      <c r="B239" s="28"/>
      <c r="C239" s="193" t="s">
        <v>141</v>
      </c>
      <c r="D239" s="193"/>
      <c r="E239" s="193"/>
      <c r="F239" s="193"/>
      <c r="G239" s="193"/>
      <c r="H239" s="193"/>
      <c r="I239" s="193"/>
      <c r="J239" s="193"/>
      <c r="K239" s="193"/>
      <c r="L239" s="193"/>
      <c r="M239" s="193"/>
      <c r="N239" s="194"/>
      <c r="O239" s="3"/>
    </row>
    <row r="240" spans="1:15" ht="15.75" thickBot="1" x14ac:dyDescent="0.3">
      <c r="A240" s="19"/>
      <c r="B240" s="28"/>
      <c r="C240" s="195" t="s">
        <v>60</v>
      </c>
      <c r="D240" s="195"/>
      <c r="E240" s="195"/>
      <c r="F240" s="34"/>
      <c r="G240" s="34"/>
      <c r="H240" s="34"/>
      <c r="I240" s="34"/>
      <c r="J240" s="35"/>
      <c r="K240" s="34"/>
      <c r="L240" s="35">
        <v>51.4</v>
      </c>
      <c r="M240" s="15"/>
      <c r="N240" s="36">
        <v>424.05</v>
      </c>
      <c r="O240" s="3"/>
    </row>
    <row r="241" spans="1:15" x14ac:dyDescent="0.25">
      <c r="A241" s="37">
        <v>14</v>
      </c>
      <c r="B241" s="33" t="s">
        <v>142</v>
      </c>
      <c r="C241" s="192" t="s">
        <v>143</v>
      </c>
      <c r="D241" s="192"/>
      <c r="E241" s="192"/>
      <c r="F241" s="34" t="s">
        <v>139</v>
      </c>
      <c r="G241" s="34">
        <v>4.4999999999999997E-3</v>
      </c>
      <c r="H241" s="34">
        <v>1</v>
      </c>
      <c r="I241" s="34">
        <v>4.4999999999999997E-3</v>
      </c>
      <c r="J241" s="51">
        <v>2291.15</v>
      </c>
      <c r="K241" s="34"/>
      <c r="L241" s="35">
        <v>10.31</v>
      </c>
      <c r="M241" s="34">
        <v>8.25</v>
      </c>
      <c r="N241" s="36">
        <v>85.06</v>
      </c>
      <c r="O241" s="3"/>
    </row>
    <row r="242" spans="1:15" x14ac:dyDescent="0.25">
      <c r="A242" s="19"/>
      <c r="B242" s="28"/>
      <c r="C242" s="187" t="s">
        <v>140</v>
      </c>
      <c r="D242" s="187"/>
      <c r="E242" s="187"/>
      <c r="F242" s="187"/>
      <c r="G242" s="187"/>
      <c r="H242" s="187"/>
      <c r="I242" s="187"/>
      <c r="J242" s="187"/>
      <c r="K242" s="187"/>
      <c r="L242" s="187"/>
      <c r="M242" s="187"/>
      <c r="N242" s="196"/>
      <c r="O242" s="3"/>
    </row>
    <row r="243" spans="1:15" ht="15.75" thickBot="1" x14ac:dyDescent="0.3">
      <c r="A243" s="27"/>
      <c r="B243" s="28"/>
      <c r="C243" s="193" t="s">
        <v>144</v>
      </c>
      <c r="D243" s="193"/>
      <c r="E243" s="193"/>
      <c r="F243" s="193"/>
      <c r="G243" s="193"/>
      <c r="H243" s="193"/>
      <c r="I243" s="193"/>
      <c r="J243" s="193"/>
      <c r="K243" s="193"/>
      <c r="L243" s="193"/>
      <c r="M243" s="193"/>
      <c r="N243" s="194"/>
      <c r="O243" s="3"/>
    </row>
    <row r="244" spans="1:15" ht="15.75" thickBot="1" x14ac:dyDescent="0.3">
      <c r="A244" s="19"/>
      <c r="B244" s="28"/>
      <c r="C244" s="195" t="s">
        <v>60</v>
      </c>
      <c r="D244" s="195"/>
      <c r="E244" s="195"/>
      <c r="F244" s="34"/>
      <c r="G244" s="34"/>
      <c r="H244" s="34"/>
      <c r="I244" s="34"/>
      <c r="J244" s="35"/>
      <c r="K244" s="34"/>
      <c r="L244" s="35">
        <v>10.31</v>
      </c>
      <c r="M244" s="15"/>
      <c r="N244" s="36">
        <v>85.06</v>
      </c>
      <c r="O244" s="3"/>
    </row>
    <row r="245" spans="1:15" x14ac:dyDescent="0.25">
      <c r="A245" s="37">
        <v>15</v>
      </c>
      <c r="B245" s="33" t="s">
        <v>142</v>
      </c>
      <c r="C245" s="192" t="s">
        <v>145</v>
      </c>
      <c r="D245" s="192"/>
      <c r="E245" s="192"/>
      <c r="F245" s="34" t="s">
        <v>139</v>
      </c>
      <c r="G245" s="34">
        <v>1.5E-3</v>
      </c>
      <c r="H245" s="34">
        <v>1</v>
      </c>
      <c r="I245" s="34">
        <v>1.5E-3</v>
      </c>
      <c r="J245" s="51">
        <v>2291.15</v>
      </c>
      <c r="K245" s="34"/>
      <c r="L245" s="35">
        <v>3.44</v>
      </c>
      <c r="M245" s="34">
        <v>8.25</v>
      </c>
      <c r="N245" s="36">
        <v>28.38</v>
      </c>
      <c r="O245" s="3"/>
    </row>
    <row r="246" spans="1:15" x14ac:dyDescent="0.25">
      <c r="A246" s="19"/>
      <c r="B246" s="28"/>
      <c r="C246" s="187" t="s">
        <v>140</v>
      </c>
      <c r="D246" s="187"/>
      <c r="E246" s="187"/>
      <c r="F246" s="187"/>
      <c r="G246" s="187"/>
      <c r="H246" s="187"/>
      <c r="I246" s="187"/>
      <c r="J246" s="187"/>
      <c r="K246" s="187"/>
      <c r="L246" s="187"/>
      <c r="M246" s="187"/>
      <c r="N246" s="196"/>
      <c r="O246" s="3"/>
    </row>
    <row r="247" spans="1:15" ht="15.75" thickBot="1" x14ac:dyDescent="0.3">
      <c r="A247" s="27"/>
      <c r="B247" s="28"/>
      <c r="C247" s="193" t="s">
        <v>146</v>
      </c>
      <c r="D247" s="193"/>
      <c r="E247" s="193"/>
      <c r="F247" s="193"/>
      <c r="G247" s="193"/>
      <c r="H247" s="193"/>
      <c r="I247" s="193"/>
      <c r="J247" s="193"/>
      <c r="K247" s="193"/>
      <c r="L247" s="193"/>
      <c r="M247" s="193"/>
      <c r="N247" s="194"/>
      <c r="O247" s="3"/>
    </row>
    <row r="248" spans="1:15" ht="15.75" thickBot="1" x14ac:dyDescent="0.3">
      <c r="A248" s="19"/>
      <c r="B248" s="28"/>
      <c r="C248" s="195" t="s">
        <v>60</v>
      </c>
      <c r="D248" s="195"/>
      <c r="E248" s="195"/>
      <c r="F248" s="34"/>
      <c r="G248" s="34"/>
      <c r="H248" s="34"/>
      <c r="I248" s="34"/>
      <c r="J248" s="35"/>
      <c r="K248" s="34"/>
      <c r="L248" s="35">
        <v>3.44</v>
      </c>
      <c r="M248" s="15"/>
      <c r="N248" s="36">
        <v>28.38</v>
      </c>
      <c r="O248" s="3"/>
    </row>
    <row r="249" spans="1:15" x14ac:dyDescent="0.25">
      <c r="A249" s="37">
        <v>16</v>
      </c>
      <c r="B249" s="33" t="s">
        <v>147</v>
      </c>
      <c r="C249" s="192" t="s">
        <v>148</v>
      </c>
      <c r="D249" s="192"/>
      <c r="E249" s="192"/>
      <c r="F249" s="34" t="s">
        <v>72</v>
      </c>
      <c r="G249" s="34">
        <v>1</v>
      </c>
      <c r="H249" s="34">
        <v>1</v>
      </c>
      <c r="I249" s="34">
        <v>1</v>
      </c>
      <c r="J249" s="35">
        <v>40.18</v>
      </c>
      <c r="K249" s="34"/>
      <c r="L249" s="35">
        <v>40.18</v>
      </c>
      <c r="M249" s="34">
        <v>8.25</v>
      </c>
      <c r="N249" s="36">
        <v>331.49</v>
      </c>
      <c r="O249" s="3"/>
    </row>
    <row r="250" spans="1:15" ht="15.75" thickBot="1" x14ac:dyDescent="0.3">
      <c r="A250" s="19"/>
      <c r="B250" s="28"/>
      <c r="C250" s="193" t="s">
        <v>140</v>
      </c>
      <c r="D250" s="193"/>
      <c r="E250" s="193"/>
      <c r="F250" s="193"/>
      <c r="G250" s="193"/>
      <c r="H250" s="193"/>
      <c r="I250" s="193"/>
      <c r="J250" s="193"/>
      <c r="K250" s="193"/>
      <c r="L250" s="193"/>
      <c r="M250" s="193"/>
      <c r="N250" s="194"/>
      <c r="O250" s="3"/>
    </row>
    <row r="251" spans="1:15" x14ac:dyDescent="0.25">
      <c r="A251" s="19"/>
      <c r="B251" s="28"/>
      <c r="C251" s="192" t="s">
        <v>60</v>
      </c>
      <c r="D251" s="192"/>
      <c r="E251" s="192"/>
      <c r="F251" s="34"/>
      <c r="G251" s="34"/>
      <c r="H251" s="34"/>
      <c r="I251" s="34"/>
      <c r="J251" s="35"/>
      <c r="K251" s="34"/>
      <c r="L251" s="35">
        <v>40.18</v>
      </c>
      <c r="M251" s="15"/>
      <c r="N251" s="36">
        <v>331.49</v>
      </c>
      <c r="O251" s="3"/>
    </row>
    <row r="252" spans="1:15" ht="15.75" thickBot="1" x14ac:dyDescent="0.3">
      <c r="A252" s="28"/>
      <c r="B252" s="28"/>
      <c r="C252" s="28"/>
      <c r="D252" s="28"/>
      <c r="E252" s="28"/>
      <c r="F252" s="28"/>
      <c r="G252" s="28"/>
      <c r="H252" s="28"/>
      <c r="I252" s="28"/>
      <c r="J252" s="28"/>
      <c r="K252" s="28"/>
      <c r="L252" s="28"/>
      <c r="M252" s="28"/>
      <c r="N252" s="28"/>
      <c r="O252" s="3"/>
    </row>
    <row r="253" spans="1:15" x14ac:dyDescent="0.25">
      <c r="A253" s="41"/>
      <c r="B253" s="35"/>
      <c r="C253" s="192" t="s">
        <v>149</v>
      </c>
      <c r="D253" s="192"/>
      <c r="E253" s="192"/>
      <c r="F253" s="192"/>
      <c r="G253" s="192"/>
      <c r="H253" s="192"/>
      <c r="I253" s="192"/>
      <c r="J253" s="192"/>
      <c r="K253" s="192"/>
      <c r="L253" s="42"/>
      <c r="M253" s="43"/>
      <c r="N253" s="44"/>
      <c r="O253" s="3"/>
    </row>
    <row r="254" spans="1:15" x14ac:dyDescent="0.25">
      <c r="A254" s="45"/>
      <c r="B254" s="28"/>
      <c r="C254" s="187" t="s">
        <v>76</v>
      </c>
      <c r="D254" s="187"/>
      <c r="E254" s="187"/>
      <c r="F254" s="187"/>
      <c r="G254" s="187"/>
      <c r="H254" s="187"/>
      <c r="I254" s="187"/>
      <c r="J254" s="187"/>
      <c r="K254" s="187"/>
      <c r="L254" s="46">
        <v>105.33</v>
      </c>
      <c r="M254" s="4"/>
      <c r="N254" s="47"/>
      <c r="O254" s="3"/>
    </row>
    <row r="255" spans="1:15" x14ac:dyDescent="0.25">
      <c r="A255" s="45"/>
      <c r="B255" s="28"/>
      <c r="C255" s="187" t="s">
        <v>77</v>
      </c>
      <c r="D255" s="187"/>
      <c r="E255" s="187"/>
      <c r="F255" s="187"/>
      <c r="G255" s="187"/>
      <c r="H255" s="187"/>
      <c r="I255" s="187"/>
      <c r="J255" s="187"/>
      <c r="K255" s="187"/>
      <c r="L255" s="4"/>
      <c r="M255" s="4"/>
      <c r="N255" s="47"/>
      <c r="O255" s="3"/>
    </row>
    <row r="256" spans="1:15" x14ac:dyDescent="0.25">
      <c r="A256" s="45"/>
      <c r="B256" s="28"/>
      <c r="C256" s="187" t="s">
        <v>105</v>
      </c>
      <c r="D256" s="187"/>
      <c r="E256" s="187"/>
      <c r="F256" s="187"/>
      <c r="G256" s="187"/>
      <c r="H256" s="187"/>
      <c r="I256" s="187"/>
      <c r="J256" s="187"/>
      <c r="K256" s="187"/>
      <c r="L256" s="46">
        <v>105.33</v>
      </c>
      <c r="M256" s="4"/>
      <c r="N256" s="47"/>
      <c r="O256" s="3"/>
    </row>
    <row r="257" spans="1:15" x14ac:dyDescent="0.25">
      <c r="A257" s="45"/>
      <c r="B257" s="28"/>
      <c r="C257" s="187" t="s">
        <v>81</v>
      </c>
      <c r="D257" s="187"/>
      <c r="E257" s="187"/>
      <c r="F257" s="187"/>
      <c r="G257" s="187"/>
      <c r="H257" s="187"/>
      <c r="I257" s="187"/>
      <c r="J257" s="187"/>
      <c r="K257" s="187"/>
      <c r="L257" s="46">
        <v>105.33</v>
      </c>
      <c r="M257" s="4"/>
      <c r="N257" s="47"/>
      <c r="O257" s="3"/>
    </row>
    <row r="258" spans="1:15" x14ac:dyDescent="0.25">
      <c r="A258" s="45"/>
      <c r="B258" s="28"/>
      <c r="C258" s="187" t="s">
        <v>77</v>
      </c>
      <c r="D258" s="187"/>
      <c r="E258" s="187"/>
      <c r="F258" s="187"/>
      <c r="G258" s="187"/>
      <c r="H258" s="187"/>
      <c r="I258" s="187"/>
      <c r="J258" s="187"/>
      <c r="K258" s="187"/>
      <c r="L258" s="4"/>
      <c r="M258" s="4"/>
      <c r="N258" s="47"/>
      <c r="O258" s="3"/>
    </row>
    <row r="259" spans="1:15" x14ac:dyDescent="0.25">
      <c r="A259" s="45"/>
      <c r="B259" s="28"/>
      <c r="C259" s="187" t="s">
        <v>106</v>
      </c>
      <c r="D259" s="187"/>
      <c r="E259" s="187"/>
      <c r="F259" s="187"/>
      <c r="G259" s="187"/>
      <c r="H259" s="187"/>
      <c r="I259" s="187"/>
      <c r="J259" s="187"/>
      <c r="K259" s="187"/>
      <c r="L259" s="46">
        <v>105.33</v>
      </c>
      <c r="M259" s="4"/>
      <c r="N259" s="47"/>
      <c r="O259" s="3"/>
    </row>
    <row r="260" spans="1:15" ht="15.75" thickBot="1" x14ac:dyDescent="0.3">
      <c r="A260" s="45"/>
      <c r="B260" s="28"/>
      <c r="C260" s="191" t="s">
        <v>150</v>
      </c>
      <c r="D260" s="191"/>
      <c r="E260" s="191"/>
      <c r="F260" s="191"/>
      <c r="G260" s="191"/>
      <c r="H260" s="191"/>
      <c r="I260" s="191"/>
      <c r="J260" s="191"/>
      <c r="K260" s="191"/>
      <c r="L260" s="48">
        <v>105.33</v>
      </c>
      <c r="M260" s="4"/>
      <c r="N260" s="49"/>
      <c r="O260" s="3"/>
    </row>
    <row r="261" spans="1:15" x14ac:dyDescent="0.25">
      <c r="A261" s="41"/>
      <c r="B261" s="35"/>
      <c r="C261" s="192" t="s">
        <v>151</v>
      </c>
      <c r="D261" s="192"/>
      <c r="E261" s="192"/>
      <c r="F261" s="192"/>
      <c r="G261" s="192"/>
      <c r="H261" s="192"/>
      <c r="I261" s="192"/>
      <c r="J261" s="192"/>
      <c r="K261" s="192"/>
      <c r="L261" s="42"/>
      <c r="M261" s="43"/>
      <c r="N261" s="44"/>
      <c r="O261" s="3"/>
    </row>
    <row r="262" spans="1:15" x14ac:dyDescent="0.25">
      <c r="A262" s="45"/>
      <c r="B262" s="28"/>
      <c r="C262" s="187" t="s">
        <v>76</v>
      </c>
      <c r="D262" s="187"/>
      <c r="E262" s="187"/>
      <c r="F262" s="187"/>
      <c r="G262" s="187"/>
      <c r="H262" s="187"/>
      <c r="I262" s="187"/>
      <c r="J262" s="187"/>
      <c r="K262" s="187"/>
      <c r="L262" s="46">
        <v>535.67999999999995</v>
      </c>
      <c r="M262" s="4"/>
      <c r="N262" s="55">
        <v>14059.93</v>
      </c>
      <c r="O262" s="3"/>
    </row>
    <row r="263" spans="1:15" x14ac:dyDescent="0.25">
      <c r="A263" s="45"/>
      <c r="B263" s="28"/>
      <c r="C263" s="187" t="s">
        <v>77</v>
      </c>
      <c r="D263" s="187"/>
      <c r="E263" s="187"/>
      <c r="F263" s="187"/>
      <c r="G263" s="187"/>
      <c r="H263" s="187"/>
      <c r="I263" s="187"/>
      <c r="J263" s="187"/>
      <c r="K263" s="187"/>
      <c r="L263" s="4"/>
      <c r="M263" s="4"/>
      <c r="N263" s="47"/>
      <c r="O263" s="3"/>
    </row>
    <row r="264" spans="1:15" x14ac:dyDescent="0.25">
      <c r="A264" s="45"/>
      <c r="B264" s="28"/>
      <c r="C264" s="187" t="s">
        <v>78</v>
      </c>
      <c r="D264" s="187"/>
      <c r="E264" s="187"/>
      <c r="F264" s="187"/>
      <c r="G264" s="187"/>
      <c r="H264" s="187"/>
      <c r="I264" s="187"/>
      <c r="J264" s="187"/>
      <c r="K264" s="187"/>
      <c r="L264" s="46">
        <v>248.85</v>
      </c>
      <c r="M264" s="4"/>
      <c r="N264" s="55">
        <v>11409.78</v>
      </c>
      <c r="O264" s="3"/>
    </row>
    <row r="265" spans="1:15" x14ac:dyDescent="0.25">
      <c r="A265" s="45"/>
      <c r="B265" s="28"/>
      <c r="C265" s="187" t="s">
        <v>79</v>
      </c>
      <c r="D265" s="187"/>
      <c r="E265" s="187"/>
      <c r="F265" s="187"/>
      <c r="G265" s="187"/>
      <c r="H265" s="187"/>
      <c r="I265" s="187"/>
      <c r="J265" s="187"/>
      <c r="K265" s="187"/>
      <c r="L265" s="46">
        <v>54.05</v>
      </c>
      <c r="M265" s="4"/>
      <c r="N265" s="47">
        <v>729.7</v>
      </c>
      <c r="O265" s="3"/>
    </row>
    <row r="266" spans="1:15" x14ac:dyDescent="0.25">
      <c r="A266" s="45"/>
      <c r="B266" s="28"/>
      <c r="C266" s="187" t="s">
        <v>80</v>
      </c>
      <c r="D266" s="187"/>
      <c r="E266" s="187"/>
      <c r="F266" s="187"/>
      <c r="G266" s="187"/>
      <c r="H266" s="187"/>
      <c r="I266" s="187"/>
      <c r="J266" s="187"/>
      <c r="K266" s="187"/>
      <c r="L266" s="46">
        <v>5.93</v>
      </c>
      <c r="M266" s="4"/>
      <c r="N266" s="47">
        <v>271.89</v>
      </c>
      <c r="O266" s="3"/>
    </row>
    <row r="267" spans="1:15" x14ac:dyDescent="0.25">
      <c r="A267" s="45"/>
      <c r="B267" s="28"/>
      <c r="C267" s="187" t="s">
        <v>105</v>
      </c>
      <c r="D267" s="187"/>
      <c r="E267" s="187"/>
      <c r="F267" s="187"/>
      <c r="G267" s="187"/>
      <c r="H267" s="187"/>
      <c r="I267" s="187"/>
      <c r="J267" s="187"/>
      <c r="K267" s="187"/>
      <c r="L267" s="46">
        <v>232.78</v>
      </c>
      <c r="M267" s="4"/>
      <c r="N267" s="55">
        <v>1920.45</v>
      </c>
      <c r="O267" s="3"/>
    </row>
    <row r="268" spans="1:15" x14ac:dyDescent="0.25">
      <c r="A268" s="45"/>
      <c r="B268" s="28"/>
      <c r="C268" s="187" t="s">
        <v>81</v>
      </c>
      <c r="D268" s="187"/>
      <c r="E268" s="187"/>
      <c r="F268" s="187"/>
      <c r="G268" s="187"/>
      <c r="H268" s="187"/>
      <c r="I268" s="187"/>
      <c r="J268" s="187"/>
      <c r="K268" s="187"/>
      <c r="L268" s="46">
        <v>111.66</v>
      </c>
      <c r="M268" s="4"/>
      <c r="N268" s="55">
        <v>1158.24</v>
      </c>
      <c r="O268" s="3"/>
    </row>
    <row r="269" spans="1:15" x14ac:dyDescent="0.25">
      <c r="A269" s="45"/>
      <c r="B269" s="28"/>
      <c r="C269" s="187" t="s">
        <v>77</v>
      </c>
      <c r="D269" s="187"/>
      <c r="E269" s="187"/>
      <c r="F269" s="187"/>
      <c r="G269" s="187"/>
      <c r="H269" s="187"/>
      <c r="I269" s="187"/>
      <c r="J269" s="187"/>
      <c r="K269" s="187"/>
      <c r="L269" s="4"/>
      <c r="M269" s="4"/>
      <c r="N269" s="47"/>
      <c r="O269" s="3"/>
    </row>
    <row r="270" spans="1:15" x14ac:dyDescent="0.25">
      <c r="A270" s="45"/>
      <c r="B270" s="28"/>
      <c r="C270" s="187" t="s">
        <v>82</v>
      </c>
      <c r="D270" s="187"/>
      <c r="E270" s="187"/>
      <c r="F270" s="187"/>
      <c r="G270" s="187"/>
      <c r="H270" s="187"/>
      <c r="I270" s="187"/>
      <c r="J270" s="187"/>
      <c r="K270" s="187"/>
      <c r="L270" s="46">
        <v>2.63</v>
      </c>
      <c r="M270" s="4"/>
      <c r="N270" s="47">
        <v>120.59</v>
      </c>
      <c r="O270" s="3"/>
    </row>
    <row r="271" spans="1:15" x14ac:dyDescent="0.25">
      <c r="A271" s="45"/>
      <c r="B271" s="28"/>
      <c r="C271" s="187" t="s">
        <v>83</v>
      </c>
      <c r="D271" s="187"/>
      <c r="E271" s="187"/>
      <c r="F271" s="187"/>
      <c r="G271" s="187"/>
      <c r="H271" s="187"/>
      <c r="I271" s="187"/>
      <c r="J271" s="187"/>
      <c r="K271" s="187"/>
      <c r="L271" s="46">
        <v>0.03</v>
      </c>
      <c r="M271" s="4"/>
      <c r="N271" s="47">
        <v>0.41</v>
      </c>
      <c r="O271" s="3"/>
    </row>
    <row r="272" spans="1:15" x14ac:dyDescent="0.25">
      <c r="A272" s="45"/>
      <c r="B272" s="28"/>
      <c r="C272" s="187" t="s">
        <v>84</v>
      </c>
      <c r="D272" s="187"/>
      <c r="E272" s="187"/>
      <c r="F272" s="187"/>
      <c r="G272" s="187"/>
      <c r="H272" s="187"/>
      <c r="I272" s="187"/>
      <c r="J272" s="187"/>
      <c r="K272" s="187"/>
      <c r="L272" s="46">
        <v>0.01</v>
      </c>
      <c r="M272" s="4"/>
      <c r="N272" s="47">
        <v>0.46</v>
      </c>
      <c r="O272" s="3"/>
    </row>
    <row r="273" spans="1:15" x14ac:dyDescent="0.25">
      <c r="A273" s="45"/>
      <c r="B273" s="28"/>
      <c r="C273" s="187" t="s">
        <v>106</v>
      </c>
      <c r="D273" s="187"/>
      <c r="E273" s="187"/>
      <c r="F273" s="187"/>
      <c r="G273" s="187"/>
      <c r="H273" s="187"/>
      <c r="I273" s="187"/>
      <c r="J273" s="187"/>
      <c r="K273" s="187"/>
      <c r="L273" s="46">
        <v>105.33</v>
      </c>
      <c r="M273" s="4"/>
      <c r="N273" s="47">
        <v>868.98</v>
      </c>
      <c r="O273" s="3"/>
    </row>
    <row r="274" spans="1:15" x14ac:dyDescent="0.25">
      <c r="A274" s="45"/>
      <c r="B274" s="28"/>
      <c r="C274" s="187" t="s">
        <v>85</v>
      </c>
      <c r="D274" s="187"/>
      <c r="E274" s="187"/>
      <c r="F274" s="187"/>
      <c r="G274" s="187"/>
      <c r="H274" s="187"/>
      <c r="I274" s="187"/>
      <c r="J274" s="187"/>
      <c r="K274" s="187"/>
      <c r="L274" s="46">
        <v>2.4</v>
      </c>
      <c r="M274" s="4"/>
      <c r="N274" s="47">
        <v>110.16</v>
      </c>
      <c r="O274" s="3"/>
    </row>
    <row r="275" spans="1:15" x14ac:dyDescent="0.25">
      <c r="A275" s="45"/>
      <c r="B275" s="28"/>
      <c r="C275" s="187" t="s">
        <v>86</v>
      </c>
      <c r="D275" s="187"/>
      <c r="E275" s="187"/>
      <c r="F275" s="187"/>
      <c r="G275" s="187"/>
      <c r="H275" s="187"/>
      <c r="I275" s="187"/>
      <c r="J275" s="187"/>
      <c r="K275" s="187"/>
      <c r="L275" s="46">
        <v>1.27</v>
      </c>
      <c r="M275" s="4"/>
      <c r="N275" s="47">
        <v>58.1</v>
      </c>
      <c r="O275" s="3"/>
    </row>
    <row r="276" spans="1:15" x14ac:dyDescent="0.25">
      <c r="A276" s="45"/>
      <c r="B276" s="28"/>
      <c r="C276" s="187" t="s">
        <v>87</v>
      </c>
      <c r="D276" s="187"/>
      <c r="E276" s="187"/>
      <c r="F276" s="187"/>
      <c r="G276" s="187"/>
      <c r="H276" s="187"/>
      <c r="I276" s="187"/>
      <c r="J276" s="187"/>
      <c r="K276" s="187"/>
      <c r="L276" s="46">
        <v>684.5</v>
      </c>
      <c r="M276" s="4"/>
      <c r="N276" s="55">
        <v>24844.49</v>
      </c>
      <c r="O276" s="3"/>
    </row>
    <row r="277" spans="1:15" x14ac:dyDescent="0.25">
      <c r="A277" s="45"/>
      <c r="B277" s="28"/>
      <c r="C277" s="187" t="s">
        <v>77</v>
      </c>
      <c r="D277" s="187"/>
      <c r="E277" s="187"/>
      <c r="F277" s="187"/>
      <c r="G277" s="187"/>
      <c r="H277" s="187"/>
      <c r="I277" s="187"/>
      <c r="J277" s="187"/>
      <c r="K277" s="187"/>
      <c r="L277" s="4"/>
      <c r="M277" s="4"/>
      <c r="N277" s="47"/>
      <c r="O277" s="3"/>
    </row>
    <row r="278" spans="1:15" x14ac:dyDescent="0.25">
      <c r="A278" s="45"/>
      <c r="B278" s="28"/>
      <c r="C278" s="187" t="s">
        <v>82</v>
      </c>
      <c r="D278" s="187"/>
      <c r="E278" s="187"/>
      <c r="F278" s="187"/>
      <c r="G278" s="187"/>
      <c r="H278" s="187"/>
      <c r="I278" s="187"/>
      <c r="J278" s="187"/>
      <c r="K278" s="187"/>
      <c r="L278" s="46">
        <v>199.3</v>
      </c>
      <c r="M278" s="4"/>
      <c r="N278" s="55">
        <v>9137.91</v>
      </c>
      <c r="O278" s="3"/>
    </row>
    <row r="279" spans="1:15" x14ac:dyDescent="0.25">
      <c r="A279" s="45"/>
      <c r="B279" s="28"/>
      <c r="C279" s="187" t="s">
        <v>83</v>
      </c>
      <c r="D279" s="187"/>
      <c r="E279" s="187"/>
      <c r="F279" s="187"/>
      <c r="G279" s="187"/>
      <c r="H279" s="187"/>
      <c r="I279" s="187"/>
      <c r="J279" s="187"/>
      <c r="K279" s="187"/>
      <c r="L279" s="46">
        <v>54.02</v>
      </c>
      <c r="M279" s="4"/>
      <c r="N279" s="47">
        <v>729.29</v>
      </c>
      <c r="O279" s="3"/>
    </row>
    <row r="280" spans="1:15" x14ac:dyDescent="0.25">
      <c r="A280" s="45"/>
      <c r="B280" s="28"/>
      <c r="C280" s="187" t="s">
        <v>84</v>
      </c>
      <c r="D280" s="187"/>
      <c r="E280" s="187"/>
      <c r="F280" s="187"/>
      <c r="G280" s="187"/>
      <c r="H280" s="187"/>
      <c r="I280" s="187"/>
      <c r="J280" s="187"/>
      <c r="K280" s="187"/>
      <c r="L280" s="46">
        <v>5.92</v>
      </c>
      <c r="M280" s="4"/>
      <c r="N280" s="47">
        <v>271.43</v>
      </c>
      <c r="O280" s="3"/>
    </row>
    <row r="281" spans="1:15" x14ac:dyDescent="0.25">
      <c r="A281" s="45"/>
      <c r="B281" s="28"/>
      <c r="C281" s="187" t="s">
        <v>106</v>
      </c>
      <c r="D281" s="187"/>
      <c r="E281" s="187"/>
      <c r="F281" s="187"/>
      <c r="G281" s="187"/>
      <c r="H281" s="187"/>
      <c r="I281" s="187"/>
      <c r="J281" s="187"/>
      <c r="K281" s="187"/>
      <c r="L281" s="46">
        <v>127.45</v>
      </c>
      <c r="M281" s="4"/>
      <c r="N281" s="55">
        <v>1051.47</v>
      </c>
      <c r="O281" s="3"/>
    </row>
    <row r="282" spans="1:15" x14ac:dyDescent="0.25">
      <c r="A282" s="45"/>
      <c r="B282" s="28"/>
      <c r="C282" s="187" t="s">
        <v>85</v>
      </c>
      <c r="D282" s="187"/>
      <c r="E282" s="187"/>
      <c r="F282" s="187"/>
      <c r="G282" s="187"/>
      <c r="H282" s="187"/>
      <c r="I282" s="187"/>
      <c r="J282" s="187"/>
      <c r="K282" s="187"/>
      <c r="L282" s="46">
        <v>199.06</v>
      </c>
      <c r="M282" s="4"/>
      <c r="N282" s="55">
        <v>9127.0499999999993</v>
      </c>
      <c r="O282" s="3"/>
    </row>
    <row r="283" spans="1:15" x14ac:dyDescent="0.25">
      <c r="A283" s="45"/>
      <c r="B283" s="28"/>
      <c r="C283" s="187" t="s">
        <v>86</v>
      </c>
      <c r="D283" s="187"/>
      <c r="E283" s="187"/>
      <c r="F283" s="187"/>
      <c r="G283" s="187"/>
      <c r="H283" s="187"/>
      <c r="I283" s="187"/>
      <c r="J283" s="187"/>
      <c r="K283" s="187"/>
      <c r="L283" s="46">
        <v>104.67</v>
      </c>
      <c r="M283" s="4"/>
      <c r="N283" s="55">
        <v>4798.7700000000004</v>
      </c>
      <c r="O283" s="3"/>
    </row>
    <row r="284" spans="1:15" x14ac:dyDescent="0.25">
      <c r="A284" s="45"/>
      <c r="B284" s="28"/>
      <c r="C284" s="187" t="s">
        <v>133</v>
      </c>
      <c r="D284" s="187"/>
      <c r="E284" s="187"/>
      <c r="F284" s="187"/>
      <c r="G284" s="187"/>
      <c r="H284" s="187"/>
      <c r="I284" s="187"/>
      <c r="J284" s="187"/>
      <c r="K284" s="187"/>
      <c r="L284" s="52">
        <v>3126.19</v>
      </c>
      <c r="M284" s="4"/>
      <c r="N284" s="55">
        <v>19788.78</v>
      </c>
      <c r="O284" s="3"/>
    </row>
    <row r="285" spans="1:15" x14ac:dyDescent="0.25">
      <c r="A285" s="45"/>
      <c r="B285" s="28"/>
      <c r="C285" s="187" t="s">
        <v>134</v>
      </c>
      <c r="D285" s="187"/>
      <c r="E285" s="187"/>
      <c r="F285" s="187"/>
      <c r="G285" s="187"/>
      <c r="H285" s="187"/>
      <c r="I285" s="187"/>
      <c r="J285" s="187"/>
      <c r="K285" s="187"/>
      <c r="L285" s="52">
        <v>3126.19</v>
      </c>
      <c r="M285" s="4"/>
      <c r="N285" s="55">
        <v>19788.78</v>
      </c>
      <c r="O285" s="3"/>
    </row>
    <row r="286" spans="1:15" x14ac:dyDescent="0.25">
      <c r="A286" s="45"/>
      <c r="B286" s="28"/>
      <c r="C286" s="187" t="s">
        <v>117</v>
      </c>
      <c r="D286" s="187"/>
      <c r="E286" s="187"/>
      <c r="F286" s="187"/>
      <c r="G286" s="187"/>
      <c r="H286" s="187"/>
      <c r="I286" s="187"/>
      <c r="J286" s="187"/>
      <c r="K286" s="187"/>
      <c r="L286" s="46">
        <v>98.53</v>
      </c>
      <c r="M286" s="4"/>
      <c r="N286" s="55">
        <v>4517.6899999999996</v>
      </c>
      <c r="O286" s="3"/>
    </row>
    <row r="287" spans="1:15" x14ac:dyDescent="0.25">
      <c r="A287" s="45"/>
      <c r="B287" s="28"/>
      <c r="C287" s="187" t="s">
        <v>118</v>
      </c>
      <c r="D287" s="187"/>
      <c r="E287" s="187"/>
      <c r="F287" s="187"/>
      <c r="G287" s="187"/>
      <c r="H287" s="187"/>
      <c r="I287" s="187"/>
      <c r="J287" s="187"/>
      <c r="K287" s="187"/>
      <c r="L287" s="46">
        <v>98.53</v>
      </c>
      <c r="M287" s="4"/>
      <c r="N287" s="55">
        <v>4517.6899999999996</v>
      </c>
      <c r="O287" s="3"/>
    </row>
    <row r="288" spans="1:15" x14ac:dyDescent="0.25">
      <c r="A288" s="45"/>
      <c r="B288" s="28"/>
      <c r="C288" s="187" t="s">
        <v>119</v>
      </c>
      <c r="D288" s="187"/>
      <c r="E288" s="187"/>
      <c r="F288" s="187"/>
      <c r="G288" s="187"/>
      <c r="H288" s="187"/>
      <c r="I288" s="187"/>
      <c r="J288" s="187"/>
      <c r="K288" s="187"/>
      <c r="L288" s="4"/>
      <c r="M288" s="4"/>
      <c r="N288" s="47"/>
      <c r="O288" s="3"/>
    </row>
    <row r="289" spans="1:15" x14ac:dyDescent="0.25">
      <c r="A289" s="45"/>
      <c r="B289" s="28"/>
      <c r="C289" s="187" t="s">
        <v>120</v>
      </c>
      <c r="D289" s="187"/>
      <c r="E289" s="187"/>
      <c r="F289" s="187"/>
      <c r="G289" s="187"/>
      <c r="H289" s="187"/>
      <c r="I289" s="187"/>
      <c r="J289" s="187"/>
      <c r="K289" s="187"/>
      <c r="L289" s="46">
        <v>46.92</v>
      </c>
      <c r="M289" s="4"/>
      <c r="N289" s="55">
        <v>2151.2800000000002</v>
      </c>
      <c r="O289" s="3"/>
    </row>
    <row r="290" spans="1:15" x14ac:dyDescent="0.25">
      <c r="A290" s="45"/>
      <c r="B290" s="28"/>
      <c r="C290" s="187" t="s">
        <v>121</v>
      </c>
      <c r="D290" s="187"/>
      <c r="E290" s="187"/>
      <c r="F290" s="187"/>
      <c r="G290" s="187"/>
      <c r="H290" s="187"/>
      <c r="I290" s="187"/>
      <c r="J290" s="187"/>
      <c r="K290" s="187"/>
      <c r="L290" s="46">
        <v>34.72</v>
      </c>
      <c r="M290" s="4"/>
      <c r="N290" s="55">
        <v>1591.95</v>
      </c>
      <c r="O290" s="3"/>
    </row>
    <row r="291" spans="1:15" x14ac:dyDescent="0.25">
      <c r="A291" s="45"/>
      <c r="B291" s="28"/>
      <c r="C291" s="187" t="s">
        <v>122</v>
      </c>
      <c r="D291" s="187"/>
      <c r="E291" s="187"/>
      <c r="F291" s="187"/>
      <c r="G291" s="187"/>
      <c r="H291" s="187"/>
      <c r="I291" s="187"/>
      <c r="J291" s="187"/>
      <c r="K291" s="187"/>
      <c r="L291" s="46">
        <v>16.89</v>
      </c>
      <c r="M291" s="4"/>
      <c r="N291" s="47">
        <v>774.46</v>
      </c>
      <c r="O291" s="3"/>
    </row>
    <row r="292" spans="1:15" x14ac:dyDescent="0.25">
      <c r="A292" s="45"/>
      <c r="B292" s="28"/>
      <c r="C292" s="187" t="s">
        <v>88</v>
      </c>
      <c r="D292" s="187"/>
      <c r="E292" s="187"/>
      <c r="F292" s="187"/>
      <c r="G292" s="187"/>
      <c r="H292" s="187"/>
      <c r="I292" s="187"/>
      <c r="J292" s="187"/>
      <c r="K292" s="187"/>
      <c r="L292" s="46">
        <v>254.78</v>
      </c>
      <c r="M292" s="4"/>
      <c r="N292" s="55">
        <v>11681.67</v>
      </c>
      <c r="O292" s="3"/>
    </row>
    <row r="293" spans="1:15" x14ac:dyDescent="0.25">
      <c r="A293" s="45"/>
      <c r="B293" s="28"/>
      <c r="C293" s="187" t="s">
        <v>89</v>
      </c>
      <c r="D293" s="187"/>
      <c r="E293" s="187"/>
      <c r="F293" s="187"/>
      <c r="G293" s="187"/>
      <c r="H293" s="187"/>
      <c r="I293" s="187"/>
      <c r="J293" s="187"/>
      <c r="K293" s="187"/>
      <c r="L293" s="46">
        <v>236.18</v>
      </c>
      <c r="M293" s="4"/>
      <c r="N293" s="55">
        <v>10829.16</v>
      </c>
      <c r="O293" s="3"/>
    </row>
    <row r="294" spans="1:15" x14ac:dyDescent="0.25">
      <c r="A294" s="45"/>
      <c r="B294" s="28"/>
      <c r="C294" s="187" t="s">
        <v>90</v>
      </c>
      <c r="D294" s="187"/>
      <c r="E294" s="187"/>
      <c r="F294" s="187"/>
      <c r="G294" s="187"/>
      <c r="H294" s="187"/>
      <c r="I294" s="187"/>
      <c r="J294" s="187"/>
      <c r="K294" s="187"/>
      <c r="L294" s="46">
        <v>122.83</v>
      </c>
      <c r="M294" s="4"/>
      <c r="N294" s="55">
        <v>5631.33</v>
      </c>
      <c r="O294" s="3"/>
    </row>
    <row r="295" spans="1:15" x14ac:dyDescent="0.25">
      <c r="A295" s="45"/>
      <c r="B295" s="28"/>
      <c r="C295" s="188" t="s">
        <v>152</v>
      </c>
      <c r="D295" s="188"/>
      <c r="E295" s="188"/>
      <c r="F295" s="188"/>
      <c r="G295" s="188"/>
      <c r="H295" s="188"/>
      <c r="I295" s="188"/>
      <c r="J295" s="188"/>
      <c r="K295" s="188"/>
      <c r="L295" s="53">
        <v>4020.88</v>
      </c>
      <c r="M295" s="4"/>
      <c r="N295" s="54">
        <v>50309.2</v>
      </c>
      <c r="O295" s="3"/>
    </row>
    <row r="296" spans="1:15" x14ac:dyDescent="0.25">
      <c r="A296" s="1"/>
      <c r="B296" s="3"/>
      <c r="C296" s="187" t="s">
        <v>153</v>
      </c>
      <c r="D296" s="187"/>
      <c r="E296" s="187"/>
      <c r="F296" s="187"/>
      <c r="G296" s="187"/>
      <c r="H296" s="187"/>
      <c r="I296" s="187"/>
      <c r="J296" s="187"/>
      <c r="K296" s="187"/>
      <c r="L296" s="46">
        <v>0.45629777999999999</v>
      </c>
      <c r="M296" s="4"/>
      <c r="N296" s="52">
        <v>13926.4</v>
      </c>
      <c r="O296" s="3"/>
    </row>
    <row r="297" spans="1:15" x14ac:dyDescent="0.25">
      <c r="A297" s="1"/>
      <c r="B297" s="13"/>
      <c r="C297" s="188" t="s">
        <v>154</v>
      </c>
      <c r="D297" s="188"/>
      <c r="E297" s="188"/>
      <c r="F297" s="188"/>
      <c r="G297" s="188"/>
      <c r="H297" s="188"/>
      <c r="I297" s="188"/>
      <c r="J297" s="188"/>
      <c r="K297" s="188"/>
      <c r="L297" s="1"/>
      <c r="M297" s="1"/>
      <c r="N297" s="53">
        <v>33715.18</v>
      </c>
      <c r="O297" s="3"/>
    </row>
    <row r="298" spans="1:15" x14ac:dyDescent="0.25">
      <c r="A298" s="1"/>
      <c r="B298" s="22" t="s">
        <v>155</v>
      </c>
      <c r="C298" s="26" t="s">
        <v>156</v>
      </c>
      <c r="D298" s="3"/>
      <c r="E298" s="3"/>
      <c r="F298" s="3"/>
      <c r="G298" s="3"/>
      <c r="H298" s="3"/>
      <c r="I298" s="3"/>
      <c r="J298" s="3"/>
      <c r="K298" s="3"/>
      <c r="L298" s="1"/>
      <c r="M298" s="1"/>
      <c r="N298" s="46">
        <v>496.75</v>
      </c>
      <c r="O298" s="3"/>
    </row>
    <row r="299" spans="1:15" x14ac:dyDescent="0.25">
      <c r="A299" s="1"/>
      <c r="B299" s="22" t="s">
        <v>157</v>
      </c>
      <c r="C299" s="26" t="s">
        <v>158</v>
      </c>
      <c r="D299" s="3"/>
      <c r="E299" s="3"/>
      <c r="F299" s="3"/>
      <c r="G299" s="3"/>
      <c r="H299" s="3"/>
      <c r="I299" s="3"/>
      <c r="J299" s="3"/>
      <c r="K299" s="3"/>
      <c r="L299" s="1"/>
      <c r="M299" s="1"/>
      <c r="N299" s="46">
        <v>922.52</v>
      </c>
      <c r="O299" s="3"/>
    </row>
    <row r="300" spans="1:15" x14ac:dyDescent="0.25">
      <c r="A300" s="1"/>
      <c r="B300" s="13"/>
      <c r="C300" s="189" t="s">
        <v>159</v>
      </c>
      <c r="D300" s="189"/>
      <c r="E300" s="189"/>
      <c r="F300" s="189"/>
      <c r="G300" s="189"/>
      <c r="H300" s="189"/>
      <c r="I300" s="189"/>
      <c r="J300" s="189"/>
      <c r="K300" s="189"/>
      <c r="L300" s="1"/>
      <c r="M300" s="1"/>
      <c r="N300" s="53">
        <v>35134.449999999997</v>
      </c>
      <c r="O300" s="3"/>
    </row>
    <row r="301" spans="1:15" x14ac:dyDescent="0.25">
      <c r="A301" s="1"/>
      <c r="B301" s="13"/>
      <c r="C301" s="190" t="s">
        <v>160</v>
      </c>
      <c r="D301" s="190"/>
      <c r="E301" s="190"/>
      <c r="F301" s="190"/>
      <c r="G301" s="190"/>
      <c r="H301" s="190"/>
      <c r="I301" s="190"/>
      <c r="J301" s="190"/>
      <c r="K301" s="190"/>
      <c r="L301" s="1"/>
      <c r="M301" s="1"/>
      <c r="N301" s="52">
        <v>7026.89</v>
      </c>
      <c r="O301" s="3"/>
    </row>
    <row r="302" spans="1:15" x14ac:dyDescent="0.25">
      <c r="A302" s="1"/>
      <c r="B302" s="13"/>
      <c r="C302" s="189" t="s">
        <v>161</v>
      </c>
      <c r="D302" s="189"/>
      <c r="E302" s="189"/>
      <c r="F302" s="189"/>
      <c r="G302" s="189"/>
      <c r="H302" s="189"/>
      <c r="I302" s="189"/>
      <c r="J302" s="189"/>
      <c r="K302" s="189"/>
      <c r="L302" s="1"/>
      <c r="M302" s="1"/>
      <c r="N302" s="53">
        <v>42161.34</v>
      </c>
      <c r="O302" s="3"/>
    </row>
  </sheetData>
  <mergeCells count="313">
    <mergeCell ref="A5:B5"/>
    <mergeCell ref="G5:N5"/>
    <mergeCell ref="A6:C6"/>
    <mergeCell ref="G6:N6"/>
    <mergeCell ref="A8:N8"/>
    <mergeCell ref="A9:N9"/>
    <mergeCell ref="B19:F19"/>
    <mergeCell ref="A21:C21"/>
    <mergeCell ref="D21:F21"/>
    <mergeCell ref="A23:B23"/>
    <mergeCell ref="G25:I25"/>
    <mergeCell ref="G26:I26"/>
    <mergeCell ref="A11:N11"/>
    <mergeCell ref="A12:N12"/>
    <mergeCell ref="A13:N13"/>
    <mergeCell ref="A15:N15"/>
    <mergeCell ref="A16:N16"/>
    <mergeCell ref="B18:F18"/>
    <mergeCell ref="M30:M32"/>
    <mergeCell ref="N30:N32"/>
    <mergeCell ref="C33:E33"/>
    <mergeCell ref="A34:N34"/>
    <mergeCell ref="C35:E35"/>
    <mergeCell ref="C36:N36"/>
    <mergeCell ref="L26:M26"/>
    <mergeCell ref="G27:I27"/>
    <mergeCell ref="L27:M27"/>
    <mergeCell ref="L28:M28"/>
    <mergeCell ref="A30:A32"/>
    <mergeCell ref="B30:B32"/>
    <mergeCell ref="C30:E32"/>
    <mergeCell ref="F30:F32"/>
    <mergeCell ref="G30:I31"/>
    <mergeCell ref="J30:L31"/>
    <mergeCell ref="C43:E43"/>
    <mergeCell ref="C44:E44"/>
    <mergeCell ref="C45:E45"/>
    <mergeCell ref="C46:E46"/>
    <mergeCell ref="C47:N47"/>
    <mergeCell ref="C48:E48"/>
    <mergeCell ref="C37:N37"/>
    <mergeCell ref="C38:E38"/>
    <mergeCell ref="C39:E39"/>
    <mergeCell ref="C40:E40"/>
    <mergeCell ref="C41:E41"/>
    <mergeCell ref="C42:E42"/>
    <mergeCell ref="C55:E55"/>
    <mergeCell ref="C56:E56"/>
    <mergeCell ref="C57:E57"/>
    <mergeCell ref="C58:E58"/>
    <mergeCell ref="C59:N59"/>
    <mergeCell ref="C60:N60"/>
    <mergeCell ref="C49:E49"/>
    <mergeCell ref="C50:E50"/>
    <mergeCell ref="C51:E51"/>
    <mergeCell ref="C52:E52"/>
    <mergeCell ref="C53:E53"/>
    <mergeCell ref="C54:E54"/>
    <mergeCell ref="C67:E67"/>
    <mergeCell ref="C68:E68"/>
    <mergeCell ref="C69:E69"/>
    <mergeCell ref="C70:E70"/>
    <mergeCell ref="C71:E71"/>
    <mergeCell ref="C72:E72"/>
    <mergeCell ref="C61:E61"/>
    <mergeCell ref="C62:E62"/>
    <mergeCell ref="C63:E63"/>
    <mergeCell ref="C64:E64"/>
    <mergeCell ref="C65:E65"/>
    <mergeCell ref="C66:E66"/>
    <mergeCell ref="C79:E79"/>
    <mergeCell ref="C80:E80"/>
    <mergeCell ref="C81:E81"/>
    <mergeCell ref="C82:E82"/>
    <mergeCell ref="C83:E83"/>
    <mergeCell ref="C85:K85"/>
    <mergeCell ref="C73:N73"/>
    <mergeCell ref="C74:N74"/>
    <mergeCell ref="C75:E75"/>
    <mergeCell ref="C76:E76"/>
    <mergeCell ref="C77:E77"/>
    <mergeCell ref="C78:E78"/>
    <mergeCell ref="C92:K92"/>
    <mergeCell ref="C93:K93"/>
    <mergeCell ref="C94:K94"/>
    <mergeCell ref="C95:K95"/>
    <mergeCell ref="C96:K96"/>
    <mergeCell ref="C97:K97"/>
    <mergeCell ref="C86:K86"/>
    <mergeCell ref="C87:K87"/>
    <mergeCell ref="C88:K88"/>
    <mergeCell ref="C89:K89"/>
    <mergeCell ref="C90:K90"/>
    <mergeCell ref="C91:K91"/>
    <mergeCell ref="C104:K104"/>
    <mergeCell ref="C105:K105"/>
    <mergeCell ref="C106:K106"/>
    <mergeCell ref="C107:K107"/>
    <mergeCell ref="C108:K108"/>
    <mergeCell ref="A109:N109"/>
    <mergeCell ref="C98:K98"/>
    <mergeCell ref="C99:K99"/>
    <mergeCell ref="C100:K100"/>
    <mergeCell ref="C101:K101"/>
    <mergeCell ref="C102:K102"/>
    <mergeCell ref="C103:K103"/>
    <mergeCell ref="C116:E116"/>
    <mergeCell ref="C117:E117"/>
    <mergeCell ref="C118:E118"/>
    <mergeCell ref="C119:E119"/>
    <mergeCell ref="C120:E120"/>
    <mergeCell ref="C121:E121"/>
    <mergeCell ref="C110:E110"/>
    <mergeCell ref="C111:N111"/>
    <mergeCell ref="C112:E112"/>
    <mergeCell ref="C113:E113"/>
    <mergeCell ref="C114:E114"/>
    <mergeCell ref="C115:E115"/>
    <mergeCell ref="C128:E128"/>
    <mergeCell ref="C129:E129"/>
    <mergeCell ref="C130:E130"/>
    <mergeCell ref="C131:E131"/>
    <mergeCell ref="C132:E132"/>
    <mergeCell ref="C133:E133"/>
    <mergeCell ref="C122:E122"/>
    <mergeCell ref="C123:E123"/>
    <mergeCell ref="C124:N124"/>
    <mergeCell ref="C125:E125"/>
    <mergeCell ref="C126:E126"/>
    <mergeCell ref="C127:E127"/>
    <mergeCell ref="C140:E140"/>
    <mergeCell ref="C141:E141"/>
    <mergeCell ref="C142:E142"/>
    <mergeCell ref="C143:E143"/>
    <mergeCell ref="C144:E144"/>
    <mergeCell ref="C145:E145"/>
    <mergeCell ref="C134:E134"/>
    <mergeCell ref="C135:E135"/>
    <mergeCell ref="C136:E136"/>
    <mergeCell ref="C137:N137"/>
    <mergeCell ref="C138:E138"/>
    <mergeCell ref="C139:E139"/>
    <mergeCell ref="C152:E152"/>
    <mergeCell ref="C153:E153"/>
    <mergeCell ref="C154:E154"/>
    <mergeCell ref="C155:E155"/>
    <mergeCell ref="C156:E156"/>
    <mergeCell ref="C157:E157"/>
    <mergeCell ref="C146:E146"/>
    <mergeCell ref="C147:E147"/>
    <mergeCell ref="C148:N148"/>
    <mergeCell ref="C149:N149"/>
    <mergeCell ref="C150:E150"/>
    <mergeCell ref="C151:E151"/>
    <mergeCell ref="C164:E164"/>
    <mergeCell ref="C165:E165"/>
    <mergeCell ref="C166:E166"/>
    <mergeCell ref="C167:E167"/>
    <mergeCell ref="C168:E168"/>
    <mergeCell ref="C169:E169"/>
    <mergeCell ref="C158:E158"/>
    <mergeCell ref="C159:E159"/>
    <mergeCell ref="C160:E160"/>
    <mergeCell ref="C161:E161"/>
    <mergeCell ref="C162:N162"/>
    <mergeCell ref="C163:N163"/>
    <mergeCell ref="C177:K177"/>
    <mergeCell ref="C178:K178"/>
    <mergeCell ref="C179:K179"/>
    <mergeCell ref="C180:K180"/>
    <mergeCell ref="C181:K181"/>
    <mergeCell ref="C182:K182"/>
    <mergeCell ref="C170:E170"/>
    <mergeCell ref="C171:E171"/>
    <mergeCell ref="C172:E172"/>
    <mergeCell ref="C173:E173"/>
    <mergeCell ref="C174:E174"/>
    <mergeCell ref="C176:K176"/>
    <mergeCell ref="C189:K189"/>
    <mergeCell ref="C190:K190"/>
    <mergeCell ref="C191:K191"/>
    <mergeCell ref="C192:K192"/>
    <mergeCell ref="C193:K193"/>
    <mergeCell ref="C194:K194"/>
    <mergeCell ref="C183:K183"/>
    <mergeCell ref="C184:K184"/>
    <mergeCell ref="C185:K185"/>
    <mergeCell ref="C186:K186"/>
    <mergeCell ref="C187:K187"/>
    <mergeCell ref="C188:K188"/>
    <mergeCell ref="C201:E201"/>
    <mergeCell ref="C202:E202"/>
    <mergeCell ref="C203:E203"/>
    <mergeCell ref="C204:E204"/>
    <mergeCell ref="C206:K206"/>
    <mergeCell ref="C207:K207"/>
    <mergeCell ref="A195:N195"/>
    <mergeCell ref="C196:E196"/>
    <mergeCell ref="C197:N197"/>
    <mergeCell ref="C198:E198"/>
    <mergeCell ref="C199:E199"/>
    <mergeCell ref="C200:E200"/>
    <mergeCell ref="C214:K214"/>
    <mergeCell ref="C215:K215"/>
    <mergeCell ref="C216:K216"/>
    <mergeCell ref="C217:K217"/>
    <mergeCell ref="C218:K218"/>
    <mergeCell ref="C219:K219"/>
    <mergeCell ref="C208:K208"/>
    <mergeCell ref="C209:K209"/>
    <mergeCell ref="C210:K210"/>
    <mergeCell ref="C211:K211"/>
    <mergeCell ref="C212:K212"/>
    <mergeCell ref="C213:K213"/>
    <mergeCell ref="M221:M222"/>
    <mergeCell ref="N221:N222"/>
    <mergeCell ref="O221:O222"/>
    <mergeCell ref="C223:N223"/>
    <mergeCell ref="C224:N224"/>
    <mergeCell ref="C225:E225"/>
    <mergeCell ref="A220:N220"/>
    <mergeCell ref="B221:B222"/>
    <mergeCell ref="C221:E222"/>
    <mergeCell ref="F221:F222"/>
    <mergeCell ref="G221:G222"/>
    <mergeCell ref="H221:H222"/>
    <mergeCell ref="I221:I222"/>
    <mergeCell ref="J221:J222"/>
    <mergeCell ref="K221:K222"/>
    <mergeCell ref="L221:L222"/>
    <mergeCell ref="J226:J227"/>
    <mergeCell ref="K226:K227"/>
    <mergeCell ref="L226:L227"/>
    <mergeCell ref="M226:M227"/>
    <mergeCell ref="N226:N227"/>
    <mergeCell ref="O226:O227"/>
    <mergeCell ref="B226:B227"/>
    <mergeCell ref="C226:E227"/>
    <mergeCell ref="F226:F227"/>
    <mergeCell ref="G226:G227"/>
    <mergeCell ref="H226:H227"/>
    <mergeCell ref="I226:I227"/>
    <mergeCell ref="C235:K235"/>
    <mergeCell ref="A236:N236"/>
    <mergeCell ref="C237:E237"/>
    <mergeCell ref="C238:N238"/>
    <mergeCell ref="C239:N239"/>
    <mergeCell ref="C240:E240"/>
    <mergeCell ref="C228:N228"/>
    <mergeCell ref="C229:N229"/>
    <mergeCell ref="C230:E230"/>
    <mergeCell ref="C232:K232"/>
    <mergeCell ref="C233:K233"/>
    <mergeCell ref="C234:K234"/>
    <mergeCell ref="C247:N247"/>
    <mergeCell ref="C248:E248"/>
    <mergeCell ref="C249:E249"/>
    <mergeCell ref="C250:N250"/>
    <mergeCell ref="C251:E251"/>
    <mergeCell ref="C253:K253"/>
    <mergeCell ref="C241:E241"/>
    <mergeCell ref="C242:N242"/>
    <mergeCell ref="C243:N243"/>
    <mergeCell ref="C244:E244"/>
    <mergeCell ref="C245:E245"/>
    <mergeCell ref="C246:N246"/>
    <mergeCell ref="C260:K260"/>
    <mergeCell ref="C261:K261"/>
    <mergeCell ref="C262:K262"/>
    <mergeCell ref="C263:K263"/>
    <mergeCell ref="C264:K264"/>
    <mergeCell ref="C265:K265"/>
    <mergeCell ref="C254:K254"/>
    <mergeCell ref="C255:K255"/>
    <mergeCell ref="C256:K256"/>
    <mergeCell ref="C257:K257"/>
    <mergeCell ref="C258:K258"/>
    <mergeCell ref="C259:K259"/>
    <mergeCell ref="C272:K272"/>
    <mergeCell ref="C273:K273"/>
    <mergeCell ref="C274:K274"/>
    <mergeCell ref="C275:K275"/>
    <mergeCell ref="C276:K276"/>
    <mergeCell ref="C277:K277"/>
    <mergeCell ref="C266:K266"/>
    <mergeCell ref="C267:K267"/>
    <mergeCell ref="C268:K268"/>
    <mergeCell ref="C269:K269"/>
    <mergeCell ref="C270:K270"/>
    <mergeCell ref="C271:K271"/>
    <mergeCell ref="C284:K284"/>
    <mergeCell ref="C285:K285"/>
    <mergeCell ref="C286:K286"/>
    <mergeCell ref="C287:K287"/>
    <mergeCell ref="C288:K288"/>
    <mergeCell ref="C289:K289"/>
    <mergeCell ref="C278:K278"/>
    <mergeCell ref="C279:K279"/>
    <mergeCell ref="C280:K280"/>
    <mergeCell ref="C281:K281"/>
    <mergeCell ref="C282:K282"/>
    <mergeCell ref="C283:K283"/>
    <mergeCell ref="C296:K296"/>
    <mergeCell ref="C297:K297"/>
    <mergeCell ref="C300:K300"/>
    <mergeCell ref="C301:K301"/>
    <mergeCell ref="C302:K302"/>
    <mergeCell ref="C290:K290"/>
    <mergeCell ref="C291:K291"/>
    <mergeCell ref="C292:K292"/>
    <mergeCell ref="C293:K293"/>
    <mergeCell ref="C294:K294"/>
    <mergeCell ref="C295:K29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BCCB3-063E-44B2-837E-F562C0F8D7ED}">
  <dimension ref="A1:O61"/>
  <sheetViews>
    <sheetView workbookViewId="0"/>
  </sheetViews>
  <sheetFormatPr defaultRowHeight="15" x14ac:dyDescent="0.25"/>
  <cols>
    <col min="2" max="2" width="23.140625" customWidth="1"/>
    <col min="3" max="3" width="19.85546875" customWidth="1"/>
    <col min="4" max="4" width="17.7109375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 t="s">
        <v>0</v>
      </c>
      <c r="O1" s="3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 t="s">
        <v>1</v>
      </c>
      <c r="O2" s="3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3"/>
    </row>
    <row r="4" spans="1:15" x14ac:dyDescent="0.25">
      <c r="A4" s="4"/>
      <c r="B4" s="4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3"/>
    </row>
    <row r="5" spans="1:15" ht="15.75" thickBot="1" x14ac:dyDescent="0.3">
      <c r="A5" s="219" t="s">
        <v>2</v>
      </c>
      <c r="B5" s="219"/>
      <c r="C5" s="1"/>
      <c r="D5" s="1"/>
      <c r="E5" s="1"/>
      <c r="F5" s="1"/>
      <c r="G5" s="235" t="s">
        <v>3</v>
      </c>
      <c r="H5" s="235"/>
      <c r="I5" s="235"/>
      <c r="J5" s="235"/>
      <c r="K5" s="235"/>
      <c r="L5" s="235"/>
      <c r="M5" s="235"/>
      <c r="N5" s="235"/>
      <c r="O5" s="3"/>
    </row>
    <row r="6" spans="1:15" ht="67.5" customHeight="1" thickBot="1" x14ac:dyDescent="0.3">
      <c r="A6" s="219" t="s">
        <v>4</v>
      </c>
      <c r="B6" s="219"/>
      <c r="C6" s="219"/>
      <c r="D6" s="1"/>
      <c r="E6" s="6"/>
      <c r="F6" s="6"/>
      <c r="G6" s="236" t="s">
        <v>5</v>
      </c>
      <c r="H6" s="236"/>
      <c r="I6" s="236"/>
      <c r="J6" s="236"/>
      <c r="K6" s="236"/>
      <c r="L6" s="236"/>
      <c r="M6" s="236"/>
      <c r="N6" s="236"/>
      <c r="O6" s="3"/>
    </row>
    <row r="7" spans="1:15" x14ac:dyDescent="0.25">
      <c r="A7" s="1"/>
      <c r="B7" s="1"/>
      <c r="C7" s="1"/>
      <c r="D7" s="1"/>
      <c r="E7" s="1"/>
      <c r="F7" s="4"/>
      <c r="G7" s="4"/>
      <c r="H7" s="4"/>
      <c r="I7" s="4"/>
      <c r="J7" s="4"/>
      <c r="K7" s="4"/>
      <c r="L7" s="4"/>
      <c r="M7" s="4"/>
      <c r="N7" s="4"/>
      <c r="O7" s="3"/>
    </row>
    <row r="8" spans="1:15" ht="45" customHeight="1" thickBot="1" x14ac:dyDescent="0.3">
      <c r="A8" s="234" t="s">
        <v>294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  <c r="O8" s="3"/>
    </row>
    <row r="9" spans="1:15" x14ac:dyDescent="0.25">
      <c r="A9" s="232" t="s">
        <v>6</v>
      </c>
      <c r="B9" s="232"/>
      <c r="C9" s="232"/>
      <c r="D9" s="232"/>
      <c r="E9" s="232"/>
      <c r="F9" s="232"/>
      <c r="G9" s="232"/>
      <c r="H9" s="232"/>
      <c r="I9" s="232"/>
      <c r="J9" s="232"/>
      <c r="K9" s="232"/>
      <c r="L9" s="232"/>
      <c r="M9" s="232"/>
      <c r="N9" s="232"/>
      <c r="O9" s="3"/>
    </row>
    <row r="10" spans="1:1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3"/>
    </row>
    <row r="11" spans="1:15" ht="15.75" thickBot="1" x14ac:dyDescent="0.3">
      <c r="A11" s="231"/>
      <c r="B11" s="231"/>
      <c r="C11" s="231"/>
      <c r="D11" s="231"/>
      <c r="E11" s="231"/>
      <c r="F11" s="231"/>
      <c r="G11" s="231"/>
      <c r="H11" s="231"/>
      <c r="I11" s="231"/>
      <c r="J11" s="231"/>
      <c r="K11" s="231"/>
      <c r="L11" s="231"/>
      <c r="M11" s="231"/>
      <c r="N11" s="231"/>
      <c r="O11" s="3"/>
    </row>
    <row r="12" spans="1:15" x14ac:dyDescent="0.25">
      <c r="A12" s="232" t="s">
        <v>7</v>
      </c>
      <c r="B12" s="232"/>
      <c r="C12" s="232"/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3"/>
    </row>
    <row r="13" spans="1:15" ht="18" x14ac:dyDescent="0.25">
      <c r="A13" s="233" t="s">
        <v>162</v>
      </c>
      <c r="B13" s="233"/>
      <c r="C13" s="233"/>
      <c r="D13" s="233"/>
      <c r="E13" s="233"/>
      <c r="F13" s="233"/>
      <c r="G13" s="233"/>
      <c r="H13" s="233"/>
      <c r="I13" s="233"/>
      <c r="J13" s="233"/>
      <c r="K13" s="233"/>
      <c r="L13" s="233"/>
      <c r="M13" s="233"/>
      <c r="N13" s="233"/>
      <c r="O13" s="3"/>
    </row>
    <row r="14" spans="1:1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3"/>
    </row>
    <row r="15" spans="1:15" ht="22.5" customHeight="1" thickBot="1" x14ac:dyDescent="0.3">
      <c r="A15" s="234" t="s">
        <v>295</v>
      </c>
      <c r="B15" s="234"/>
      <c r="C15" s="234"/>
      <c r="D15" s="234"/>
      <c r="E15" s="234"/>
      <c r="F15" s="234"/>
      <c r="G15" s="234"/>
      <c r="H15" s="234"/>
      <c r="I15" s="234"/>
      <c r="J15" s="234"/>
      <c r="K15" s="234"/>
      <c r="L15" s="234"/>
      <c r="M15" s="234"/>
      <c r="N15" s="234"/>
      <c r="O15" s="3"/>
    </row>
    <row r="16" spans="1:15" x14ac:dyDescent="0.25">
      <c r="A16" s="232" t="s">
        <v>9</v>
      </c>
      <c r="B16" s="232"/>
      <c r="C16" s="232"/>
      <c r="D16" s="232"/>
      <c r="E16" s="232"/>
      <c r="F16" s="232"/>
      <c r="G16" s="232"/>
      <c r="H16" s="232"/>
      <c r="I16" s="232"/>
      <c r="J16" s="232"/>
      <c r="K16" s="232"/>
      <c r="L16" s="232"/>
      <c r="M16" s="232"/>
      <c r="N16" s="232"/>
      <c r="O16" s="3"/>
    </row>
    <row r="17" spans="1:15" ht="15.75" thickBot="1" x14ac:dyDescent="0.3">
      <c r="A17" s="5" t="s">
        <v>10</v>
      </c>
      <c r="B17" s="7" t="s">
        <v>11</v>
      </c>
      <c r="C17" s="8" t="s">
        <v>12</v>
      </c>
      <c r="D17" s="1"/>
      <c r="E17" s="1"/>
      <c r="F17" s="6"/>
      <c r="G17" s="6"/>
      <c r="H17" s="6"/>
      <c r="I17" s="6"/>
      <c r="J17" s="6"/>
      <c r="K17" s="6"/>
      <c r="L17" s="6"/>
      <c r="M17" s="6"/>
      <c r="N17" s="6"/>
      <c r="O17" s="3"/>
    </row>
    <row r="18" spans="1:15" ht="15.75" thickBot="1" x14ac:dyDescent="0.3">
      <c r="A18" s="5" t="s">
        <v>13</v>
      </c>
      <c r="B18" s="235"/>
      <c r="C18" s="235"/>
      <c r="D18" s="235"/>
      <c r="E18" s="235"/>
      <c r="F18" s="235"/>
      <c r="G18" s="6"/>
      <c r="H18" s="6"/>
      <c r="I18" s="6"/>
      <c r="J18" s="6"/>
      <c r="K18" s="6"/>
      <c r="L18" s="6"/>
      <c r="M18" s="6"/>
      <c r="N18" s="6"/>
      <c r="O18" s="3"/>
    </row>
    <row r="19" spans="1:15" x14ac:dyDescent="0.25">
      <c r="A19" s="1"/>
      <c r="B19" s="232" t="s">
        <v>14</v>
      </c>
      <c r="C19" s="232"/>
      <c r="D19" s="232"/>
      <c r="E19" s="232"/>
      <c r="F19" s="232"/>
      <c r="G19" s="1"/>
      <c r="H19" s="1"/>
      <c r="I19" s="1"/>
      <c r="J19" s="1"/>
      <c r="K19" s="1"/>
      <c r="L19" s="1"/>
      <c r="M19" s="4"/>
      <c r="N19" s="1"/>
      <c r="O19" s="3"/>
    </row>
    <row r="20" spans="1:1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3"/>
    </row>
    <row r="21" spans="1:15" ht="15.75" thickBot="1" x14ac:dyDescent="0.3">
      <c r="A21" s="230" t="s">
        <v>15</v>
      </c>
      <c r="B21" s="230"/>
      <c r="C21" s="230"/>
      <c r="D21" s="235" t="s">
        <v>16</v>
      </c>
      <c r="E21" s="235"/>
      <c r="F21" s="235"/>
      <c r="G21" s="1"/>
      <c r="H21" s="1"/>
      <c r="I21" s="1"/>
      <c r="J21" s="1"/>
      <c r="K21" s="1"/>
      <c r="L21" s="1"/>
      <c r="M21" s="1"/>
      <c r="N21" s="1"/>
      <c r="O21" s="3"/>
    </row>
    <row r="22" spans="1:1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3"/>
    </row>
    <row r="23" spans="1:15" ht="15.75" thickBot="1" x14ac:dyDescent="0.3">
      <c r="A23" s="230" t="s">
        <v>17</v>
      </c>
      <c r="B23" s="230"/>
      <c r="C23" s="10">
        <v>1.62</v>
      </c>
      <c r="D23" s="11">
        <v>-0.11</v>
      </c>
      <c r="E23" s="5" t="s">
        <v>18</v>
      </c>
      <c r="F23" s="1"/>
      <c r="G23" s="1"/>
      <c r="H23" s="1"/>
      <c r="I23" s="1"/>
      <c r="J23" s="1"/>
      <c r="K23" s="1"/>
      <c r="L23" s="3"/>
      <c r="M23" s="3"/>
      <c r="N23" s="1"/>
      <c r="O23" s="3"/>
    </row>
    <row r="24" spans="1:15" x14ac:dyDescent="0.25">
      <c r="A24" s="1"/>
      <c r="B24" s="12" t="s">
        <v>19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3"/>
    </row>
    <row r="25" spans="1:15" ht="15.75" thickBot="1" x14ac:dyDescent="0.3">
      <c r="A25" s="1"/>
      <c r="B25" s="9" t="s">
        <v>20</v>
      </c>
      <c r="C25" s="10">
        <v>0</v>
      </c>
      <c r="D25" s="11">
        <v>0</v>
      </c>
      <c r="E25" s="5" t="s">
        <v>18</v>
      </c>
      <c r="F25" s="1"/>
      <c r="G25" s="219" t="s">
        <v>21</v>
      </c>
      <c r="H25" s="219"/>
      <c r="I25" s="219"/>
      <c r="J25" s="1"/>
      <c r="K25" s="1"/>
      <c r="L25" s="10">
        <v>2.39</v>
      </c>
      <c r="M25" s="10">
        <v>-0.05</v>
      </c>
      <c r="N25" s="5" t="s">
        <v>18</v>
      </c>
      <c r="O25" s="3"/>
    </row>
    <row r="26" spans="1:15" ht="15.75" thickBot="1" x14ac:dyDescent="0.3">
      <c r="A26" s="1"/>
      <c r="B26" s="9" t="s">
        <v>22</v>
      </c>
      <c r="C26" s="10">
        <v>0</v>
      </c>
      <c r="D26" s="11">
        <v>0</v>
      </c>
      <c r="E26" s="5" t="s">
        <v>18</v>
      </c>
      <c r="F26" s="1"/>
      <c r="G26" s="219" t="s">
        <v>23</v>
      </c>
      <c r="H26" s="219"/>
      <c r="I26" s="219"/>
      <c r="J26" s="1"/>
      <c r="K26" s="1"/>
      <c r="L26" s="218">
        <v>3.31</v>
      </c>
      <c r="M26" s="218"/>
      <c r="N26" s="5" t="s">
        <v>24</v>
      </c>
      <c r="O26" s="3"/>
    </row>
    <row r="27" spans="1:15" ht="15.75" thickBot="1" x14ac:dyDescent="0.3">
      <c r="A27" s="1"/>
      <c r="B27" s="9" t="s">
        <v>25</v>
      </c>
      <c r="C27" s="10">
        <v>0</v>
      </c>
      <c r="D27" s="11">
        <v>0</v>
      </c>
      <c r="E27" s="5" t="s">
        <v>18</v>
      </c>
      <c r="F27" s="1"/>
      <c r="G27" s="219" t="s">
        <v>26</v>
      </c>
      <c r="H27" s="219"/>
      <c r="I27" s="219"/>
      <c r="J27" s="1"/>
      <c r="K27" s="1"/>
      <c r="L27" s="218"/>
      <c r="M27" s="218"/>
      <c r="N27" s="5" t="s">
        <v>24</v>
      </c>
      <c r="O27" s="3"/>
    </row>
    <row r="28" spans="1:15" ht="15.75" thickBot="1" x14ac:dyDescent="0.3">
      <c r="A28" s="1"/>
      <c r="B28" s="9" t="s">
        <v>27</v>
      </c>
      <c r="C28" s="10">
        <v>5.01</v>
      </c>
      <c r="D28" s="11">
        <v>-0.11</v>
      </c>
      <c r="E28" s="5" t="s">
        <v>18</v>
      </c>
      <c r="F28" s="1"/>
      <c r="G28" s="1"/>
      <c r="H28" s="1"/>
      <c r="I28" s="1"/>
      <c r="J28" s="1"/>
      <c r="K28" s="1"/>
      <c r="L28" s="220" t="s">
        <v>28</v>
      </c>
      <c r="M28" s="220"/>
      <c r="N28" s="1"/>
      <c r="O28" s="3"/>
    </row>
    <row r="29" spans="1:15" ht="15.75" thickBot="1" x14ac:dyDescent="0.3">
      <c r="A29" s="13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3"/>
    </row>
    <row r="30" spans="1:15" ht="29.25" customHeight="1" x14ac:dyDescent="0.25">
      <c r="A30" s="212" t="s">
        <v>29</v>
      </c>
      <c r="B30" s="212" t="s">
        <v>30</v>
      </c>
      <c r="C30" s="221" t="s">
        <v>31</v>
      </c>
      <c r="D30" s="222"/>
      <c r="E30" s="223"/>
      <c r="F30" s="212" t="s">
        <v>32</v>
      </c>
      <c r="G30" s="221" t="s">
        <v>33</v>
      </c>
      <c r="H30" s="222"/>
      <c r="I30" s="223"/>
      <c r="J30" s="221" t="s">
        <v>34</v>
      </c>
      <c r="K30" s="222"/>
      <c r="L30" s="223"/>
      <c r="M30" s="212" t="s">
        <v>35</v>
      </c>
      <c r="N30" s="212" t="s">
        <v>36</v>
      </c>
      <c r="O30" s="3"/>
    </row>
    <row r="31" spans="1:15" ht="15.75" thickBot="1" x14ac:dyDescent="0.3">
      <c r="A31" s="213"/>
      <c r="B31" s="213"/>
      <c r="C31" s="224"/>
      <c r="D31" s="225"/>
      <c r="E31" s="226"/>
      <c r="F31" s="213"/>
      <c r="G31" s="227"/>
      <c r="H31" s="228"/>
      <c r="I31" s="229"/>
      <c r="J31" s="227"/>
      <c r="K31" s="228"/>
      <c r="L31" s="229"/>
      <c r="M31" s="213"/>
      <c r="N31" s="213"/>
      <c r="O31" s="3"/>
    </row>
    <row r="32" spans="1:15" ht="45.75" thickBot="1" x14ac:dyDescent="0.3">
      <c r="A32" s="214"/>
      <c r="B32" s="214"/>
      <c r="C32" s="227"/>
      <c r="D32" s="228"/>
      <c r="E32" s="229"/>
      <c r="F32" s="214"/>
      <c r="G32" s="16" t="s">
        <v>37</v>
      </c>
      <c r="H32" s="16" t="s">
        <v>38</v>
      </c>
      <c r="I32" s="16" t="s">
        <v>39</v>
      </c>
      <c r="J32" s="16" t="s">
        <v>37</v>
      </c>
      <c r="K32" s="16" t="s">
        <v>38</v>
      </c>
      <c r="L32" s="16" t="s">
        <v>40</v>
      </c>
      <c r="M32" s="214"/>
      <c r="N32" s="214"/>
      <c r="O32" s="3"/>
    </row>
    <row r="33" spans="1:15" ht="15.75" thickBot="1" x14ac:dyDescent="0.3">
      <c r="A33" s="17">
        <v>1</v>
      </c>
      <c r="B33" s="18">
        <v>2</v>
      </c>
      <c r="C33" s="215">
        <v>3</v>
      </c>
      <c r="D33" s="216"/>
      <c r="E33" s="217"/>
      <c r="F33" s="18">
        <v>4</v>
      </c>
      <c r="G33" s="18">
        <v>5</v>
      </c>
      <c r="H33" s="18">
        <v>6</v>
      </c>
      <c r="I33" s="18">
        <v>7</v>
      </c>
      <c r="J33" s="18">
        <v>8</v>
      </c>
      <c r="K33" s="18">
        <v>9</v>
      </c>
      <c r="L33" s="18">
        <v>10</v>
      </c>
      <c r="M33" s="18">
        <v>11</v>
      </c>
      <c r="N33" s="18">
        <v>12</v>
      </c>
      <c r="O33" s="3"/>
    </row>
    <row r="34" spans="1:15" ht="15.75" thickBot="1" x14ac:dyDescent="0.3">
      <c r="A34" s="197" t="s">
        <v>163</v>
      </c>
      <c r="B34" s="198"/>
      <c r="C34" s="198"/>
      <c r="D34" s="198"/>
      <c r="E34" s="198"/>
      <c r="F34" s="198"/>
      <c r="G34" s="198"/>
      <c r="H34" s="198"/>
      <c r="I34" s="198"/>
      <c r="J34" s="198"/>
      <c r="K34" s="198"/>
      <c r="L34" s="198"/>
      <c r="M34" s="198"/>
      <c r="N34" s="199"/>
      <c r="O34" s="3"/>
    </row>
    <row r="35" spans="1:15" ht="38.25" customHeight="1" x14ac:dyDescent="0.25">
      <c r="A35" s="19">
        <v>1</v>
      </c>
      <c r="B35" s="20" t="s">
        <v>164</v>
      </c>
      <c r="C35" s="192" t="s">
        <v>165</v>
      </c>
      <c r="D35" s="192"/>
      <c r="E35" s="192"/>
      <c r="F35" s="21" t="s">
        <v>72</v>
      </c>
      <c r="G35" s="21">
        <v>1</v>
      </c>
      <c r="H35" s="21">
        <v>1</v>
      </c>
      <c r="I35" s="21">
        <v>1</v>
      </c>
      <c r="J35" s="22"/>
      <c r="K35" s="21"/>
      <c r="L35" s="22"/>
      <c r="M35" s="21"/>
      <c r="N35" s="23"/>
      <c r="O35" s="3"/>
    </row>
    <row r="36" spans="1:15" ht="22.5" x14ac:dyDescent="0.25">
      <c r="A36" s="24"/>
      <c r="B36" s="25" t="s">
        <v>111</v>
      </c>
      <c r="C36" s="187" t="s">
        <v>48</v>
      </c>
      <c r="D36" s="187"/>
      <c r="E36" s="187"/>
      <c r="F36" s="187"/>
      <c r="G36" s="187"/>
      <c r="H36" s="187"/>
      <c r="I36" s="187"/>
      <c r="J36" s="187"/>
      <c r="K36" s="187"/>
      <c r="L36" s="187"/>
      <c r="M36" s="187"/>
      <c r="N36" s="196"/>
      <c r="O36" s="3"/>
    </row>
    <row r="37" spans="1:15" x14ac:dyDescent="0.25">
      <c r="A37" s="27"/>
      <c r="B37" s="25">
        <v>1</v>
      </c>
      <c r="C37" s="187" t="s">
        <v>49</v>
      </c>
      <c r="D37" s="187"/>
      <c r="E37" s="187"/>
      <c r="F37" s="28"/>
      <c r="G37" s="28"/>
      <c r="H37" s="28"/>
      <c r="I37" s="28"/>
      <c r="J37" s="25">
        <v>43.38</v>
      </c>
      <c r="K37" s="14">
        <v>1.2</v>
      </c>
      <c r="L37" s="25">
        <v>52.06</v>
      </c>
      <c r="M37" s="14">
        <v>45.85</v>
      </c>
      <c r="N37" s="38">
        <v>2386.9499999999998</v>
      </c>
      <c r="O37" s="3"/>
    </row>
    <row r="38" spans="1:15" ht="15.75" thickBot="1" x14ac:dyDescent="0.3">
      <c r="A38" s="30"/>
      <c r="B38" s="28"/>
      <c r="C38" s="193" t="s">
        <v>51</v>
      </c>
      <c r="D38" s="193"/>
      <c r="E38" s="193"/>
      <c r="F38" s="14" t="s">
        <v>52</v>
      </c>
      <c r="G38" s="14">
        <v>2.76</v>
      </c>
      <c r="H38" s="14">
        <v>1.2</v>
      </c>
      <c r="I38" s="14">
        <v>3.3119999999999998</v>
      </c>
      <c r="J38" s="28"/>
      <c r="K38" s="28"/>
      <c r="L38" s="28"/>
      <c r="M38" s="28"/>
      <c r="N38" s="29"/>
      <c r="O38" s="3"/>
    </row>
    <row r="39" spans="1:15" x14ac:dyDescent="0.25">
      <c r="A39" s="27"/>
      <c r="B39" s="28"/>
      <c r="C39" s="211" t="s">
        <v>53</v>
      </c>
      <c r="D39" s="211"/>
      <c r="E39" s="211"/>
      <c r="F39" s="15"/>
      <c r="G39" s="15"/>
      <c r="H39" s="15"/>
      <c r="I39" s="15"/>
      <c r="J39" s="31">
        <v>43.38</v>
      </c>
      <c r="K39" s="15"/>
      <c r="L39" s="31">
        <v>52.06</v>
      </c>
      <c r="M39" s="15"/>
      <c r="N39" s="39">
        <v>2386.9499999999998</v>
      </c>
      <c r="O39" s="3"/>
    </row>
    <row r="40" spans="1:15" x14ac:dyDescent="0.25">
      <c r="A40" s="30"/>
      <c r="B40" s="28"/>
      <c r="C40" s="187" t="s">
        <v>54</v>
      </c>
      <c r="D40" s="187"/>
      <c r="E40" s="187"/>
      <c r="F40" s="28"/>
      <c r="G40" s="28"/>
      <c r="H40" s="28"/>
      <c r="I40" s="28"/>
      <c r="J40" s="28"/>
      <c r="K40" s="28"/>
      <c r="L40" s="25">
        <v>52.06</v>
      </c>
      <c r="M40" s="28"/>
      <c r="N40" s="38">
        <v>2386.9499999999998</v>
      </c>
      <c r="O40" s="3"/>
    </row>
    <row r="41" spans="1:15" ht="22.5" x14ac:dyDescent="0.25">
      <c r="A41" s="30"/>
      <c r="B41" s="25" t="s">
        <v>112</v>
      </c>
      <c r="C41" s="187" t="s">
        <v>113</v>
      </c>
      <c r="D41" s="187"/>
      <c r="E41" s="187"/>
      <c r="F41" s="14" t="s">
        <v>57</v>
      </c>
      <c r="G41" s="14">
        <v>74</v>
      </c>
      <c r="H41" s="28"/>
      <c r="I41" s="14">
        <v>74</v>
      </c>
      <c r="J41" s="28"/>
      <c r="K41" s="28"/>
      <c r="L41" s="25">
        <v>38.520000000000003</v>
      </c>
      <c r="M41" s="28"/>
      <c r="N41" s="38">
        <v>1766.34</v>
      </c>
      <c r="O41" s="3"/>
    </row>
    <row r="42" spans="1:15" ht="23.25" thickBot="1" x14ac:dyDescent="0.3">
      <c r="A42" s="30"/>
      <c r="B42" s="25" t="s">
        <v>114</v>
      </c>
      <c r="C42" s="193" t="s">
        <v>115</v>
      </c>
      <c r="D42" s="193"/>
      <c r="E42" s="193"/>
      <c r="F42" s="14" t="s">
        <v>57</v>
      </c>
      <c r="G42" s="14">
        <v>36</v>
      </c>
      <c r="H42" s="28"/>
      <c r="I42" s="14">
        <v>36</v>
      </c>
      <c r="J42" s="28"/>
      <c r="K42" s="28"/>
      <c r="L42" s="25">
        <v>18.739999999999998</v>
      </c>
      <c r="M42" s="28"/>
      <c r="N42" s="29">
        <v>859.3</v>
      </c>
      <c r="O42" s="3"/>
    </row>
    <row r="43" spans="1:15" x14ac:dyDescent="0.25">
      <c r="A43" s="19"/>
      <c r="B43" s="28"/>
      <c r="C43" s="192" t="s">
        <v>60</v>
      </c>
      <c r="D43" s="192"/>
      <c r="E43" s="192"/>
      <c r="F43" s="34"/>
      <c r="G43" s="34"/>
      <c r="H43" s="34"/>
      <c r="I43" s="34"/>
      <c r="J43" s="35"/>
      <c r="K43" s="34"/>
      <c r="L43" s="35">
        <v>109.32</v>
      </c>
      <c r="M43" s="15"/>
      <c r="N43" s="40">
        <v>5012.59</v>
      </c>
      <c r="O43" s="3"/>
    </row>
    <row r="44" spans="1:15" ht="15.75" thickBot="1" x14ac:dyDescent="0.3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3"/>
    </row>
    <row r="45" spans="1:15" x14ac:dyDescent="0.25">
      <c r="A45" s="41"/>
      <c r="B45" s="35"/>
      <c r="C45" s="192" t="s">
        <v>151</v>
      </c>
      <c r="D45" s="192"/>
      <c r="E45" s="192"/>
      <c r="F45" s="192"/>
      <c r="G45" s="192"/>
      <c r="H45" s="192"/>
      <c r="I45" s="192"/>
      <c r="J45" s="192"/>
      <c r="K45" s="192"/>
      <c r="L45" s="42"/>
      <c r="M45" s="43"/>
      <c r="N45" s="44"/>
      <c r="O45" s="3"/>
    </row>
    <row r="46" spans="1:15" x14ac:dyDescent="0.25">
      <c r="A46" s="45"/>
      <c r="B46" s="28"/>
      <c r="C46" s="187" t="s">
        <v>76</v>
      </c>
      <c r="D46" s="187"/>
      <c r="E46" s="187"/>
      <c r="F46" s="187"/>
      <c r="G46" s="187"/>
      <c r="H46" s="187"/>
      <c r="I46" s="187"/>
      <c r="J46" s="187"/>
      <c r="K46" s="187"/>
      <c r="L46" s="46">
        <v>52.06</v>
      </c>
      <c r="M46" s="4"/>
      <c r="N46" s="55">
        <v>2386.9499999999998</v>
      </c>
      <c r="O46" s="3"/>
    </row>
    <row r="47" spans="1:15" x14ac:dyDescent="0.25">
      <c r="A47" s="45"/>
      <c r="B47" s="28"/>
      <c r="C47" s="187" t="s">
        <v>77</v>
      </c>
      <c r="D47" s="187"/>
      <c r="E47" s="187"/>
      <c r="F47" s="187"/>
      <c r="G47" s="187"/>
      <c r="H47" s="187"/>
      <c r="I47" s="187"/>
      <c r="J47" s="187"/>
      <c r="K47" s="187"/>
      <c r="L47" s="4"/>
      <c r="M47" s="4"/>
      <c r="N47" s="47"/>
      <c r="O47" s="3"/>
    </row>
    <row r="48" spans="1:15" x14ac:dyDescent="0.25">
      <c r="A48" s="45"/>
      <c r="B48" s="28"/>
      <c r="C48" s="187" t="s">
        <v>78</v>
      </c>
      <c r="D48" s="187"/>
      <c r="E48" s="187"/>
      <c r="F48" s="187"/>
      <c r="G48" s="187"/>
      <c r="H48" s="187"/>
      <c r="I48" s="187"/>
      <c r="J48" s="187"/>
      <c r="K48" s="187"/>
      <c r="L48" s="46">
        <v>52.06</v>
      </c>
      <c r="M48" s="4"/>
      <c r="N48" s="55">
        <v>2386.9499999999998</v>
      </c>
      <c r="O48" s="3"/>
    </row>
    <row r="49" spans="1:15" x14ac:dyDescent="0.25">
      <c r="A49" s="45"/>
      <c r="B49" s="28"/>
      <c r="C49" s="187" t="s">
        <v>117</v>
      </c>
      <c r="D49" s="187"/>
      <c r="E49" s="187"/>
      <c r="F49" s="187"/>
      <c r="G49" s="187"/>
      <c r="H49" s="187"/>
      <c r="I49" s="187"/>
      <c r="J49" s="187"/>
      <c r="K49" s="187"/>
      <c r="L49" s="46">
        <v>109.32</v>
      </c>
      <c r="M49" s="4"/>
      <c r="N49" s="55">
        <v>5012.59</v>
      </c>
      <c r="O49" s="3"/>
    </row>
    <row r="50" spans="1:15" x14ac:dyDescent="0.25">
      <c r="A50" s="45"/>
      <c r="B50" s="28"/>
      <c r="C50" s="187" t="s">
        <v>118</v>
      </c>
      <c r="D50" s="187"/>
      <c r="E50" s="187"/>
      <c r="F50" s="187"/>
      <c r="G50" s="187"/>
      <c r="H50" s="187"/>
      <c r="I50" s="187"/>
      <c r="J50" s="187"/>
      <c r="K50" s="187"/>
      <c r="L50" s="46">
        <v>109.32</v>
      </c>
      <c r="M50" s="4"/>
      <c r="N50" s="55">
        <v>5012.59</v>
      </c>
      <c r="O50" s="3"/>
    </row>
    <row r="51" spans="1:15" x14ac:dyDescent="0.25">
      <c r="A51" s="45"/>
      <c r="B51" s="28"/>
      <c r="C51" s="187" t="s">
        <v>119</v>
      </c>
      <c r="D51" s="187"/>
      <c r="E51" s="187"/>
      <c r="F51" s="187"/>
      <c r="G51" s="187"/>
      <c r="H51" s="187"/>
      <c r="I51" s="187"/>
      <c r="J51" s="187"/>
      <c r="K51" s="187"/>
      <c r="L51" s="4"/>
      <c r="M51" s="4"/>
      <c r="N51" s="47"/>
      <c r="O51" s="3"/>
    </row>
    <row r="52" spans="1:15" x14ac:dyDescent="0.25">
      <c r="A52" s="45"/>
      <c r="B52" s="28"/>
      <c r="C52" s="187" t="s">
        <v>120</v>
      </c>
      <c r="D52" s="187"/>
      <c r="E52" s="187"/>
      <c r="F52" s="187"/>
      <c r="G52" s="187"/>
      <c r="H52" s="187"/>
      <c r="I52" s="187"/>
      <c r="J52" s="187"/>
      <c r="K52" s="187"/>
      <c r="L52" s="46">
        <v>52.06</v>
      </c>
      <c r="M52" s="4"/>
      <c r="N52" s="55">
        <v>2386.9499999999998</v>
      </c>
      <c r="O52" s="3"/>
    </row>
    <row r="53" spans="1:15" x14ac:dyDescent="0.25">
      <c r="A53" s="45"/>
      <c r="B53" s="28"/>
      <c r="C53" s="187" t="s">
        <v>121</v>
      </c>
      <c r="D53" s="187"/>
      <c r="E53" s="187"/>
      <c r="F53" s="187"/>
      <c r="G53" s="187"/>
      <c r="H53" s="187"/>
      <c r="I53" s="187"/>
      <c r="J53" s="187"/>
      <c r="K53" s="187"/>
      <c r="L53" s="46">
        <v>38.520000000000003</v>
      </c>
      <c r="M53" s="4"/>
      <c r="N53" s="55">
        <v>1766.34</v>
      </c>
      <c r="O53" s="3"/>
    </row>
    <row r="54" spans="1:15" x14ac:dyDescent="0.25">
      <c r="A54" s="45"/>
      <c r="B54" s="28"/>
      <c r="C54" s="187" t="s">
        <v>122</v>
      </c>
      <c r="D54" s="187"/>
      <c r="E54" s="187"/>
      <c r="F54" s="187"/>
      <c r="G54" s="187"/>
      <c r="H54" s="187"/>
      <c r="I54" s="187"/>
      <c r="J54" s="187"/>
      <c r="K54" s="187"/>
      <c r="L54" s="46">
        <v>18.739999999999998</v>
      </c>
      <c r="M54" s="4"/>
      <c r="N54" s="47">
        <v>859.3</v>
      </c>
      <c r="O54" s="3"/>
    </row>
    <row r="55" spans="1:15" x14ac:dyDescent="0.25">
      <c r="A55" s="45"/>
      <c r="B55" s="28"/>
      <c r="C55" s="187" t="s">
        <v>88</v>
      </c>
      <c r="D55" s="187"/>
      <c r="E55" s="187"/>
      <c r="F55" s="187"/>
      <c r="G55" s="187"/>
      <c r="H55" s="187"/>
      <c r="I55" s="187"/>
      <c r="J55" s="187"/>
      <c r="K55" s="187"/>
      <c r="L55" s="46">
        <v>52.06</v>
      </c>
      <c r="M55" s="4"/>
      <c r="N55" s="55">
        <v>2386.9499999999998</v>
      </c>
      <c r="O55" s="3"/>
    </row>
    <row r="56" spans="1:15" x14ac:dyDescent="0.25">
      <c r="A56" s="45"/>
      <c r="B56" s="28"/>
      <c r="C56" s="187" t="s">
        <v>89</v>
      </c>
      <c r="D56" s="187"/>
      <c r="E56" s="187"/>
      <c r="F56" s="187"/>
      <c r="G56" s="187"/>
      <c r="H56" s="187"/>
      <c r="I56" s="187"/>
      <c r="J56" s="187"/>
      <c r="K56" s="187"/>
      <c r="L56" s="46">
        <v>38.520000000000003</v>
      </c>
      <c r="M56" s="4"/>
      <c r="N56" s="55">
        <v>1766.34</v>
      </c>
      <c r="O56" s="3"/>
    </row>
    <row r="57" spans="1:15" x14ac:dyDescent="0.25">
      <c r="A57" s="45"/>
      <c r="B57" s="28"/>
      <c r="C57" s="187" t="s">
        <v>90</v>
      </c>
      <c r="D57" s="187"/>
      <c r="E57" s="187"/>
      <c r="F57" s="187"/>
      <c r="G57" s="187"/>
      <c r="H57" s="187"/>
      <c r="I57" s="187"/>
      <c r="J57" s="187"/>
      <c r="K57" s="187"/>
      <c r="L57" s="46">
        <v>18.739999999999998</v>
      </c>
      <c r="M57" s="4"/>
      <c r="N57" s="47">
        <v>859.3</v>
      </c>
      <c r="O57" s="3"/>
    </row>
    <row r="58" spans="1:15" x14ac:dyDescent="0.25">
      <c r="A58" s="45"/>
      <c r="B58" s="28"/>
      <c r="C58" s="188" t="s">
        <v>152</v>
      </c>
      <c r="D58" s="188"/>
      <c r="E58" s="188"/>
      <c r="F58" s="188"/>
      <c r="G58" s="188"/>
      <c r="H58" s="188"/>
      <c r="I58" s="188"/>
      <c r="J58" s="188"/>
      <c r="K58" s="188"/>
      <c r="L58" s="48">
        <v>109.32</v>
      </c>
      <c r="M58" s="4"/>
      <c r="N58" s="54">
        <v>5012.59</v>
      </c>
      <c r="O58" s="3"/>
    </row>
    <row r="59" spans="1:15" x14ac:dyDescent="0.25">
      <c r="A59" s="1"/>
      <c r="B59" s="28"/>
      <c r="C59" s="188" t="s">
        <v>166</v>
      </c>
      <c r="D59" s="188"/>
      <c r="E59" s="188"/>
      <c r="F59" s="188"/>
      <c r="G59" s="188"/>
      <c r="H59" s="188"/>
      <c r="I59" s="188"/>
      <c r="J59" s="188"/>
      <c r="K59" s="188"/>
      <c r="L59" s="48">
        <v>0.26940963000000001</v>
      </c>
      <c r="M59" s="4"/>
      <c r="N59" s="53">
        <v>1350.44</v>
      </c>
      <c r="O59" s="3"/>
    </row>
    <row r="60" spans="1:15" x14ac:dyDescent="0.25">
      <c r="A60" s="1"/>
      <c r="B60" s="28"/>
      <c r="C60" s="187" t="s">
        <v>160</v>
      </c>
      <c r="D60" s="187"/>
      <c r="E60" s="187"/>
      <c r="F60" s="187"/>
      <c r="G60" s="187"/>
      <c r="H60" s="187"/>
      <c r="I60" s="187"/>
      <c r="J60" s="187"/>
      <c r="K60" s="187"/>
      <c r="L60" s="1"/>
      <c r="M60" s="1"/>
      <c r="N60" s="46">
        <v>270.08999999999997</v>
      </c>
      <c r="O60" s="3"/>
    </row>
    <row r="61" spans="1:15" x14ac:dyDescent="0.25">
      <c r="A61" s="1"/>
      <c r="B61" s="1"/>
      <c r="C61" s="188" t="s">
        <v>161</v>
      </c>
      <c r="D61" s="188"/>
      <c r="E61" s="188"/>
      <c r="F61" s="188"/>
      <c r="G61" s="188"/>
      <c r="H61" s="188"/>
      <c r="I61" s="188"/>
      <c r="J61" s="188"/>
      <c r="K61" s="188"/>
      <c r="L61" s="1"/>
      <c r="M61" s="1"/>
      <c r="N61" s="53">
        <v>1620.53</v>
      </c>
      <c r="O61" s="3"/>
    </row>
  </sheetData>
  <mergeCells count="58">
    <mergeCell ref="B18:F18"/>
    <mergeCell ref="A5:B5"/>
    <mergeCell ref="G5:N5"/>
    <mergeCell ref="A6:C6"/>
    <mergeCell ref="G6:N6"/>
    <mergeCell ref="A8:N8"/>
    <mergeCell ref="A9:N9"/>
    <mergeCell ref="A11:N11"/>
    <mergeCell ref="A12:N12"/>
    <mergeCell ref="A13:N13"/>
    <mergeCell ref="A15:N15"/>
    <mergeCell ref="A16:N16"/>
    <mergeCell ref="A34:N34"/>
    <mergeCell ref="C35:E35"/>
    <mergeCell ref="A30:A32"/>
    <mergeCell ref="B19:F19"/>
    <mergeCell ref="A21:C21"/>
    <mergeCell ref="D21:F21"/>
    <mergeCell ref="A23:B23"/>
    <mergeCell ref="G25:I25"/>
    <mergeCell ref="L26:M26"/>
    <mergeCell ref="G27:I27"/>
    <mergeCell ref="L27:M27"/>
    <mergeCell ref="L28:M28"/>
    <mergeCell ref="C30:E32"/>
    <mergeCell ref="F30:F32"/>
    <mergeCell ref="G30:I31"/>
    <mergeCell ref="J30:L31"/>
    <mergeCell ref="G26:I26"/>
    <mergeCell ref="M30:M32"/>
    <mergeCell ref="B30:B32"/>
    <mergeCell ref="C49:K49"/>
    <mergeCell ref="C37:E37"/>
    <mergeCell ref="C38:E38"/>
    <mergeCell ref="C39:E39"/>
    <mergeCell ref="C40:E40"/>
    <mergeCell ref="C41:E41"/>
    <mergeCell ref="C42:E42"/>
    <mergeCell ref="C43:E43"/>
    <mergeCell ref="C45:K45"/>
    <mergeCell ref="C46:K46"/>
    <mergeCell ref="C47:K47"/>
    <mergeCell ref="C48:K48"/>
    <mergeCell ref="C36:N36"/>
    <mergeCell ref="N30:N32"/>
    <mergeCell ref="C33:E33"/>
    <mergeCell ref="C61:K61"/>
    <mergeCell ref="C50:K50"/>
    <mergeCell ref="C51:K51"/>
    <mergeCell ref="C52:K52"/>
    <mergeCell ref="C53:K53"/>
    <mergeCell ref="C54:K54"/>
    <mergeCell ref="C55:K55"/>
    <mergeCell ref="C56:K56"/>
    <mergeCell ref="C57:K57"/>
    <mergeCell ref="C58:K58"/>
    <mergeCell ref="C59:K59"/>
    <mergeCell ref="C60:K6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9739F6-6A52-4668-9C3E-2A6AF280A3AC}">
  <dimension ref="A1:J19"/>
  <sheetViews>
    <sheetView workbookViewId="0"/>
  </sheetViews>
  <sheetFormatPr defaultRowHeight="15" x14ac:dyDescent="0.25"/>
  <cols>
    <col min="2" max="2" width="28.140625" customWidth="1"/>
    <col min="3" max="10" width="15.42578125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238" t="s">
        <v>216</v>
      </c>
      <c r="J1" s="238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239" t="s">
        <v>155</v>
      </c>
      <c r="B3" s="239"/>
      <c r="C3" s="239"/>
      <c r="D3" s="239"/>
      <c r="E3" s="239"/>
      <c r="F3" s="239"/>
      <c r="G3" s="239"/>
      <c r="H3" s="239"/>
      <c r="I3" s="239"/>
      <c r="J3" s="239"/>
    </row>
    <row r="4" spans="1:10" x14ac:dyDescent="0.25">
      <c r="A4" s="240" t="s">
        <v>293</v>
      </c>
      <c r="B4" s="240"/>
      <c r="C4" s="240"/>
      <c r="D4" s="240"/>
      <c r="E4" s="240"/>
      <c r="F4" s="240"/>
      <c r="G4" s="240"/>
      <c r="H4" s="240"/>
      <c r="I4" s="240"/>
      <c r="J4" s="240"/>
    </row>
    <row r="5" spans="1:10" ht="15.75" thickBot="1" x14ac:dyDescent="0.3">
      <c r="A5" s="81"/>
      <c r="B5" s="81"/>
      <c r="C5" s="81"/>
      <c r="D5" s="81"/>
      <c r="E5" s="81"/>
      <c r="F5" s="81"/>
      <c r="G5" s="81"/>
      <c r="H5" s="81"/>
      <c r="I5" s="241" t="s">
        <v>217</v>
      </c>
      <c r="J5" s="241"/>
    </row>
    <row r="6" spans="1:10" ht="165" customHeight="1" thickBot="1" x14ac:dyDescent="0.3">
      <c r="A6" s="242" t="s">
        <v>218</v>
      </c>
      <c r="B6" s="242" t="s">
        <v>219</v>
      </c>
      <c r="C6" s="244" t="s">
        <v>220</v>
      </c>
      <c r="D6" s="245"/>
      <c r="E6" s="246"/>
      <c r="F6" s="247" t="s">
        <v>221</v>
      </c>
      <c r="G6" s="242" t="s">
        <v>222</v>
      </c>
      <c r="H6" s="250" t="s">
        <v>223</v>
      </c>
      <c r="I6" s="242" t="s">
        <v>224</v>
      </c>
      <c r="J6" s="242" t="s">
        <v>225</v>
      </c>
    </row>
    <row r="7" spans="1:10" ht="15.75" thickBot="1" x14ac:dyDescent="0.3">
      <c r="A7" s="243"/>
      <c r="B7" s="243"/>
      <c r="C7" s="83" t="s">
        <v>226</v>
      </c>
      <c r="D7" s="83" t="s">
        <v>227</v>
      </c>
      <c r="E7" s="82" t="s">
        <v>30</v>
      </c>
      <c r="F7" s="248"/>
      <c r="G7" s="249"/>
      <c r="H7" s="251"/>
      <c r="I7" s="243"/>
      <c r="J7" s="243"/>
    </row>
    <row r="8" spans="1:10" ht="29.25" thickBot="1" x14ac:dyDescent="0.3">
      <c r="A8" s="84"/>
      <c r="B8" s="85" t="s">
        <v>228</v>
      </c>
      <c r="C8" s="86">
        <v>1</v>
      </c>
      <c r="D8" s="151" t="s">
        <v>229</v>
      </c>
      <c r="E8" s="151" t="s">
        <v>230</v>
      </c>
      <c r="F8" s="152">
        <v>2</v>
      </c>
      <c r="G8" s="155">
        <v>12.69</v>
      </c>
      <c r="H8" s="155">
        <v>45.85</v>
      </c>
      <c r="I8" s="156">
        <v>581.84</v>
      </c>
      <c r="J8" s="156">
        <v>1163.67</v>
      </c>
    </row>
    <row r="9" spans="1:10" ht="15.75" thickBot="1" x14ac:dyDescent="0.3">
      <c r="A9" s="87"/>
      <c r="B9" s="85" t="s">
        <v>231</v>
      </c>
      <c r="C9" s="88"/>
      <c r="D9" s="153"/>
      <c r="E9" s="153"/>
      <c r="F9" s="153"/>
      <c r="G9" s="157"/>
      <c r="H9" s="157"/>
      <c r="I9" s="157"/>
      <c r="J9" s="158">
        <v>581.84</v>
      </c>
    </row>
    <row r="10" spans="1:10" ht="15.75" thickBot="1" x14ac:dyDescent="0.3">
      <c r="A10" s="87"/>
      <c r="B10" s="85" t="s">
        <v>232</v>
      </c>
      <c r="C10" s="88"/>
      <c r="D10" s="153"/>
      <c r="E10" s="153"/>
      <c r="F10" s="153"/>
      <c r="G10" s="157"/>
      <c r="H10" s="157"/>
      <c r="I10" s="157"/>
      <c r="J10" s="158">
        <v>174.55</v>
      </c>
    </row>
    <row r="11" spans="1:10" ht="15.75" thickBot="1" x14ac:dyDescent="0.3">
      <c r="A11" s="87"/>
      <c r="B11" s="89" t="s">
        <v>233</v>
      </c>
      <c r="C11" s="90"/>
      <c r="D11" s="154"/>
      <c r="E11" s="154"/>
      <c r="F11" s="154"/>
      <c r="G11" s="159"/>
      <c r="H11" s="159"/>
      <c r="I11" s="159"/>
      <c r="J11" s="160">
        <v>1920.06</v>
      </c>
    </row>
    <row r="12" spans="1:10" ht="60.75" thickBot="1" x14ac:dyDescent="0.3">
      <c r="A12" s="87"/>
      <c r="B12" s="89" t="s">
        <v>234</v>
      </c>
      <c r="C12" s="88"/>
      <c r="D12" s="153"/>
      <c r="E12" s="153"/>
      <c r="F12" s="153"/>
      <c r="G12" s="157"/>
      <c r="H12" s="157"/>
      <c r="I12" s="157"/>
      <c r="J12" s="160">
        <v>496.75</v>
      </c>
    </row>
    <row r="13" spans="1:10" ht="15.75" thickBot="1" x14ac:dyDescent="0.3">
      <c r="A13" s="87"/>
      <c r="B13" s="85" t="s">
        <v>160</v>
      </c>
      <c r="C13" s="88"/>
      <c r="D13" s="153"/>
      <c r="E13" s="153"/>
      <c r="F13" s="153"/>
      <c r="G13" s="157"/>
      <c r="H13" s="157"/>
      <c r="I13" s="157"/>
      <c r="J13" s="158">
        <v>99.35</v>
      </c>
    </row>
    <row r="14" spans="1:10" ht="15.75" thickBot="1" x14ac:dyDescent="0.3">
      <c r="A14" s="87"/>
      <c r="B14" s="89" t="s">
        <v>235</v>
      </c>
      <c r="C14" s="90"/>
      <c r="D14" s="154"/>
      <c r="E14" s="154"/>
      <c r="F14" s="154"/>
      <c r="G14" s="159"/>
      <c r="H14" s="159"/>
      <c r="I14" s="159"/>
      <c r="J14" s="160">
        <v>596.1</v>
      </c>
    </row>
    <row r="15" spans="1:10" x14ac:dyDescent="0.25">
      <c r="A15" s="1"/>
      <c r="B15" s="252"/>
      <c r="C15" s="252"/>
      <c r="D15" s="252"/>
      <c r="E15" s="252"/>
      <c r="F15" s="252"/>
      <c r="G15" s="252"/>
      <c r="H15" s="1"/>
      <c r="I15" s="1"/>
      <c r="J15" s="1"/>
    </row>
    <row r="16" spans="1:10" x14ac:dyDescent="0.25">
      <c r="A16" s="1"/>
      <c r="B16" s="4"/>
      <c r="C16" s="237"/>
      <c r="D16" s="237"/>
      <c r="E16" s="237"/>
      <c r="F16" s="4"/>
      <c r="G16" s="4"/>
      <c r="H16" s="4"/>
      <c r="I16" s="4"/>
      <c r="J16" s="4"/>
    </row>
    <row r="17" spans="1:10" x14ac:dyDescent="0.25">
      <c r="A17" s="1"/>
      <c r="B17" s="1"/>
      <c r="C17" s="13"/>
      <c r="D17" s="13"/>
      <c r="E17" s="13"/>
      <c r="F17" s="13"/>
      <c r="G17" s="13"/>
      <c r="H17" s="13"/>
      <c r="I17" s="13"/>
      <c r="J17" s="13"/>
    </row>
    <row r="18" spans="1:10" x14ac:dyDescent="0.25">
      <c r="A18" s="1"/>
      <c r="B18" s="237"/>
      <c r="C18" s="237"/>
      <c r="D18" s="237"/>
      <c r="E18" s="237"/>
      <c r="F18" s="237"/>
      <c r="G18" s="237"/>
      <c r="H18" s="1"/>
      <c r="I18" s="1"/>
      <c r="J18" s="1"/>
    </row>
    <row r="19" spans="1:10" x14ac:dyDescent="0.25">
      <c r="A19" s="1"/>
      <c r="B19" s="4"/>
      <c r="C19" s="237"/>
      <c r="D19" s="237"/>
      <c r="E19" s="237"/>
      <c r="F19" s="4"/>
      <c r="G19" s="4"/>
      <c r="H19" s="4"/>
      <c r="I19" s="4"/>
      <c r="J19" s="4"/>
    </row>
  </sheetData>
  <mergeCells count="16">
    <mergeCell ref="C19:E19"/>
    <mergeCell ref="I1:J1"/>
    <mergeCell ref="A3:J3"/>
    <mergeCell ref="A4:J4"/>
    <mergeCell ref="I5:J5"/>
    <mergeCell ref="A6:A7"/>
    <mergeCell ref="B6:B7"/>
    <mergeCell ref="C6:E6"/>
    <mergeCell ref="F6:F7"/>
    <mergeCell ref="G6:G7"/>
    <mergeCell ref="H6:H7"/>
    <mergeCell ref="I6:I7"/>
    <mergeCell ref="J6:J7"/>
    <mergeCell ref="B15:G15"/>
    <mergeCell ref="C16:E16"/>
    <mergeCell ref="B18:G1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A6DF8-CB19-4F3B-9C03-FF0C24A61C96}">
  <dimension ref="A1:M36"/>
  <sheetViews>
    <sheetView tabSelected="1" workbookViewId="0">
      <selection sqref="A1:J1"/>
    </sheetView>
  </sheetViews>
  <sheetFormatPr defaultRowHeight="15" x14ac:dyDescent="0.25"/>
  <cols>
    <col min="1" max="1" width="30.7109375" customWidth="1"/>
    <col min="2" max="2" width="54.140625" customWidth="1"/>
    <col min="3" max="7" width="10.5703125" customWidth="1"/>
  </cols>
  <sheetData>
    <row r="1" spans="1:13" ht="18.75" x14ac:dyDescent="0.25">
      <c r="A1" s="304" t="s">
        <v>175</v>
      </c>
      <c r="B1" s="304"/>
      <c r="C1" s="304"/>
      <c r="D1" s="304"/>
      <c r="E1" s="304"/>
      <c r="F1" s="304"/>
      <c r="G1" s="304"/>
      <c r="H1" s="304"/>
      <c r="I1" s="304"/>
      <c r="J1" s="304"/>
      <c r="K1" s="256"/>
      <c r="L1" s="256"/>
      <c r="M1" s="256"/>
    </row>
    <row r="2" spans="1:13" ht="15.75" x14ac:dyDescent="0.25">
      <c r="A2" s="1"/>
      <c r="B2" s="1"/>
      <c r="C2" s="1"/>
      <c r="D2" s="1"/>
      <c r="E2" s="1"/>
      <c r="F2" s="1"/>
      <c r="G2" s="1"/>
      <c r="H2" s="254"/>
      <c r="I2" s="254"/>
      <c r="J2" s="254"/>
      <c r="K2" s="256"/>
      <c r="L2" s="256"/>
      <c r="M2" s="256"/>
    </row>
    <row r="3" spans="1:13" ht="15.75" customHeight="1" x14ac:dyDescent="0.25">
      <c r="A3" s="184" t="s">
        <v>176</v>
      </c>
      <c r="B3" s="184"/>
      <c r="C3" s="184"/>
      <c r="D3" s="184"/>
      <c r="E3" s="184"/>
      <c r="F3" s="184"/>
      <c r="G3" s="184"/>
      <c r="H3" s="184"/>
      <c r="I3" s="184"/>
      <c r="J3" s="184"/>
      <c r="K3" s="256"/>
      <c r="L3" s="256"/>
      <c r="M3" s="256"/>
    </row>
    <row r="4" spans="1:13" ht="63" customHeight="1" x14ac:dyDescent="0.25">
      <c r="A4" s="301" t="s">
        <v>292</v>
      </c>
      <c r="B4" s="301"/>
      <c r="C4" s="301"/>
      <c r="D4" s="301"/>
      <c r="E4" s="301"/>
      <c r="F4" s="301"/>
      <c r="G4" s="301"/>
      <c r="H4" s="301"/>
      <c r="I4" s="301"/>
      <c r="J4" s="301"/>
      <c r="K4" s="256"/>
      <c r="L4" s="256"/>
      <c r="M4" s="256"/>
    </row>
    <row r="5" spans="1:13" ht="15.75" customHeight="1" x14ac:dyDescent="0.25">
      <c r="A5" s="302" t="s">
        <v>177</v>
      </c>
      <c r="B5" s="302"/>
      <c r="C5" s="302"/>
      <c r="D5" s="302"/>
      <c r="E5" s="302"/>
      <c r="F5" s="302"/>
      <c r="G5" s="302"/>
      <c r="H5" s="302"/>
      <c r="I5" s="302"/>
      <c r="J5" s="302"/>
      <c r="K5" s="256"/>
      <c r="L5" s="256"/>
      <c r="M5" s="256"/>
    </row>
    <row r="6" spans="1:13" ht="16.5" thickBot="1" x14ac:dyDescent="0.3">
      <c r="A6" s="303"/>
      <c r="B6" s="303"/>
      <c r="C6" s="303"/>
      <c r="D6" s="303"/>
      <c r="E6" s="303"/>
      <c r="F6" s="303"/>
      <c r="G6" s="303"/>
      <c r="H6" s="303"/>
      <c r="I6" s="303"/>
      <c r="J6" s="303"/>
      <c r="K6" s="256"/>
      <c r="L6" s="256"/>
      <c r="M6" s="256"/>
    </row>
    <row r="7" spans="1:13" ht="48" thickBot="1" x14ac:dyDescent="0.3">
      <c r="A7" s="61" t="s">
        <v>178</v>
      </c>
      <c r="B7" s="73"/>
      <c r="C7" s="298" t="s">
        <v>179</v>
      </c>
      <c r="D7" s="299"/>
      <c r="E7" s="299"/>
      <c r="F7" s="299"/>
      <c r="G7" s="300"/>
      <c r="H7" s="298" t="s">
        <v>180</v>
      </c>
      <c r="I7" s="299"/>
      <c r="J7" s="300"/>
      <c r="K7" s="261"/>
      <c r="L7" s="256"/>
      <c r="M7" s="256"/>
    </row>
    <row r="8" spans="1:13" ht="16.5" thickBot="1" x14ac:dyDescent="0.3">
      <c r="A8" s="61"/>
      <c r="B8" s="73"/>
      <c r="C8" s="298" t="s">
        <v>181</v>
      </c>
      <c r="D8" s="299"/>
      <c r="E8" s="299"/>
      <c r="F8" s="299"/>
      <c r="G8" s="300"/>
      <c r="H8" s="298"/>
      <c r="I8" s="299"/>
      <c r="J8" s="300"/>
      <c r="K8" s="261"/>
      <c r="L8" s="256"/>
      <c r="M8" s="256"/>
    </row>
    <row r="9" spans="1:13" ht="15.75" x14ac:dyDescent="0.25">
      <c r="A9" s="286" t="s">
        <v>182</v>
      </c>
      <c r="B9" s="286" t="s">
        <v>183</v>
      </c>
      <c r="C9" s="286" t="s">
        <v>184</v>
      </c>
      <c r="D9" s="286" t="s">
        <v>185</v>
      </c>
      <c r="E9" s="72" t="s">
        <v>186</v>
      </c>
      <c r="F9" s="75" t="s">
        <v>188</v>
      </c>
      <c r="G9" s="286"/>
      <c r="H9" s="289">
        <v>33770</v>
      </c>
      <c r="I9" s="290"/>
      <c r="J9" s="291"/>
      <c r="K9" s="261"/>
      <c r="L9" s="256"/>
      <c r="M9" s="256"/>
    </row>
    <row r="10" spans="1:13" ht="48" thickBot="1" x14ac:dyDescent="0.3">
      <c r="A10" s="288"/>
      <c r="B10" s="287"/>
      <c r="C10" s="287"/>
      <c r="D10" s="287"/>
      <c r="E10" s="73" t="s">
        <v>187</v>
      </c>
      <c r="F10" s="74" t="s">
        <v>187</v>
      </c>
      <c r="G10" s="287"/>
      <c r="H10" s="292"/>
      <c r="I10" s="293"/>
      <c r="J10" s="294"/>
      <c r="K10" s="261"/>
      <c r="L10" s="256"/>
      <c r="M10" s="256"/>
    </row>
    <row r="11" spans="1:13" ht="26.25" thickBot="1" x14ac:dyDescent="0.3">
      <c r="A11" s="288"/>
      <c r="B11" s="76" t="s">
        <v>189</v>
      </c>
      <c r="C11" s="62" t="s">
        <v>190</v>
      </c>
      <c r="D11" s="62">
        <v>1</v>
      </c>
      <c r="E11" s="73">
        <v>0</v>
      </c>
      <c r="F11" s="74">
        <v>0</v>
      </c>
      <c r="G11" s="74"/>
      <c r="H11" s="292"/>
      <c r="I11" s="293"/>
      <c r="J11" s="294"/>
      <c r="K11" s="261"/>
      <c r="L11" s="256"/>
      <c r="M11" s="256"/>
    </row>
    <row r="12" spans="1:13" ht="26.25" thickBot="1" x14ac:dyDescent="0.3">
      <c r="A12" s="288"/>
      <c r="B12" s="76" t="s">
        <v>191</v>
      </c>
      <c r="C12" s="62" t="s">
        <v>192</v>
      </c>
      <c r="D12" s="62">
        <v>0</v>
      </c>
      <c r="E12" s="62">
        <v>0</v>
      </c>
      <c r="F12" s="62">
        <v>0</v>
      </c>
      <c r="G12" s="73"/>
      <c r="H12" s="292"/>
      <c r="I12" s="293"/>
      <c r="J12" s="294"/>
      <c r="K12" s="261"/>
      <c r="L12" s="256"/>
      <c r="M12" s="256"/>
    </row>
    <row r="13" spans="1:13" ht="16.5" thickBot="1" x14ac:dyDescent="0.3">
      <c r="A13" s="288"/>
      <c r="B13" s="76" t="s">
        <v>193</v>
      </c>
      <c r="C13" s="62" t="s">
        <v>194</v>
      </c>
      <c r="D13" s="62">
        <v>0</v>
      </c>
      <c r="E13" s="73">
        <v>0</v>
      </c>
      <c r="F13" s="74">
        <v>0</v>
      </c>
      <c r="G13" s="74"/>
      <c r="H13" s="292"/>
      <c r="I13" s="293"/>
      <c r="J13" s="294"/>
      <c r="K13" s="261"/>
      <c r="L13" s="256"/>
      <c r="M13" s="256"/>
    </row>
    <row r="14" spans="1:13" ht="26.25" thickBot="1" x14ac:dyDescent="0.3">
      <c r="A14" s="288"/>
      <c r="B14" s="76" t="s">
        <v>195</v>
      </c>
      <c r="C14" s="62" t="s">
        <v>196</v>
      </c>
      <c r="D14" s="62">
        <v>0</v>
      </c>
      <c r="E14" s="73">
        <v>0</v>
      </c>
      <c r="F14" s="74">
        <v>0</v>
      </c>
      <c r="G14" s="74"/>
      <c r="H14" s="292"/>
      <c r="I14" s="293"/>
      <c r="J14" s="294"/>
      <c r="K14" s="261"/>
      <c r="L14" s="256"/>
      <c r="M14" s="256"/>
    </row>
    <row r="15" spans="1:13" x14ac:dyDescent="0.25">
      <c r="A15" s="288"/>
      <c r="B15" s="77" t="s">
        <v>197</v>
      </c>
      <c r="C15" s="286" t="s">
        <v>199</v>
      </c>
      <c r="D15" s="286">
        <v>0</v>
      </c>
      <c r="E15" s="286">
        <v>0</v>
      </c>
      <c r="F15" s="286">
        <v>0</v>
      </c>
      <c r="G15" s="286"/>
      <c r="H15" s="292"/>
      <c r="I15" s="293"/>
      <c r="J15" s="294"/>
      <c r="K15" s="261"/>
      <c r="L15" s="256"/>
      <c r="M15" s="256"/>
    </row>
    <row r="16" spans="1:13" ht="26.25" thickBot="1" x14ac:dyDescent="0.3">
      <c r="A16" s="288"/>
      <c r="B16" s="76" t="s">
        <v>198</v>
      </c>
      <c r="C16" s="287"/>
      <c r="D16" s="287"/>
      <c r="E16" s="287"/>
      <c r="F16" s="287"/>
      <c r="G16" s="287"/>
      <c r="H16" s="292"/>
      <c r="I16" s="293"/>
      <c r="J16" s="294"/>
      <c r="K16" s="261"/>
      <c r="L16" s="256"/>
      <c r="M16" s="256"/>
    </row>
    <row r="17" spans="1:13" ht="16.5" thickBot="1" x14ac:dyDescent="0.3">
      <c r="A17" s="288"/>
      <c r="B17" s="62"/>
      <c r="C17" s="62" t="s">
        <v>200</v>
      </c>
      <c r="D17" s="73">
        <v>1</v>
      </c>
      <c r="E17" s="74">
        <v>0</v>
      </c>
      <c r="F17" s="74">
        <v>0</v>
      </c>
      <c r="G17" s="74"/>
      <c r="H17" s="292"/>
      <c r="I17" s="293"/>
      <c r="J17" s="294"/>
      <c r="K17" s="261"/>
      <c r="L17" s="256"/>
      <c r="M17" s="256"/>
    </row>
    <row r="18" spans="1:13" ht="16.5" thickBot="1" x14ac:dyDescent="0.3">
      <c r="A18" s="288"/>
      <c r="B18" s="62" t="s">
        <v>201</v>
      </c>
      <c r="C18" s="62" t="s">
        <v>202</v>
      </c>
      <c r="D18" s="73">
        <v>33770</v>
      </c>
      <c r="E18" s="74">
        <v>0</v>
      </c>
      <c r="F18" s="74">
        <v>0</v>
      </c>
      <c r="G18" s="74"/>
      <c r="H18" s="292"/>
      <c r="I18" s="293"/>
      <c r="J18" s="294"/>
      <c r="K18" s="261"/>
      <c r="L18" s="256"/>
      <c r="M18" s="256"/>
    </row>
    <row r="19" spans="1:13" ht="16.5" thickBot="1" x14ac:dyDescent="0.3">
      <c r="A19" s="287"/>
      <c r="B19" s="62"/>
      <c r="C19" s="62" t="s">
        <v>203</v>
      </c>
      <c r="D19" s="62">
        <v>33770</v>
      </c>
      <c r="E19" s="62">
        <v>0</v>
      </c>
      <c r="F19" s="62">
        <v>0</v>
      </c>
      <c r="G19" s="73">
        <v>33770</v>
      </c>
      <c r="H19" s="295"/>
      <c r="I19" s="296"/>
      <c r="J19" s="297"/>
      <c r="K19" s="261"/>
      <c r="L19" s="256"/>
      <c r="M19" s="256"/>
    </row>
    <row r="20" spans="1:13" ht="16.5" thickBot="1" x14ac:dyDescent="0.3">
      <c r="A20" s="274" t="s">
        <v>204</v>
      </c>
      <c r="B20" s="275"/>
      <c r="C20" s="63"/>
      <c r="D20" s="276" t="s">
        <v>205</v>
      </c>
      <c r="E20" s="277"/>
      <c r="F20" s="278"/>
      <c r="G20" s="62">
        <v>0.4</v>
      </c>
      <c r="H20" s="279"/>
      <c r="I20" s="280"/>
      <c r="J20" s="281"/>
      <c r="K20" s="261"/>
      <c r="L20" s="256"/>
      <c r="M20" s="256"/>
    </row>
    <row r="21" spans="1:13" ht="16.5" thickBot="1" x14ac:dyDescent="0.3">
      <c r="A21" s="274" t="s">
        <v>206</v>
      </c>
      <c r="B21" s="275"/>
      <c r="C21" s="63"/>
      <c r="D21" s="276" t="s">
        <v>207</v>
      </c>
      <c r="E21" s="277"/>
      <c r="F21" s="278"/>
      <c r="G21" s="62">
        <v>0.4</v>
      </c>
      <c r="H21" s="279"/>
      <c r="I21" s="280"/>
      <c r="J21" s="281"/>
      <c r="K21" s="261"/>
      <c r="L21" s="256"/>
      <c r="M21" s="256"/>
    </row>
    <row r="22" spans="1:13" ht="16.5" thickBot="1" x14ac:dyDescent="0.3">
      <c r="A22" s="274" t="s">
        <v>208</v>
      </c>
      <c r="B22" s="275"/>
      <c r="C22" s="63"/>
      <c r="D22" s="276" t="s">
        <v>209</v>
      </c>
      <c r="E22" s="277"/>
      <c r="F22" s="278"/>
      <c r="G22" s="62">
        <v>0.8</v>
      </c>
      <c r="H22" s="279"/>
      <c r="I22" s="280"/>
      <c r="J22" s="281"/>
      <c r="K22" s="261"/>
      <c r="L22" s="256"/>
      <c r="M22" s="256"/>
    </row>
    <row r="23" spans="1:13" ht="16.5" thickBot="1" x14ac:dyDescent="0.3">
      <c r="A23" s="274" t="s">
        <v>210</v>
      </c>
      <c r="B23" s="275"/>
      <c r="C23" s="63"/>
      <c r="D23" s="276"/>
      <c r="E23" s="277"/>
      <c r="F23" s="278"/>
      <c r="G23" s="62">
        <v>0.3</v>
      </c>
      <c r="H23" s="279"/>
      <c r="I23" s="280"/>
      <c r="J23" s="281"/>
      <c r="K23" s="261"/>
      <c r="L23" s="256"/>
      <c r="M23" s="256"/>
    </row>
    <row r="24" spans="1:13" ht="16.5" thickBot="1" x14ac:dyDescent="0.3">
      <c r="A24" s="274" t="s">
        <v>211</v>
      </c>
      <c r="B24" s="282"/>
      <c r="C24" s="282"/>
      <c r="D24" s="282"/>
      <c r="E24" s="282"/>
      <c r="F24" s="282"/>
      <c r="G24" s="275"/>
      <c r="H24" s="283">
        <v>1296.77</v>
      </c>
      <c r="I24" s="284"/>
      <c r="J24" s="285"/>
      <c r="K24" s="261"/>
      <c r="L24" s="256"/>
      <c r="M24" s="256"/>
    </row>
    <row r="25" spans="1:13" ht="16.5" thickBot="1" x14ac:dyDescent="0.3">
      <c r="A25" s="268" t="s">
        <v>212</v>
      </c>
      <c r="B25" s="269"/>
      <c r="C25" s="269"/>
      <c r="D25" s="269"/>
      <c r="E25" s="269"/>
      <c r="F25" s="270"/>
      <c r="G25" s="78">
        <v>5.54</v>
      </c>
      <c r="H25" s="265">
        <v>7184.09</v>
      </c>
      <c r="I25" s="266"/>
      <c r="J25" s="267"/>
      <c r="K25" s="261"/>
      <c r="L25" s="256"/>
      <c r="M25" s="256"/>
    </row>
    <row r="26" spans="1:13" ht="16.5" thickBot="1" x14ac:dyDescent="0.3">
      <c r="A26" s="262" t="s">
        <v>213</v>
      </c>
      <c r="B26" s="263"/>
      <c r="C26" s="263"/>
      <c r="D26" s="263"/>
      <c r="E26" s="263"/>
      <c r="F26" s="264"/>
      <c r="G26" s="78">
        <v>0.128</v>
      </c>
      <c r="H26" s="271">
        <v>922.52</v>
      </c>
      <c r="I26" s="272"/>
      <c r="J26" s="273"/>
      <c r="K26" s="261"/>
      <c r="L26" s="256"/>
      <c r="M26" s="256"/>
    </row>
    <row r="27" spans="1:13" ht="16.5" thickBot="1" x14ac:dyDescent="0.3">
      <c r="A27" s="258" t="s">
        <v>214</v>
      </c>
      <c r="B27" s="259"/>
      <c r="C27" s="259"/>
      <c r="D27" s="259"/>
      <c r="E27" s="259"/>
      <c r="F27" s="260"/>
      <c r="G27" s="79">
        <v>0.2</v>
      </c>
      <c r="H27" s="258">
        <v>184.5</v>
      </c>
      <c r="I27" s="259"/>
      <c r="J27" s="260"/>
      <c r="K27" s="261"/>
      <c r="L27" s="256"/>
      <c r="M27" s="256"/>
    </row>
    <row r="28" spans="1:13" ht="16.5" thickBot="1" x14ac:dyDescent="0.3">
      <c r="A28" s="262" t="s">
        <v>215</v>
      </c>
      <c r="B28" s="263"/>
      <c r="C28" s="263"/>
      <c r="D28" s="263"/>
      <c r="E28" s="263"/>
      <c r="F28" s="264"/>
      <c r="G28" s="68"/>
      <c r="H28" s="265">
        <v>1107.02</v>
      </c>
      <c r="I28" s="266"/>
      <c r="J28" s="267"/>
      <c r="K28" s="261"/>
      <c r="L28" s="256"/>
      <c r="M28" s="256"/>
    </row>
    <row r="29" spans="1:13" ht="15.75" x14ac:dyDescent="0.25">
      <c r="A29" s="257"/>
      <c r="B29" s="257"/>
      <c r="C29" s="257"/>
      <c r="D29" s="257"/>
      <c r="E29" s="257"/>
      <c r="F29" s="257"/>
      <c r="G29" s="257"/>
      <c r="H29" s="257"/>
      <c r="I29" s="257"/>
      <c r="J29" s="257"/>
      <c r="K29" s="256"/>
      <c r="L29" s="256"/>
      <c r="M29" s="256"/>
    </row>
    <row r="30" spans="1:13" ht="15.75" x14ac:dyDescent="0.25">
      <c r="A30" s="80"/>
      <c r="B30" s="80"/>
      <c r="C30" s="1"/>
      <c r="D30" s="1"/>
      <c r="E30" s="1"/>
      <c r="F30" s="1"/>
      <c r="G30" s="1"/>
      <c r="H30" s="254"/>
      <c r="I30" s="254"/>
      <c r="J30" s="254"/>
      <c r="K30" s="256"/>
      <c r="L30" s="256"/>
      <c r="M30" s="256"/>
    </row>
    <row r="31" spans="1:13" ht="15.75" x14ac:dyDescent="0.25">
      <c r="A31" s="255"/>
      <c r="B31" s="255"/>
      <c r="C31" s="255"/>
      <c r="D31" s="255"/>
      <c r="E31" s="255"/>
      <c r="F31" s="255"/>
      <c r="G31" s="255"/>
      <c r="H31" s="255"/>
      <c r="I31" s="3"/>
      <c r="J31" s="3"/>
      <c r="K31" s="256"/>
      <c r="L31" s="256"/>
      <c r="M31" s="256"/>
    </row>
    <row r="32" spans="1:13" x14ac:dyDescent="0.25">
      <c r="A32" s="4"/>
      <c r="B32" s="253"/>
      <c r="C32" s="253"/>
      <c r="D32" s="1"/>
      <c r="E32" s="1"/>
      <c r="F32" s="1"/>
      <c r="G32" s="1"/>
      <c r="H32" s="254"/>
      <c r="I32" s="254"/>
      <c r="J32" s="254"/>
      <c r="K32" s="3"/>
      <c r="L32" s="3"/>
      <c r="M32" s="3"/>
    </row>
    <row r="33" spans="1:13" x14ac:dyDescent="0.25">
      <c r="A33" s="1"/>
      <c r="B33" s="13"/>
      <c r="C33" s="13"/>
      <c r="D33" s="1"/>
      <c r="E33" s="1"/>
      <c r="F33" s="1"/>
      <c r="G33" s="1"/>
      <c r="H33" s="254"/>
      <c r="I33" s="254"/>
      <c r="J33" s="254"/>
      <c r="K33" s="3"/>
      <c r="L33" s="3"/>
      <c r="M33" s="3"/>
    </row>
    <row r="34" spans="1:13" x14ac:dyDescent="0.25">
      <c r="A34" s="4"/>
      <c r="B34" s="4"/>
      <c r="C34" s="4"/>
      <c r="D34" s="1"/>
      <c r="E34" s="1"/>
      <c r="F34" s="1"/>
      <c r="G34" s="1"/>
      <c r="H34" s="254"/>
      <c r="I34" s="254"/>
      <c r="J34" s="254"/>
      <c r="K34" s="3"/>
      <c r="L34" s="3"/>
      <c r="M34" s="3"/>
    </row>
    <row r="35" spans="1:13" ht="15.75" x14ac:dyDescent="0.25">
      <c r="A35" s="255"/>
      <c r="B35" s="255"/>
      <c r="C35" s="255"/>
      <c r="D35" s="255"/>
      <c r="E35" s="255"/>
      <c r="F35" s="255"/>
      <c r="G35" s="255"/>
      <c r="H35" s="255"/>
      <c r="I35" s="1"/>
      <c r="J35" s="1"/>
      <c r="K35" s="256"/>
      <c r="L35" s="256"/>
      <c r="M35" s="256"/>
    </row>
    <row r="36" spans="1:13" x14ac:dyDescent="0.25">
      <c r="A36" s="4"/>
      <c r="B36" s="253"/>
      <c r="C36" s="253"/>
      <c r="D36" s="1"/>
      <c r="E36" s="1"/>
      <c r="F36" s="1"/>
      <c r="G36" s="1"/>
      <c r="H36" s="254"/>
      <c r="I36" s="254"/>
      <c r="J36" s="254"/>
      <c r="K36" s="3"/>
      <c r="L36" s="3"/>
      <c r="M36" s="3"/>
    </row>
  </sheetData>
  <mergeCells count="83">
    <mergeCell ref="A1:J1"/>
    <mergeCell ref="K1:M1"/>
    <mergeCell ref="H2:J2"/>
    <mergeCell ref="K2:M2"/>
    <mergeCell ref="A3:J3"/>
    <mergeCell ref="K3:M3"/>
    <mergeCell ref="K7:M7"/>
    <mergeCell ref="C8:G8"/>
    <mergeCell ref="H8:J8"/>
    <mergeCell ref="K8:M8"/>
    <mergeCell ref="A4:J4"/>
    <mergeCell ref="K4:M4"/>
    <mergeCell ref="A5:J5"/>
    <mergeCell ref="K5:M5"/>
    <mergeCell ref="A6:J6"/>
    <mergeCell ref="K6:M6"/>
    <mergeCell ref="D9:D10"/>
    <mergeCell ref="G9:G10"/>
    <mergeCell ref="H9:J19"/>
    <mergeCell ref="C7:G7"/>
    <mergeCell ref="H7:J7"/>
    <mergeCell ref="K9:M10"/>
    <mergeCell ref="K11:M11"/>
    <mergeCell ref="K12:M12"/>
    <mergeCell ref="K13:M13"/>
    <mergeCell ref="K14:M14"/>
    <mergeCell ref="K15:M16"/>
    <mergeCell ref="K17:M17"/>
    <mergeCell ref="K18:M18"/>
    <mergeCell ref="K19:M19"/>
    <mergeCell ref="A20:B20"/>
    <mergeCell ref="D20:F20"/>
    <mergeCell ref="H20:J20"/>
    <mergeCell ref="K20:M20"/>
    <mergeCell ref="C15:C16"/>
    <mergeCell ref="D15:D16"/>
    <mergeCell ref="E15:E16"/>
    <mergeCell ref="F15:F16"/>
    <mergeCell ref="G15:G16"/>
    <mergeCell ref="A9:A19"/>
    <mergeCell ref="B9:B10"/>
    <mergeCell ref="C9:C10"/>
    <mergeCell ref="A21:B21"/>
    <mergeCell ref="D21:F21"/>
    <mergeCell ref="H21:J21"/>
    <mergeCell ref="K21:M21"/>
    <mergeCell ref="A22:B22"/>
    <mergeCell ref="D22:F22"/>
    <mergeCell ref="H22:J22"/>
    <mergeCell ref="K22:M22"/>
    <mergeCell ref="A23:B23"/>
    <mergeCell ref="D23:F23"/>
    <mergeCell ref="H23:J23"/>
    <mergeCell ref="K23:M23"/>
    <mergeCell ref="A24:G24"/>
    <mergeCell ref="H24:J24"/>
    <mergeCell ref="K24:M24"/>
    <mergeCell ref="A25:F25"/>
    <mergeCell ref="H25:J25"/>
    <mergeCell ref="K25:M25"/>
    <mergeCell ref="A26:F26"/>
    <mergeCell ref="H26:J26"/>
    <mergeCell ref="K26:M26"/>
    <mergeCell ref="A27:F27"/>
    <mergeCell ref="H27:J27"/>
    <mergeCell ref="K27:M27"/>
    <mergeCell ref="A28:F28"/>
    <mergeCell ref="H28:J28"/>
    <mergeCell ref="K28:M28"/>
    <mergeCell ref="K35:M35"/>
    <mergeCell ref="A29:J29"/>
    <mergeCell ref="K29:M29"/>
    <mergeCell ref="H30:J30"/>
    <mergeCell ref="K30:M30"/>
    <mergeCell ref="A31:H31"/>
    <mergeCell ref="K31:M31"/>
    <mergeCell ref="B36:C36"/>
    <mergeCell ref="H36:J36"/>
    <mergeCell ref="B32:C32"/>
    <mergeCell ref="H32:J32"/>
    <mergeCell ref="H33:J33"/>
    <mergeCell ref="H34:J34"/>
    <mergeCell ref="A35:H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</vt:lpstr>
      <vt:lpstr>ССР ОДПУ к База</vt:lpstr>
      <vt:lpstr>ССР ОДПУ к Тек</vt:lpstr>
      <vt:lpstr>комплекс1</vt:lpstr>
      <vt:lpstr>комплекс2 ПНР</vt:lpstr>
      <vt:lpstr>ППО</vt:lpstr>
      <vt:lpstr>ПИР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Воронин Андрей Николаевич</dc:creator>
  <cp:lastModifiedBy>Воронин Андрей Николаевич</cp:lastModifiedBy>
  <dcterms:created xsi:type="dcterms:W3CDTF">2024-03-15T13:26:21Z</dcterms:created>
  <dcterms:modified xsi:type="dcterms:W3CDTF">2024-04-11T13:16:14Z</dcterms:modified>
</cp:coreProperties>
</file>