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emiryagina-sa\Desktop\Сбор_паспортов\Карты-схемы_Формы_20_Обоснование_стоимости\L_22-1-20-1-01-07-0-0170\"/>
    </mc:Choice>
  </mc:AlternateContent>
  <xr:revisionPtr revIDLastSave="0" documentId="13_ncr:1_{8D76DF07-9DFD-4357-89F2-2C5A2625D0EE}" xr6:coauthVersionLast="36" xr6:coauthVersionMax="36" xr10:uidLastSave="{00000000-0000-0000-0000-000000000000}"/>
  <bookViews>
    <workbookView xWindow="0" yWindow="0" windowWidth="21600" windowHeight="900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s="1"/>
  <c r="D18" i="35" s="1"/>
  <c r="D20" i="35" s="1"/>
  <c r="R20" i="34" l="1"/>
  <c r="M21" i="34" l="1"/>
  <c r="R23" i="34" l="1"/>
  <c r="R22" i="34"/>
  <c r="R21" i="34"/>
  <c r="I19" i="34"/>
  <c r="R24" i="34" l="1"/>
</calcChain>
</file>

<file path=xl/sharedStrings.xml><?xml version="1.0" encoding="utf-8"?>
<sst xmlns="http://schemas.openxmlformats.org/spreadsheetml/2006/main" count="87" uniqueCount="87">
  <si>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</si>
  <si>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</si>
  <si>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</si>
  <si>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</si>
  <si>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</si>
  <si>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</si>
  <si>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</si>
  <si>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</si>
  <si>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</si>
  <si>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</si>
  <si>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</si>
  <si>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</si>
  <si>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</si>
  <si>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</si>
  <si>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</si>
  <si>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</si>
  <si>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</si>
  <si>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</si>
  <si>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</si>
  <si>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</si>
  <si>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</si>
  <si>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</si>
  <si>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</si>
  <si>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</si>
  <si>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</si>
  <si>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</si>
  <si>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</si>
  <si>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1 ед.</t>
  </si>
  <si>
    <t>У4-03</t>
  </si>
  <si>
    <t>м периметра</t>
  </si>
  <si>
    <t>1 объект</t>
  </si>
  <si>
    <t>УНЦ защитных ограждений ПС(тыс.руб.)</t>
  </si>
  <si>
    <t>Затраты на проектно-изыскательские работы для отдельных элементов электрических сетей (тыс.руб.)</t>
  </si>
  <si>
    <t>УНЦ КТП киоскового типа   6-20 кВ(тыс.руб.)</t>
  </si>
  <si>
    <t>П6-06</t>
  </si>
  <si>
    <t>УНЦ ячейки выключателя РП(СП,ТП,РТП) (тыс.руб.)</t>
  </si>
  <si>
    <t>1 ячейка</t>
  </si>
  <si>
    <t>В8-01</t>
  </si>
  <si>
    <t>Э1-08-2</t>
  </si>
  <si>
    <t>10/0,4</t>
  </si>
  <si>
    <t xml:space="preserve">Технические характеристики  </t>
  </si>
  <si>
    <t>ПИР</t>
  </si>
  <si>
    <t>Строительство 2КТП-10/0,4 кВ взамен сущ.ТП 75 (Инв.№ 120000232) в г. Лодейное Поле ЛО</t>
  </si>
  <si>
    <t>Инвестиционная программа АО "ЛОЭСК - Электрические сети Санкт-Петербурга и Ленинградской области"</t>
  </si>
  <si>
    <t>1.4.</t>
  </si>
  <si>
    <t>ЛодП, Стр-во 2КТП-10/0,4 кВ взамен сущ.ТП 75 (Инв.№ 120000232) в г. Лодейное Поле ЛО (22-1-20-1-01-07-0-0170)</t>
  </si>
  <si>
    <t>L_22-1-20-1-01-07-0-0170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</si>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</sst>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81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36" fillId="0" borderId="1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6" fillId="0" borderId="0" xfId="39" applyFont="1" applyFill="1" applyAlignment="1">
      <alignment horizontal="center" vertical="center"/>
    </xf>
    <xf numFmtId="0" fontId="6" fillId="0" borderId="30" xfId="2" applyNumberFormat="1" applyFont="1" applyFill="1" applyBorder="1" applyAlignment="1">
      <alignment horizontal="center" vertical="center" wrapText="1"/>
    </xf>
    <xf numFmtId="0" fontId="6" fillId="0" borderId="29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2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18" xfId="2" applyFill="1" applyBorder="1" applyAlignment="1">
      <alignment horizontal="center" vertical="center" wrapText="1"/>
    </xf>
    <xf numFmtId="0" fontId="6" fillId="0" borderId="31" xfId="2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7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6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NumberFormat="1" applyFont="1" applyFill="1" applyBorder="1" applyAlignment="1">
      <alignment horizontal="center" vertical="center" wrapText="1"/>
    </xf>
    <xf numFmtId="0" fontId="6" fillId="0" borderId="29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4"/>
  <sheetViews>
    <sheetView zoomScale="60" zoomScaleNormal="60" workbookViewId="0"/>
  </sheetViews>
  <sheetFormatPr defaultColWidth="9.109375" defaultRowHeight="15.6" x14ac:dyDescent="0.3"/>
  <cols>
    <col min="1" max="1" width="10.6640625" style="47" customWidth="1"/>
    <col min="2" max="2" width="55.6640625" style="47" customWidth="1"/>
    <col min="3" max="3" width="31.6640625" style="47" customWidth="1"/>
    <col min="4" max="4" width="63.6640625" style="48" customWidth="1"/>
    <col min="5" max="5" width="21.88671875" style="47" customWidth="1"/>
    <col min="6" max="6" width="13.109375" style="47" customWidth="1"/>
    <col min="7" max="7" width="12.33203125" style="47" customWidth="1"/>
    <col min="8" max="8" width="12.88671875" style="49" customWidth="1"/>
    <col min="9" max="9" width="18" style="49" customWidth="1"/>
    <col min="10" max="10" width="15.109375" style="49" customWidth="1"/>
    <col min="11" max="11" width="14.33203125" style="49" customWidth="1"/>
    <col min="12" max="12" width="14.109375" style="49" customWidth="1"/>
    <col min="13" max="13" width="13.33203125" style="49" customWidth="1"/>
    <col min="14" max="14" width="14.88671875" style="49" customWidth="1"/>
    <col min="15" max="15" width="10.88671875" style="49" customWidth="1"/>
    <col min="16" max="16" width="15.33203125" style="49" customWidth="1"/>
    <col min="17" max="17" width="16.44140625" style="49" customWidth="1"/>
    <col min="18" max="18" width="13" style="49" customWidth="1"/>
    <col min="19" max="19" width="17" style="49" customWidth="1"/>
    <col min="20" max="16384" width="9.109375" style="37"/>
  </cols>
  <sheetData>
    <row r="1" spans="1:19" x14ac:dyDescent="0.3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28" t="s">
        <v>17</v>
      </c>
    </row>
    <row r="2" spans="1:19" x14ac:dyDescent="0.3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28" t="s">
        <v>4</v>
      </c>
    </row>
    <row r="3" spans="1:19" x14ac:dyDescent="0.3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28" t="s">
        <v>25</v>
      </c>
    </row>
    <row r="4" spans="1:19" x14ac:dyDescent="0.3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28"/>
    </row>
    <row r="5" spans="1:19" x14ac:dyDescent="0.3">
      <c r="A5" s="73" t="s">
        <v>26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34"/>
    </row>
    <row r="6" spans="1:19" x14ac:dyDescent="0.3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35"/>
    </row>
    <row r="7" spans="1:19" x14ac:dyDescent="0.3">
      <c r="A7" s="1"/>
      <c r="B7" s="1"/>
      <c r="C7" s="1"/>
      <c r="D7" s="20"/>
      <c r="E7" s="7" t="s">
        <v>43</v>
      </c>
      <c r="F7" s="14"/>
      <c r="G7" s="7"/>
      <c r="H7" s="27"/>
      <c r="I7" s="27"/>
      <c r="J7" s="18"/>
      <c r="K7" s="17"/>
      <c r="L7" s="17"/>
      <c r="M7" s="17"/>
      <c r="N7" s="18"/>
      <c r="O7" s="18"/>
      <c r="P7" s="18"/>
      <c r="Q7" s="27"/>
      <c r="R7" s="27"/>
      <c r="S7" s="18"/>
    </row>
    <row r="8" spans="1:19" x14ac:dyDescent="0.3">
      <c r="A8" s="1"/>
      <c r="B8" s="1"/>
      <c r="C8" s="1"/>
      <c r="D8" s="20"/>
      <c r="E8" s="38" t="s">
        <v>8</v>
      </c>
      <c r="F8" s="38"/>
      <c r="G8" s="38"/>
      <c r="H8" s="39"/>
      <c r="I8" s="39"/>
      <c r="J8" s="18"/>
      <c r="K8" s="17"/>
      <c r="L8" s="17"/>
      <c r="M8" s="17"/>
      <c r="N8" s="18"/>
      <c r="O8" s="18"/>
      <c r="P8" s="18"/>
      <c r="Q8" s="39"/>
      <c r="R8" s="39"/>
      <c r="S8" s="18"/>
    </row>
    <row r="9" spans="1:19" x14ac:dyDescent="0.3">
      <c r="A9" s="1"/>
      <c r="B9" s="1"/>
      <c r="C9" s="1"/>
      <c r="D9" s="20"/>
      <c r="E9" s="3"/>
      <c r="F9" s="3"/>
      <c r="G9" s="3"/>
      <c r="H9" s="27"/>
      <c r="I9" s="27"/>
      <c r="J9" s="18"/>
      <c r="K9" s="17"/>
      <c r="L9" s="17"/>
      <c r="M9" s="17"/>
      <c r="N9" s="18"/>
      <c r="O9" s="18"/>
      <c r="P9" s="18"/>
      <c r="Q9" s="27"/>
      <c r="R9" s="27"/>
      <c r="S9" s="18"/>
    </row>
    <row r="10" spans="1:19" x14ac:dyDescent="0.3">
      <c r="A10" s="4"/>
      <c r="B10" s="4"/>
      <c r="C10" s="4"/>
      <c r="D10" s="24"/>
      <c r="E10" s="7" t="s">
        <v>86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3">
      <c r="A11" s="40"/>
      <c r="B11" s="40"/>
      <c r="C11" s="40"/>
      <c r="D11" s="41"/>
      <c r="E11" s="40"/>
      <c r="F11" s="40"/>
      <c r="G11" s="40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</row>
    <row r="12" spans="1:19" x14ac:dyDescent="0.3">
      <c r="A12" s="40"/>
      <c r="B12" s="40"/>
      <c r="C12" s="40"/>
      <c r="D12" s="41"/>
      <c r="E12" s="7"/>
      <c r="F12" s="7"/>
      <c r="G12" s="7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</row>
    <row r="13" spans="1:19" x14ac:dyDescent="0.3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35"/>
    </row>
    <row r="14" spans="1:19" x14ac:dyDescent="0.3">
      <c r="A14" s="5"/>
      <c r="B14" s="9"/>
      <c r="C14" s="11"/>
      <c r="D14" s="25"/>
      <c r="E14" s="9"/>
      <c r="F14" s="9"/>
      <c r="G14" s="9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</row>
    <row r="15" spans="1:19" x14ac:dyDescent="0.3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3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76" t="s">
        <v>18</v>
      </c>
      <c r="B17" s="76" t="s">
        <v>10</v>
      </c>
      <c r="C17" s="76" t="s">
        <v>9</v>
      </c>
      <c r="D17" s="76" t="s">
        <v>13</v>
      </c>
      <c r="E17" s="78" t="s">
        <v>15</v>
      </c>
      <c r="F17" s="79" t="s">
        <v>19</v>
      </c>
      <c r="G17" s="80" t="s">
        <v>23</v>
      </c>
      <c r="H17" s="69" t="s">
        <v>7</v>
      </c>
      <c r="I17" s="70"/>
      <c r="J17" s="70"/>
      <c r="K17" s="70"/>
      <c r="L17" s="71" t="s">
        <v>3</v>
      </c>
      <c r="M17" s="71"/>
      <c r="N17" s="71"/>
      <c r="O17" s="71"/>
      <c r="P17" s="71"/>
      <c r="Q17" s="71"/>
      <c r="R17" s="71"/>
      <c r="S17" s="72" t="s">
        <v>12</v>
      </c>
    </row>
    <row r="18" spans="1:19" ht="116.25" customHeight="1" x14ac:dyDescent="0.3">
      <c r="A18" s="77"/>
      <c r="B18" s="77"/>
      <c r="C18" s="77"/>
      <c r="D18" s="77"/>
      <c r="E18" s="78"/>
      <c r="F18" s="77"/>
      <c r="G18" s="77"/>
      <c r="H18" s="36" t="s">
        <v>1</v>
      </c>
      <c r="I18" s="36" t="s">
        <v>40</v>
      </c>
      <c r="J18" s="36" t="s">
        <v>24</v>
      </c>
      <c r="K18" s="36" t="s">
        <v>20</v>
      </c>
      <c r="L18" s="33" t="s">
        <v>21</v>
      </c>
      <c r="M18" s="36" t="s">
        <v>11</v>
      </c>
      <c r="N18" s="36" t="s">
        <v>14</v>
      </c>
      <c r="O18" s="43" t="s">
        <v>2</v>
      </c>
      <c r="P18" s="43" t="s">
        <v>6</v>
      </c>
      <c r="Q18" s="43" t="s">
        <v>16</v>
      </c>
      <c r="R18" s="6" t="s">
        <v>0</v>
      </c>
      <c r="S18" s="72"/>
    </row>
    <row r="19" spans="1:19" s="44" customFormat="1" x14ac:dyDescent="0.3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15.6" customHeight="1" x14ac:dyDescent="0.3">
      <c r="A20" s="29" t="s">
        <v>44</v>
      </c>
      <c r="B20" s="29" t="s">
        <v>45</v>
      </c>
      <c r="C20" s="29" t="s">
        <v>46</v>
      </c>
      <c r="D20" s="21" t="s">
        <v>33</v>
      </c>
      <c r="E20" s="29" t="s">
        <v>42</v>
      </c>
      <c r="F20" s="29">
        <v>1</v>
      </c>
      <c r="G20" s="29" t="s">
        <v>41</v>
      </c>
      <c r="H20" s="32" t="s">
        <v>39</v>
      </c>
      <c r="I20" s="12">
        <v>630</v>
      </c>
      <c r="J20" s="29" t="s">
        <v>84</v>
      </c>
      <c r="K20" s="66"/>
      <c r="L20" s="12"/>
      <c r="M20" s="33">
        <v>2</v>
      </c>
      <c r="N20" s="26" t="s">
        <v>27</v>
      </c>
      <c r="O20" s="45" t="s">
        <v>38</v>
      </c>
      <c r="P20" s="46">
        <v>2944</v>
      </c>
      <c r="Q20" s="26">
        <v>1.03</v>
      </c>
      <c r="R20" s="26">
        <f>M20*P20*Q20</f>
        <v>6064.64</v>
      </c>
      <c r="S20" s="12"/>
    </row>
    <row r="21" spans="1:19" x14ac:dyDescent="0.3">
      <c r="A21" s="30"/>
      <c r="B21" s="30"/>
      <c r="C21" s="30"/>
      <c r="D21" s="22" t="s">
        <v>31</v>
      </c>
      <c r="E21" s="30"/>
      <c r="F21" s="30"/>
      <c r="G21" s="30"/>
      <c r="H21" s="30"/>
      <c r="I21" s="12"/>
      <c r="J21" s="30"/>
      <c r="K21" s="67"/>
      <c r="L21" s="12"/>
      <c r="M21" s="33">
        <f>M20*30</f>
        <v>60</v>
      </c>
      <c r="N21" s="26" t="s">
        <v>29</v>
      </c>
      <c r="O21" s="26" t="s">
        <v>28</v>
      </c>
      <c r="P21" s="26">
        <v>4.8</v>
      </c>
      <c r="Q21" s="26">
        <v>1.04</v>
      </c>
      <c r="R21" s="26">
        <f>M21*P21*Q21</f>
        <v>299.52</v>
      </c>
      <c r="S21" s="12"/>
    </row>
    <row r="22" spans="1:19" x14ac:dyDescent="0.3">
      <c r="A22" s="30"/>
      <c r="B22" s="30"/>
      <c r="C22" s="30"/>
      <c r="D22" s="22" t="s">
        <v>35</v>
      </c>
      <c r="E22" s="30"/>
      <c r="F22" s="30"/>
      <c r="G22" s="30"/>
      <c r="H22" s="30"/>
      <c r="I22" s="12"/>
      <c r="J22" s="30"/>
      <c r="K22" s="67"/>
      <c r="L22" s="12"/>
      <c r="M22" s="33">
        <v>8</v>
      </c>
      <c r="N22" s="26" t="s">
        <v>36</v>
      </c>
      <c r="O22" s="26" t="s">
        <v>37</v>
      </c>
      <c r="P22" s="26">
        <v>928</v>
      </c>
      <c r="Q22" s="26">
        <v>1.01</v>
      </c>
      <c r="R22" s="26">
        <f>M22*P22*Q22</f>
        <v>7498.24</v>
      </c>
      <c r="S22" s="12"/>
    </row>
    <row r="23" spans="1:19" ht="31.2" x14ac:dyDescent="0.3">
      <c r="A23" s="31"/>
      <c r="B23" s="31"/>
      <c r="C23" s="31"/>
      <c r="D23" s="22" t="s">
        <v>32</v>
      </c>
      <c r="E23" s="31"/>
      <c r="F23" s="31"/>
      <c r="G23" s="31"/>
      <c r="H23" s="31"/>
      <c r="I23" s="12"/>
      <c r="J23" s="31"/>
      <c r="K23" s="68"/>
      <c r="L23" s="12"/>
      <c r="M23" s="33">
        <v>1</v>
      </c>
      <c r="N23" s="26" t="s">
        <v>30</v>
      </c>
      <c r="O23" s="26" t="s">
        <v>34</v>
      </c>
      <c r="P23" s="26">
        <v>300</v>
      </c>
      <c r="Q23" s="26"/>
      <c r="R23" s="26">
        <f>M23*P23</f>
        <v>300</v>
      </c>
      <c r="S23" s="12"/>
    </row>
    <row r="24" spans="1:19" ht="31.2" x14ac:dyDescent="0.3">
      <c r="A24" s="31"/>
      <c r="B24" s="15"/>
      <c r="C24" s="31"/>
      <c r="D24" s="23" t="s">
        <v>22</v>
      </c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>
        <f>SUM(R20:R23)</f>
        <v>14162.4</v>
      </c>
      <c r="S24" s="16" t="s">
        <v>5</v>
      </c>
    </row>
  </sheetData>
  <mergeCells count="14">
    <mergeCell ref="K20:K23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D3" sqref="D3:D20"/>
    </sheetView>
  </sheetViews>
  <sheetFormatPr defaultColWidth="8.88671875" defaultRowHeight="14.4" x14ac:dyDescent="0.3"/>
  <cols>
    <col min="1" max="1" width="44" style="51" customWidth="1"/>
    <col min="2" max="3" width="22.6640625" style="51" customWidth="1"/>
    <col min="4" max="4" width="13.6640625" style="51" customWidth="1"/>
    <col min="5" max="16384" width="8.88671875" style="51"/>
  </cols>
  <sheetData>
    <row r="1" spans="1:5" ht="27.6" x14ac:dyDescent="0.3">
      <c r="A1" s="50" t="s">
        <v>47</v>
      </c>
      <c r="B1" s="50"/>
      <c r="C1" s="50"/>
      <c r="D1" s="50"/>
      <c r="E1" s="37"/>
    </row>
    <row r="2" spans="1:5" ht="93.6" x14ac:dyDescent="0.3">
      <c r="A2" s="52" t="s">
        <v>48</v>
      </c>
      <c r="B2" s="53" t="s">
        <v>49</v>
      </c>
      <c r="C2" s="54" t="s">
        <v>85</v>
      </c>
      <c r="D2" s="54" t="s">
        <v>50</v>
      </c>
      <c r="E2" s="37"/>
    </row>
    <row r="3" spans="1:5" ht="124.8" x14ac:dyDescent="0.3">
      <c r="A3" s="55" t="s">
        <v>51</v>
      </c>
      <c r="B3" s="56" t="s">
        <v>52</v>
      </c>
      <c r="C3" s="57">
        <v>14162.4</v>
      </c>
      <c r="D3" s="63">
        <v>14162.399999999998</v>
      </c>
      <c r="E3" s="37"/>
    </row>
    <row r="4" spans="1:5" ht="15.6" x14ac:dyDescent="0.3">
      <c r="A4" s="55" t="s">
        <v>53</v>
      </c>
      <c r="B4" s="56" t="s">
        <v>54</v>
      </c>
      <c r="C4" s="58">
        <v>2832.48</v>
      </c>
      <c r="D4" s="64">
        <f>D3*0.2</f>
        <v>2832.4799999999996</v>
      </c>
      <c r="E4" s="37"/>
    </row>
    <row r="5" spans="1:5" ht="109.2" x14ac:dyDescent="0.3">
      <c r="A5" s="55" t="s">
        <v>55</v>
      </c>
      <c r="B5" s="59" t="s">
        <v>56</v>
      </c>
      <c r="C5" s="60">
        <v>16994.879999999997</v>
      </c>
      <c r="D5" s="63">
        <f>D3+D4</f>
        <v>16994.879999999997</v>
      </c>
      <c r="E5" s="37"/>
    </row>
    <row r="6" spans="1:5" ht="78" x14ac:dyDescent="0.3">
      <c r="A6" s="55" t="s">
        <v>57</v>
      </c>
      <c r="B6" s="59" t="s">
        <v>58</v>
      </c>
      <c r="C6" s="58">
        <v>22793.72489062784</v>
      </c>
      <c r="D6" s="64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25119.308413223498</v>
      </c>
      <c r="E6" s="37"/>
    </row>
    <row r="7" spans="1:5" ht="93.6" x14ac:dyDescent="0.3">
      <c r="A7" s="55" t="s">
        <v>59</v>
      </c>
      <c r="B7" s="56" t="s">
        <v>60</v>
      </c>
      <c r="C7" s="61">
        <v>0</v>
      </c>
      <c r="D7" s="64">
        <v>0</v>
      </c>
      <c r="E7" s="37"/>
    </row>
    <row r="8" spans="1:5" ht="46.8" x14ac:dyDescent="0.3">
      <c r="A8" s="55" t="s">
        <v>61</v>
      </c>
      <c r="B8" s="56" t="s">
        <v>62</v>
      </c>
      <c r="C8" s="61">
        <v>16994.879999999997</v>
      </c>
      <c r="D8" s="64">
        <f>D5-D7</f>
        <v>16994.879999999997</v>
      </c>
      <c r="E8" s="37"/>
    </row>
    <row r="9" spans="1:5" ht="109.2" x14ac:dyDescent="0.3">
      <c r="A9" s="55" t="s">
        <v>63</v>
      </c>
      <c r="B9" s="56" t="s">
        <v>64</v>
      </c>
      <c r="C9" s="61">
        <v>7795.3937555864068</v>
      </c>
      <c r="D9" s="64">
        <f>SUM(D10:D17)</f>
        <v>7856.0225120759987</v>
      </c>
      <c r="E9" s="37"/>
    </row>
    <row r="10" spans="1:5" ht="15.6" x14ac:dyDescent="0.3">
      <c r="A10" s="55" t="s">
        <v>65</v>
      </c>
      <c r="B10" s="56" t="s">
        <v>66</v>
      </c>
      <c r="C10" s="61">
        <v>0</v>
      </c>
      <c r="D10" s="64">
        <v>0</v>
      </c>
      <c r="E10" s="65">
        <v>105.2557</v>
      </c>
    </row>
    <row r="11" spans="1:5" ht="15.6" x14ac:dyDescent="0.3">
      <c r="A11" s="55" t="s">
        <v>67</v>
      </c>
      <c r="B11" s="56" t="s">
        <v>68</v>
      </c>
      <c r="C11" s="61">
        <v>0</v>
      </c>
      <c r="D11" s="64">
        <v>0</v>
      </c>
      <c r="E11" s="65">
        <v>106.826398641827</v>
      </c>
    </row>
    <row r="12" spans="1:5" ht="15.6" x14ac:dyDescent="0.3">
      <c r="A12" s="55" t="s">
        <v>69</v>
      </c>
      <c r="B12" s="56" t="s">
        <v>70</v>
      </c>
      <c r="C12" s="61">
        <v>0</v>
      </c>
      <c r="D12" s="64">
        <v>0</v>
      </c>
      <c r="E12" s="65">
        <v>105.56188522495653</v>
      </c>
    </row>
    <row r="13" spans="1:5" ht="15.6" x14ac:dyDescent="0.3">
      <c r="A13" s="55" t="s">
        <v>71</v>
      </c>
      <c r="B13" s="56" t="s">
        <v>72</v>
      </c>
      <c r="C13" s="61">
        <v>0</v>
      </c>
      <c r="D13" s="64">
        <v>0</v>
      </c>
      <c r="E13" s="65">
        <v>105.40060895691501</v>
      </c>
    </row>
    <row r="14" spans="1:5" ht="15.6" x14ac:dyDescent="0.3">
      <c r="A14" s="55" t="s">
        <v>73</v>
      </c>
      <c r="B14" s="56" t="s">
        <v>74</v>
      </c>
      <c r="C14" s="61">
        <v>663.39592639704222</v>
      </c>
      <c r="D14" s="64">
        <v>0</v>
      </c>
      <c r="E14" s="65">
        <v>105.10035646544816</v>
      </c>
    </row>
    <row r="15" spans="1:5" ht="15.6" x14ac:dyDescent="0.3">
      <c r="A15" s="55" t="s">
        <v>75</v>
      </c>
      <c r="B15" s="56" t="s">
        <v>76</v>
      </c>
      <c r="C15" s="61">
        <v>7131.9978291893649</v>
      </c>
      <c r="D15" s="64">
        <v>0</v>
      </c>
      <c r="E15" s="65">
        <v>104.90017622301767</v>
      </c>
    </row>
    <row r="16" spans="1:5" ht="15.6" x14ac:dyDescent="0.3">
      <c r="A16" s="55" t="s">
        <v>77</v>
      </c>
      <c r="B16" s="56" t="s">
        <v>78</v>
      </c>
      <c r="C16" s="61">
        <v>0</v>
      </c>
      <c r="D16" s="64">
        <v>0</v>
      </c>
      <c r="E16" s="65">
        <v>104.70002730372529</v>
      </c>
    </row>
    <row r="17" spans="1:5" ht="15.6" x14ac:dyDescent="0.3">
      <c r="A17" s="55" t="s">
        <v>79</v>
      </c>
      <c r="B17" s="56" t="s">
        <v>80</v>
      </c>
      <c r="C17" s="61">
        <v>0</v>
      </c>
      <c r="D17" s="64">
        <v>7856.0225120759987</v>
      </c>
      <c r="E17" s="65">
        <v>104.70002730372529</v>
      </c>
    </row>
    <row r="18" spans="1:5" ht="78" x14ac:dyDescent="0.3">
      <c r="A18" s="55">
        <v>8</v>
      </c>
      <c r="B18" s="56" t="s">
        <v>81</v>
      </c>
      <c r="C18" s="61">
        <v>22.793724890627839</v>
      </c>
      <c r="D18" s="64">
        <f>D6/1000</f>
        <v>25.119308413223497</v>
      </c>
      <c r="E18" s="37"/>
    </row>
    <row r="19" spans="1:5" ht="140.4" x14ac:dyDescent="0.3">
      <c r="A19" s="55">
        <v>9</v>
      </c>
      <c r="B19" s="56" t="s">
        <v>82</v>
      </c>
      <c r="C19" s="61">
        <v>0</v>
      </c>
      <c r="D19" s="64">
        <v>0</v>
      </c>
      <c r="E19" s="37"/>
    </row>
    <row r="20" spans="1:5" ht="62.4" x14ac:dyDescent="0.3">
      <c r="A20" s="55">
        <v>10</v>
      </c>
      <c r="B20" s="59" t="s">
        <v>83</v>
      </c>
      <c r="C20" s="60">
        <v>22.793724890627839</v>
      </c>
      <c r="D20" s="63">
        <f>D18+D19</f>
        <v>25.119308413223497</v>
      </c>
      <c r="E20" s="37"/>
    </row>
    <row r="22" spans="1:5" x14ac:dyDescent="0.3">
      <c r="C22" s="62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2022-11-01T11:12:39Z</dcterms:modified>
</cp:coreProperties>
</file>