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05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4" l="1"/>
  <c r="F23" i="4"/>
  <c r="E23" i="4"/>
  <c r="C23" i="4"/>
  <c r="C21" i="4"/>
  <c r="C20" i="4"/>
  <c r="C15" i="4"/>
  <c r="C19" i="4" s="1"/>
  <c r="J20" i="6"/>
  <c r="J31" i="6" s="1"/>
  <c r="J32" i="6" s="1"/>
  <c r="J33" i="6" s="1"/>
  <c r="J34" i="6" s="1"/>
  <c r="J35" i="6" s="1"/>
  <c r="J36" i="6" s="1"/>
  <c r="J37" i="6" s="1"/>
  <c r="I15" i="6" s="1"/>
  <c r="E16" i="4" l="1"/>
  <c r="F16" i="4" s="1"/>
  <c r="E17" i="4"/>
  <c r="E18" i="4"/>
  <c r="F18" i="4" l="1"/>
  <c r="G18" i="4" s="1"/>
  <c r="G16" i="4"/>
  <c r="F17" i="4"/>
  <c r="G17" i="4" s="1"/>
  <c r="E19" i="4" l="1"/>
  <c r="E14" i="4"/>
  <c r="F14" i="4" s="1"/>
  <c r="G14" i="4" s="1"/>
  <c r="E21" i="4"/>
  <c r="E20" i="4"/>
  <c r="E15" i="4"/>
  <c r="C22" i="4"/>
  <c r="F20" i="4" l="1"/>
  <c r="G20" i="4" s="1"/>
  <c r="F21" i="4"/>
  <c r="G21" i="4" s="1"/>
  <c r="F19" i="4"/>
  <c r="G19" i="4" s="1"/>
  <c r="F15" i="4"/>
  <c r="E22" i="4"/>
  <c r="F22" i="4" l="1"/>
  <c r="G15" i="4"/>
  <c r="G22" i="4" l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<sst xmlns="http://schemas.openxmlformats.org/spreadsheetml/2006/main" count="332" uniqueCount="242">
  <si>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</si>
  <si>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</si>
  <si>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</si>
  <si>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</si>
  <si>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</si>
  <si>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</si>
  <si>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</si>
  <si>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</si>
  <si>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</si>
  <si>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</si>
  <si>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</si>
  <si>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</si>
  <si>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</si>
  <si>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</si>
  <si>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</si>
  <si>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</si>
  <si>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</si>
  <si>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</si>
  <si>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</si>
  <si>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</si>
  <si>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</si>
  <si>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</si>
  <si>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</si>
  <si>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РТП-105 Выборг (24-1-05-1-03-07-0-0205)</t>
  </si>
  <si>
    <t>24-1-05-1-03-07-0-0205</t>
  </si>
  <si>
    <t>ПРОВЕРИЛ</t>
  </si>
  <si>
    <t>Жукова Е.В.</t>
  </si>
  <si>
    <t>СОСТАВИЛ</t>
  </si>
  <si>
    <t>Итого по смете</t>
  </si>
  <si>
    <t>20%</t>
  </si>
  <si>
    <t>2495170,92*0,2</t>
  </si>
  <si>
    <t>Итого</t>
  </si>
  <si>
    <t>Прямые</t>
  </si>
  <si>
    <t>Значение</t>
  </si>
  <si>
    <t>Наименование и значение множителей</t>
  </si>
  <si>
    <t>0,56921</t>
  </si>
  <si>
    <t>1208395,37*0,56921</t>
  </si>
  <si>
    <t>К договорной</t>
  </si>
  <si>
    <t>0,36</t>
  </si>
  <si>
    <t>(575426,37+0)*0,36</t>
  </si>
  <si>
    <t>Сметная прибыль</t>
  </si>
  <si>
    <t>0,74</t>
  </si>
  <si>
    <t>(575426,37+0)*0,74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</si>
  <si>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</si>
  <si>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</si>
  <si>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</si>
  <si>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</si>
  <si>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</si>
  <si>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</si>
  <si>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</si>
  <si>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575426,37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</si>
  <si>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</si>
  <si>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</si>
  <si>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</si>
  <si>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</si>
  <si>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</si>
  <si>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</si>
  <si>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</si>
  <si>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</si>
  <si>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</si>
  <si>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</si>
  <si>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</si>
  <si>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</si>
  <si>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</si>
  <si>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</si>
  <si>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</si>
  <si>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</si>
  <si>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</si>
  <si>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</si>
  <si>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</si>
  <si>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</si>
  <si>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</si>
  <si>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</si>
  <si>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</si>
  <si>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</si>
  <si>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</si>
  <si>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1443011*0,012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</si>
  <si>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</si>
  <si>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</si>
  <si>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</si>
  <si>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</si>
  <si>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</si>
  <si>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</si>
  <si>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</si>
  <si>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</si>
  <si>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</si>
  <si>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</si>
  <si>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</si>
  <si>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</si>
  <si>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</si>
  <si>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</si>
  <si>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</si>
  <si>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</si>
  <si>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</si>
  <si>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</si>
  <si>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46000*0,02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</si>
  <si>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</si>
  <si>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</si>
  <si>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</si>
  <si>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</si>
  <si>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</si>
  <si>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</si>
  <si>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</si>
  <si>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V=300/1000;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</si>
  <si>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</si>
  <si>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</si>
  <si>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</si>
  <si>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</si>
  <si>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V=500/1000;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</si>
  <si>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</si>
  <si>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</si>
  <si>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</si>
  <si>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</si>
  <si>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</si>
  <si>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</si>
  <si>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</si>
  <si>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</si>
  <si>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</si>
  <si>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</si>
  <si>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</si>
  <si>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</si>
  <si>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393466,33*0,635379</t>
  </si>
  <si>
    <t>0,46</t>
  </si>
  <si>
    <t>(40998,57+0)*0,46</t>
  </si>
  <si>
    <t>0,9</t>
  </si>
  <si>
    <t>(40998,57+0)*0,9</t>
  </si>
  <si>
    <t>Оборудование связи: прокладка и монтаж сетей связи (2)</t>
  </si>
  <si>
    <t>0,51</t>
  </si>
  <si>
    <t>(107298,16+1131,98)*0,51</t>
  </si>
  <si>
    <t>0,97</t>
  </si>
  <si>
    <t>(107298,16+1131,98)*0,97</t>
  </si>
  <si>
    <t>Электротехнические установки на других объектах (1, 3, 4, 5)</t>
  </si>
  <si>
    <t>16694,53</t>
  </si>
  <si>
    <t>12240,41</t>
  </si>
  <si>
    <t>148296,73</t>
  </si>
  <si>
    <t>Kзпл=0,35; Kмаш=0,35; Kзмш=0,35; Kтзт=0,35; Kтзм=0,35</t>
  </si>
  <si>
    <t>На стесненные условия труда</t>
  </si>
  <si>
    <t>100 м кабеля</t>
  </si>
  <si>
    <t>V=550/100;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</si>
  <si>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</si>
  <si>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</si>
  <si>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</si>
  <si>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</si>
  <si>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V=800/100;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</si>
  <si>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</si>
  <si>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</si>
  <si>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</si>
  <si>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V=200/100;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</si>
  <si>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</si>
  <si>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</si>
  <si>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</si>
  <si>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</si>
  <si>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</si>
  <si>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</si>
  <si>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</si>
  <si>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</si>
  <si>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</si>
  <si>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</si>
  <si>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</si>
  <si>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</si>
  <si>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</si>
  <si>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</si>
  <si>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</si>
  <si>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</si>
  <si>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</si>
  <si>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</si>
  <si>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</si>
  <si>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</si>
  <si>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</si>
  <si>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</si>
  <si>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</si>
  <si>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</si>
  <si>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</si>
  <si>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2 994,205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</si>
  <si>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</si>
  <si>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</si>
  <si>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</si>
  <si>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</si>
  <si>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</si>
  <si>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</si>
  <si>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</si>
  <si>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</si>
  <si>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</si>
  <si>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</si>
  <si>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</si>
  <si>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</si>
  <si>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</si>
  <si>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</si>
  <si>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</si>
  <si>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</si>
  <si>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</si>
  <si>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</si>
  <si>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</si>
  <si>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</si>
  <si>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</si>
  <si>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</si>
  <si>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</si>
  <si>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</si>
  <si>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</si>
  <si>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</si>
  <si>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</si>
  <si>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</si>
  <si>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</si>
  <si>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</si>
  <si>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(2,16*46/10+3,57*23/10+7,62*28/10)*1,3*1000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</si>
  <si>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</si>
  <si>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</si>
  <si>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</si>
  <si>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</si>
  <si>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</si>
  <si>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</si>
  <si>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</si>
  <si>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</si>
  <si>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</si>
  <si>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</si>
  <si>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</si>
  <si>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</si>
  <si>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</si>
  <si>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ЛОКАЛЬНЫЙ СМЕТНЫЙ РАСЧЕТ (СМЕТА) № 1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</si>
  <si>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</si>
  <si>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</si>
  <si>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</si>
  <si>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</si>
  <si>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</si>
  <si>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</si>
  <si>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</si>
  <si>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</si>
  <si>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</si>
  <si>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</si>
  <si>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</si>
  <si>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</si>
  <si>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</si>
  <si>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</si>
  <si>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</si>
  <si>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</si>
  <si>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СМР, втом числе оборудование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</si>
  <si>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</si>
  <si>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</si>
  <si>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</si>
  <si>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- строительный контроль **</t>
  </si>
  <si>
    <t>- cодержание службы заказчика застройщика ***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</si>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</sst>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##\ ###"/>
    <numFmt numFmtId="169" formatCode="#\ ###.00"/>
    <numFmt numFmtId="170" formatCode="0.0"/>
    <numFmt numFmtId="171" formatCode="##\ ###.00"/>
    <numFmt numFmtId="172" formatCode="#\ ###"/>
    <numFmt numFmtId="173" formatCode="#\ ###\ ###"/>
    <numFmt numFmtId="174" formatCode="##\ ###"/>
    <numFmt numFmtId="175" formatCode="###\ ###.0"/>
    <numFmt numFmtId="176" formatCode="##\ ###.0"/>
    <numFmt numFmtId="177" formatCode="#\ ###.0"/>
    <numFmt numFmtId="17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2" fillId="0" borderId="0"/>
    <xf numFmtId="0" fontId="4" fillId="0" borderId="0"/>
    <xf numFmtId="0" fontId="1" fillId="0" borderId="0"/>
    <xf numFmtId="0" fontId="3" fillId="0" borderId="0"/>
  </cellStyleXfs>
  <cellXfs count="249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8"/>
    <xf numFmtId="0" fontId="12" fillId="0" borderId="0" xfId="8" applyAlignment="1">
      <alignment horizontal="center"/>
    </xf>
    <xf numFmtId="10" fontId="12" fillId="0" borderId="0" xfId="8" applyNumberFormat="1"/>
    <xf numFmtId="0" fontId="11" fillId="0" borderId="0" xfId="8" applyFont="1"/>
    <xf numFmtId="0" fontId="12" fillId="0" borderId="0" xfId="8" applyAlignment="1" applyProtection="1">
      <alignment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6" fontId="14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left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righ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right" vertical="top" wrapText="1" shrinkToFit="1"/>
      <protection locked="0"/>
    </xf>
    <xf numFmtId="0" fontId="12" fillId="0" borderId="5" xfId="8" applyBorder="1" applyAlignment="1" applyProtection="1">
      <alignment shrinkToFit="1"/>
      <protection locked="0"/>
    </xf>
    <xf numFmtId="49" fontId="13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2" fillId="0" borderId="6" xfId="8" applyBorder="1" applyAlignment="1" applyProtection="1">
      <alignment shrinkToFit="1"/>
      <protection locked="0"/>
    </xf>
    <xf numFmtId="49" fontId="13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4" fillId="0" borderId="0" xfId="8" applyNumberFormat="1" applyFont="1" applyAlignment="1" applyProtection="1">
      <alignment horizontal="right" vertical="top" wrapText="1" shrinkToFit="1"/>
      <protection locked="0"/>
    </xf>
    <xf numFmtId="168" fontId="14" fillId="0" borderId="0" xfId="8" applyNumberFormat="1" applyFont="1" applyAlignment="1" applyProtection="1">
      <alignment horizontal="right" vertical="top" wrapText="1" shrinkToFit="1"/>
      <protection locked="0"/>
    </xf>
    <xf numFmtId="1" fontId="14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49" fontId="17" fillId="0" borderId="0" xfId="8" applyNumberFormat="1" applyFont="1" applyAlignment="1" applyProtection="1">
      <alignment horizontal="left" vertical="top" wrapText="1" shrinkToFit="1"/>
      <protection locked="0"/>
    </xf>
    <xf numFmtId="1" fontId="17" fillId="0" borderId="0" xfId="8" applyNumberFormat="1" applyFont="1" applyAlignment="1" applyProtection="1">
      <alignment horizontal="right" vertical="top" wrapText="1" shrinkToFit="1"/>
      <protection locked="0"/>
    </xf>
    <xf numFmtId="169" fontId="17" fillId="0" borderId="0" xfId="8" applyNumberFormat="1" applyFont="1" applyAlignment="1" applyProtection="1">
      <alignment horizontal="right" vertical="top" wrapText="1" shrinkToFit="1"/>
      <protection locked="0"/>
    </xf>
    <xf numFmtId="167" fontId="17" fillId="0" borderId="0" xfId="8" applyNumberFormat="1" applyFont="1" applyAlignment="1" applyProtection="1">
      <alignment horizontal="right" vertical="top" wrapText="1" shrinkToFit="1"/>
      <protection locked="0"/>
    </xf>
    <xf numFmtId="1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2" fillId="0" borderId="7" xfId="8" applyBorder="1" applyAlignment="1" applyProtection="1">
      <alignment shrinkToFit="1"/>
      <protection locked="0"/>
    </xf>
    <xf numFmtId="1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2" fillId="0" borderId="8" xfId="8" applyBorder="1" applyAlignment="1" applyProtection="1">
      <alignment shrinkToFit="1"/>
      <protection locked="0"/>
    </xf>
    <xf numFmtId="49" fontId="17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7" fillId="0" borderId="8" xfId="8" applyNumberFormat="1" applyFont="1" applyBorder="1" applyAlignment="1" applyProtection="1">
      <alignment horizontal="center" vertical="top" wrapText="1" shrinkToFit="1"/>
      <protection locked="0"/>
    </xf>
    <xf numFmtId="170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169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2" fillId="0" borderId="9" xfId="8" applyBorder="1" applyAlignment="1" applyProtection="1">
      <alignment shrinkToFit="1"/>
      <protection locked="0"/>
    </xf>
    <xf numFmtId="1" fontId="17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7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7" fillId="0" borderId="9" xfId="8" applyNumberFormat="1" applyFont="1" applyBorder="1" applyAlignment="1" applyProtection="1">
      <alignment horizontal="center" vertical="top" wrapText="1" shrinkToFit="1"/>
      <protection locked="0"/>
    </xf>
    <xf numFmtId="2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171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172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172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3" fontId="14" fillId="0" borderId="0" xfId="8" applyNumberFormat="1" applyFont="1" applyAlignment="1" applyProtection="1">
      <alignment horizontal="right" vertical="top" wrapText="1" shrinkToFit="1"/>
      <protection locked="0"/>
    </xf>
    <xf numFmtId="49" fontId="17" fillId="0" borderId="7" xfId="8" applyNumberFormat="1" applyFont="1" applyBorder="1" applyAlignment="1" applyProtection="1">
      <alignment horizontal="left" vertical="top" wrapText="1" shrinkToFit="1"/>
      <protection locked="0"/>
    </xf>
    <xf numFmtId="174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8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7" fillId="0" borderId="9" xfId="8" applyNumberFormat="1" applyFont="1" applyBorder="1" applyAlignment="1" applyProtection="1">
      <alignment horizontal="center" vertical="top" wrapText="1" shrinkToFit="1"/>
      <protection locked="0"/>
    </xf>
    <xf numFmtId="175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76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4" fillId="0" borderId="0" xfId="8" applyNumberFormat="1" applyFont="1" applyAlignment="1" applyProtection="1">
      <alignment horizontal="right" vertical="top" wrapText="1" shrinkToFit="1"/>
      <protection locked="0"/>
    </xf>
    <xf numFmtId="171" fontId="14" fillId="0" borderId="0" xfId="8" applyNumberFormat="1" applyFont="1" applyAlignment="1" applyProtection="1">
      <alignment horizontal="right" vertical="top" wrapText="1" shrinkToFit="1"/>
      <protection locked="0"/>
    </xf>
    <xf numFmtId="49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4" fillId="0" borderId="7" xfId="8" applyNumberFormat="1" applyFont="1" applyBorder="1" applyAlignment="1" applyProtection="1">
      <alignment horizontal="center" vertical="top" wrapText="1" shrinkToFit="1"/>
      <protection locked="0"/>
    </xf>
    <xf numFmtId="2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76" fontId="13" fillId="0" borderId="0" xfId="8" applyNumberFormat="1" applyFont="1" applyAlignment="1" applyProtection="1">
      <alignment horizontal="right" vertical="top" wrapText="1" shrinkToFit="1"/>
      <protection locked="0"/>
    </xf>
    <xf numFmtId="175" fontId="13" fillId="0" borderId="0" xfId="8" applyNumberFormat="1" applyFont="1" applyAlignment="1" applyProtection="1">
      <alignment horizontal="right" vertical="top" wrapText="1" shrinkToFit="1"/>
      <protection locked="0"/>
    </xf>
    <xf numFmtId="0" fontId="12" fillId="0" borderId="10" xfId="8" applyBorder="1" applyAlignment="1" applyProtection="1">
      <alignment shrinkToFit="1"/>
      <protection locked="0"/>
    </xf>
    <xf numFmtId="177" fontId="17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7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7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4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9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center" wrapText="1"/>
    </xf>
    <xf numFmtId="2" fontId="20" fillId="0" borderId="0" xfId="9" applyNumberFormat="1" applyFont="1" applyBorder="1" applyAlignment="1">
      <alignment horizontal="right" wrapText="1"/>
    </xf>
    <xf numFmtId="4" fontId="21" fillId="0" borderId="0" xfId="9" applyNumberFormat="1" applyFont="1" applyBorder="1" applyAlignment="1">
      <alignment horizontal="left"/>
    </xf>
    <xf numFmtId="0" fontId="20" fillId="0" borderId="0" xfId="9" applyFont="1"/>
    <xf numFmtId="0" fontId="20" fillId="0" borderId="0" xfId="9" applyFont="1" applyBorder="1"/>
    <xf numFmtId="0" fontId="20" fillId="0" borderId="0" xfId="9" applyFont="1" applyBorder="1" applyAlignment="1">
      <alignment horizontal="center"/>
    </xf>
    <xf numFmtId="0" fontId="20" fillId="0" borderId="1" xfId="9" applyFont="1" applyBorder="1"/>
    <xf numFmtId="0" fontId="20" fillId="0" borderId="0" xfId="9" applyFont="1" applyAlignment="1">
      <alignment horizontal="center"/>
    </xf>
    <xf numFmtId="0" fontId="20" fillId="0" borderId="0" xfId="9" applyFont="1" applyBorder="1" applyAlignment="1">
      <alignment horizontal="center"/>
    </xf>
    <xf numFmtId="4" fontId="19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20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2" fillId="0" borderId="0" xfId="9" applyFont="1"/>
    <xf numFmtId="4" fontId="22" fillId="2" borderId="0" xfId="9" applyNumberFormat="1" applyFont="1" applyFill="1"/>
    <xf numFmtId="0" fontId="20" fillId="2" borderId="0" xfId="9" applyFont="1" applyFill="1"/>
    <xf numFmtId="4" fontId="9" fillId="0" borderId="0" xfId="9" applyNumberFormat="1" applyFont="1"/>
    <xf numFmtId="0" fontId="20" fillId="2" borderId="11" xfId="9" applyFont="1" applyFill="1" applyBorder="1" applyAlignment="1">
      <alignment horizontal="left" vertical="top" wrapText="1"/>
    </xf>
    <xf numFmtId="0" fontId="20" fillId="2" borderId="13" xfId="9" applyFont="1" applyFill="1" applyBorder="1" applyAlignment="1">
      <alignment horizontal="left" vertical="top" wrapText="1"/>
    </xf>
    <xf numFmtId="0" fontId="20" fillId="2" borderId="12" xfId="9" applyFont="1" applyFill="1" applyBorder="1" applyAlignment="1">
      <alignment horizontal="left" vertical="top" wrapText="1"/>
    </xf>
    <xf numFmtId="0" fontId="20" fillId="2" borderId="3" xfId="9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20" fillId="2" borderId="12" xfId="8" applyFont="1" applyFill="1" applyBorder="1" applyAlignment="1">
      <alignment horizontal="center" vertical="justify"/>
    </xf>
    <xf numFmtId="0" fontId="24" fillId="0" borderId="0" xfId="9" applyFont="1"/>
    <xf numFmtId="0" fontId="24" fillId="2" borderId="0" xfId="9" applyFont="1" applyFill="1"/>
    <xf numFmtId="4" fontId="20" fillId="2" borderId="14" xfId="8" applyNumberFormat="1" applyFont="1" applyFill="1" applyBorder="1" applyAlignment="1">
      <alignment horizontal="center" vertical="center"/>
    </xf>
    <xf numFmtId="4" fontId="20" fillId="2" borderId="15" xfId="8" applyNumberFormat="1" applyFont="1" applyFill="1" applyBorder="1" applyAlignment="1">
      <alignment horizontal="center" vertical="center"/>
    </xf>
    <xf numFmtId="0" fontId="20" fillId="2" borderId="4" xfId="8" applyFont="1" applyFill="1" applyBorder="1" applyAlignment="1">
      <alignment horizontal="center" vertical="center" wrapText="1"/>
    </xf>
    <xf numFmtId="0" fontId="20" fillId="2" borderId="4" xfId="8" applyFont="1" applyFill="1" applyBorder="1" applyAlignment="1">
      <alignment horizontal="center" vertical="center"/>
    </xf>
    <xf numFmtId="0" fontId="20" fillId="2" borderId="11" xfId="9" applyFont="1" applyFill="1" applyBorder="1" applyAlignment="1">
      <alignment horizontal="left" vertical="center" wrapText="1"/>
    </xf>
    <xf numFmtId="0" fontId="20" fillId="2" borderId="12" xfId="9" applyFont="1" applyFill="1" applyBorder="1" applyAlignment="1">
      <alignment horizontal="left" vertical="center" wrapText="1"/>
    </xf>
    <xf numFmtId="0" fontId="20" fillId="2" borderId="14" xfId="8" applyFont="1" applyFill="1" applyBorder="1" applyAlignment="1">
      <alignment horizontal="left" vertical="top" wrapText="1"/>
    </xf>
    <xf numFmtId="0" fontId="20" fillId="2" borderId="1" xfId="8" applyFont="1" applyFill="1" applyBorder="1" applyAlignment="1">
      <alignment horizontal="left" vertical="top" wrapText="1"/>
    </xf>
    <xf numFmtId="0" fontId="20" fillId="2" borderId="15" xfId="8" applyFont="1" applyFill="1" applyBorder="1" applyAlignment="1">
      <alignment horizontal="left" vertical="top" wrapText="1"/>
    </xf>
    <xf numFmtId="0" fontId="20" fillId="2" borderId="4" xfId="8" applyFont="1" applyFill="1" applyBorder="1" applyAlignment="1">
      <alignment horizontal="center" vertical="justify"/>
    </xf>
    <xf numFmtId="0" fontId="21" fillId="0" borderId="0" xfId="9" applyFont="1"/>
    <xf numFmtId="4" fontId="4" fillId="2" borderId="0" xfId="9" applyNumberFormat="1" applyFont="1" applyFill="1"/>
    <xf numFmtId="4" fontId="20" fillId="2" borderId="16" xfId="8" applyNumberFormat="1" applyFont="1" applyFill="1" applyBorder="1" applyAlignment="1">
      <alignment horizontal="center" vertical="center"/>
    </xf>
    <xf numFmtId="4" fontId="20" fillId="2" borderId="17" xfId="8" applyNumberFormat="1" applyFont="1" applyFill="1" applyBorder="1" applyAlignment="1">
      <alignment horizontal="center" vertical="center"/>
    </xf>
    <xf numFmtId="0" fontId="20" fillId="2" borderId="18" xfId="8" applyFont="1" applyFill="1" applyBorder="1" applyAlignment="1">
      <alignment horizontal="center" vertical="center" wrapText="1"/>
    </xf>
    <xf numFmtId="0" fontId="20" fillId="2" borderId="18" xfId="8" applyFont="1" applyFill="1" applyBorder="1" applyAlignment="1">
      <alignment horizontal="center" vertical="center"/>
    </xf>
    <xf numFmtId="0" fontId="20" fillId="2" borderId="16" xfId="8" applyFont="1" applyFill="1" applyBorder="1" applyAlignment="1">
      <alignment horizontal="left" vertical="top" wrapText="1"/>
    </xf>
    <xf numFmtId="0" fontId="20" fillId="2" borderId="0" xfId="8" applyFont="1" applyFill="1" applyBorder="1" applyAlignment="1">
      <alignment horizontal="left" vertical="top" wrapText="1"/>
    </xf>
    <xf numFmtId="0" fontId="20" fillId="2" borderId="17" xfId="8" applyFont="1" applyFill="1" applyBorder="1" applyAlignment="1">
      <alignment horizontal="left" vertical="top" wrapText="1"/>
    </xf>
    <xf numFmtId="0" fontId="20" fillId="2" borderId="18" xfId="8" applyFont="1" applyFill="1" applyBorder="1" applyAlignment="1">
      <alignment horizontal="center" vertical="justify"/>
    </xf>
    <xf numFmtId="0" fontId="20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5" fillId="0" borderId="3" xfId="10" applyNumberFormat="1" applyFont="1" applyBorder="1" applyAlignment="1">
      <alignment horizontal="center" vertical="center" wrapText="1"/>
    </xf>
    <xf numFmtId="4" fontId="20" fillId="0" borderId="2" xfId="10" applyNumberFormat="1" applyFont="1" applyBorder="1" applyAlignment="1">
      <alignment horizontal="left" vertical="center" wrapText="1"/>
    </xf>
    <xf numFmtId="4" fontId="22" fillId="0" borderId="3" xfId="10" applyNumberFormat="1" applyFont="1" applyBorder="1" applyAlignment="1">
      <alignment horizontal="center" vertical="center" wrapText="1"/>
    </xf>
    <xf numFmtId="4" fontId="20" fillId="0" borderId="2" xfId="10" applyNumberFormat="1" applyFont="1" applyBorder="1" applyAlignment="1">
      <alignment horizontal="left" vertical="top" wrapText="1"/>
    </xf>
    <xf numFmtId="0" fontId="20" fillId="2" borderId="3" xfId="9" applyFont="1" applyFill="1" applyBorder="1" applyAlignment="1">
      <alignment horizontal="center" vertical="top" wrapText="1"/>
    </xf>
    <xf numFmtId="0" fontId="20" fillId="2" borderId="12" xfId="9" applyFont="1" applyFill="1" applyBorder="1" applyAlignment="1">
      <alignment horizontal="left" vertical="top" wrapText="1"/>
    </xf>
    <xf numFmtId="4" fontId="20" fillId="2" borderId="19" xfId="8" applyNumberFormat="1" applyFont="1" applyFill="1" applyBorder="1" applyAlignment="1">
      <alignment horizontal="center" vertical="center"/>
    </xf>
    <xf numFmtId="4" fontId="20" fillId="2" borderId="20" xfId="8" applyNumberFormat="1" applyFont="1" applyFill="1" applyBorder="1" applyAlignment="1">
      <alignment horizontal="center" vertical="center"/>
    </xf>
    <xf numFmtId="0" fontId="20" fillId="2" borderId="2" xfId="8" applyFont="1" applyFill="1" applyBorder="1" applyAlignment="1">
      <alignment horizontal="center" vertical="center" wrapText="1"/>
    </xf>
    <xf numFmtId="0" fontId="20" fillId="2" borderId="2" xfId="8" applyFont="1" applyFill="1" applyBorder="1" applyAlignment="1">
      <alignment horizontal="center" vertical="center"/>
    </xf>
    <xf numFmtId="0" fontId="20" fillId="2" borderId="19" xfId="8" applyFont="1" applyFill="1" applyBorder="1" applyAlignment="1">
      <alignment horizontal="left" vertical="top" wrapText="1"/>
    </xf>
    <xf numFmtId="0" fontId="20" fillId="2" borderId="21" xfId="8" applyFont="1" applyFill="1" applyBorder="1" applyAlignment="1">
      <alignment horizontal="left" vertical="top" wrapText="1"/>
    </xf>
    <xf numFmtId="0" fontId="20" fillId="2" borderId="20" xfId="8" applyFont="1" applyFill="1" applyBorder="1" applyAlignment="1">
      <alignment horizontal="left" vertical="top" wrapText="1"/>
    </xf>
    <xf numFmtId="0" fontId="20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20" fillId="0" borderId="11" xfId="11" applyFont="1" applyBorder="1" applyAlignment="1">
      <alignment horizontal="center"/>
    </xf>
    <xf numFmtId="0" fontId="20" fillId="0" borderId="12" xfId="11" applyFont="1" applyBorder="1" applyAlignment="1">
      <alignment horizontal="center"/>
    </xf>
    <xf numFmtId="0" fontId="20" fillId="0" borderId="3" xfId="9" applyFont="1" applyBorder="1" applyAlignment="1">
      <alignment horizontal="center"/>
    </xf>
    <xf numFmtId="0" fontId="20" fillId="0" borderId="4" xfId="9" applyFont="1" applyBorder="1" applyAlignment="1">
      <alignment horizontal="center"/>
    </xf>
    <xf numFmtId="0" fontId="20" fillId="0" borderId="11" xfId="9" applyFont="1" applyBorder="1" applyAlignment="1">
      <alignment horizontal="center"/>
    </xf>
    <xf numFmtId="0" fontId="20" fillId="0" borderId="12" xfId="9" applyFont="1" applyBorder="1" applyAlignment="1">
      <alignment horizontal="center"/>
    </xf>
    <xf numFmtId="0" fontId="20" fillId="0" borderId="13" xfId="9" applyFont="1" applyBorder="1" applyAlignment="1">
      <alignment horizontal="center"/>
    </xf>
    <xf numFmtId="0" fontId="20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8" fontId="20" fillId="0" borderId="1" xfId="9" applyNumberFormat="1" applyFont="1" applyBorder="1" applyAlignment="1">
      <alignment horizontal="right"/>
    </xf>
    <xf numFmtId="0" fontId="19" fillId="0" borderId="0" xfId="9" applyFont="1"/>
    <xf numFmtId="0" fontId="20" fillId="0" borderId="0" xfId="9" applyFont="1" applyAlignment="1">
      <alignment horizontal="left" vertical="top"/>
    </xf>
    <xf numFmtId="0" fontId="20" fillId="0" borderId="0" xfId="9" applyNumberFormat="1" applyFont="1" applyAlignment="1">
      <alignment horizontal="left" vertical="top"/>
    </xf>
    <xf numFmtId="49" fontId="20" fillId="0" borderId="0" xfId="9" applyNumberFormat="1" applyFont="1" applyAlignment="1">
      <alignment horizontal="left" vertical="top" wrapText="1"/>
    </xf>
    <xf numFmtId="2" fontId="20" fillId="0" borderId="0" xfId="9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6" fillId="0" borderId="0" xfId="8" applyFont="1"/>
    <xf numFmtId="0" fontId="26" fillId="0" borderId="0" xfId="8" applyFont="1" applyAlignment="1">
      <alignment horizontal="center"/>
    </xf>
    <xf numFmtId="0" fontId="27" fillId="0" borderId="0" xfId="8" applyFont="1"/>
    <xf numFmtId="0" fontId="27" fillId="2" borderId="0" xfId="8" applyFont="1" applyFill="1"/>
    <xf numFmtId="0" fontId="28" fillId="0" borderId="0" xfId="8" applyFont="1"/>
    <xf numFmtId="0" fontId="28" fillId="0" borderId="0" xfId="8" applyFont="1" applyAlignment="1"/>
    <xf numFmtId="0" fontId="28" fillId="0" borderId="0" xfId="8" applyFont="1" applyAlignment="1">
      <alignment horizontal="left"/>
    </xf>
    <xf numFmtId="0" fontId="27" fillId="0" borderId="0" xfId="8" applyFont="1" applyAlignment="1">
      <alignment horizontal="center"/>
    </xf>
    <xf numFmtId="0" fontId="26" fillId="2" borderId="0" xfId="8" applyFont="1" applyFill="1"/>
    <xf numFmtId="0" fontId="27" fillId="0" borderId="0" xfId="8" applyFont="1" applyAlignment="1">
      <alignment vertical="top" wrapText="1"/>
    </xf>
    <xf numFmtId="0" fontId="27" fillId="2" borderId="0" xfId="8" applyFont="1" applyFill="1" applyAlignment="1">
      <alignment vertical="top" wrapText="1"/>
    </xf>
    <xf numFmtId="0" fontId="28" fillId="0" borderId="0" xfId="8" applyFont="1" applyAlignment="1">
      <alignment horizontal="left" vertical="top" wrapText="1"/>
    </xf>
    <xf numFmtId="0" fontId="28" fillId="0" borderId="0" xfId="8" applyFont="1" applyAlignment="1">
      <alignment wrapText="1"/>
    </xf>
    <xf numFmtId="0" fontId="28" fillId="0" borderId="0" xfId="8" applyFont="1" applyAlignment="1">
      <alignment horizontal="left"/>
    </xf>
    <xf numFmtId="0" fontId="29" fillId="0" borderId="0" xfId="8" applyFont="1"/>
    <xf numFmtId="0" fontId="29" fillId="0" borderId="0" xfId="8" applyFont="1" applyAlignment="1">
      <alignment horizontal="center"/>
    </xf>
    <xf numFmtId="0" fontId="28" fillId="2" borderId="0" xfId="8" applyFont="1" applyFill="1"/>
    <xf numFmtId="0" fontId="28" fillId="0" borderId="0" xfId="8" applyFont="1" applyAlignment="1">
      <alignment horizontal="right"/>
    </xf>
    <xf numFmtId="0" fontId="28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/>
    <xf numFmtId="0" fontId="31" fillId="0" borderId="0" xfId="8" applyFont="1" applyAlignment="1"/>
    <xf numFmtId="0" fontId="31" fillId="2" borderId="0" xfId="8" applyFont="1" applyFill="1" applyAlignment="1"/>
    <xf numFmtId="0" fontId="28" fillId="0" borderId="0" xfId="8" applyFont="1" applyAlignment="1">
      <alignment horizontal="right"/>
    </xf>
    <xf numFmtId="0" fontId="31" fillId="0" borderId="0" xfId="8" applyFont="1" applyAlignment="1">
      <alignment horizontal="center"/>
    </xf>
    <xf numFmtId="0" fontId="30" fillId="2" borderId="0" xfId="8" applyFont="1" applyFill="1"/>
    <xf numFmtId="0" fontId="31" fillId="0" borderId="0" xfId="8" applyFont="1" applyAlignment="1">
      <alignment wrapText="1"/>
    </xf>
    <xf numFmtId="0" fontId="28" fillId="0" borderId="0" xfId="8" applyFont="1" applyAlignment="1">
      <alignment horizontal="right" wrapText="1"/>
    </xf>
    <xf numFmtId="0" fontId="28" fillId="0" borderId="0" xfId="8" applyFont="1" applyAlignment="1">
      <alignment horizontal="right" wrapText="1"/>
    </xf>
    <xf numFmtId="0" fontId="29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I25" sqref="I25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25" t="s">
        <v>23</v>
      </c>
      <c r="B5" s="25"/>
      <c r="C5" s="25"/>
      <c r="D5" s="25"/>
      <c r="E5" s="25"/>
      <c r="F5" s="25"/>
    </row>
    <row r="7" spans="1:8" ht="21" customHeight="1" x14ac:dyDescent="0.25">
      <c r="A7" s="8" t="s">
        <v>3</v>
      </c>
      <c r="F7" s="26" t="s">
        <v>24</v>
      </c>
      <c r="G7" s="26"/>
      <c r="H7" s="26"/>
    </row>
    <row r="8" spans="1:8" x14ac:dyDescent="0.25">
      <c r="A8" s="9"/>
    </row>
    <row r="9" spans="1:8" x14ac:dyDescent="0.25">
      <c r="A9" s="8" t="s">
        <v>6</v>
      </c>
      <c r="C9" s="20"/>
      <c r="F9" s="26">
        <v>2024</v>
      </c>
      <c r="G9" s="26"/>
      <c r="H9" s="26"/>
    </row>
    <row r="10" spans="1:8" x14ac:dyDescent="0.25">
      <c r="A10" s="9"/>
    </row>
    <row r="11" spans="1:8" x14ac:dyDescent="0.25">
      <c r="A11" s="5" t="s">
        <v>228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229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243807.53</v>
      </c>
      <c r="D14" s="22">
        <v>1</v>
      </c>
      <c r="E14" s="22">
        <f>C14*D14</f>
        <v>243807.53</v>
      </c>
      <c r="F14" s="22">
        <f>E14*0.2</f>
        <v>48761.506000000001</v>
      </c>
      <c r="G14" s="22">
        <f>E14+F14</f>
        <v>292569.03600000002</v>
      </c>
    </row>
    <row r="15" spans="1:8" x14ac:dyDescent="0.25">
      <c r="A15" s="10">
        <v>2</v>
      </c>
      <c r="B15" s="11" t="s">
        <v>235</v>
      </c>
      <c r="C15" s="22">
        <f>1034843.79+1460327.13</f>
        <v>2495170.92</v>
      </c>
      <c r="D15" s="22">
        <v>1</v>
      </c>
      <c r="E15" s="22">
        <f t="shared" ref="E15:E21" si="0">C15*D15</f>
        <v>2495170.92</v>
      </c>
      <c r="F15" s="22">
        <f t="shared" ref="F15:F21" si="1">E15*0.2</f>
        <v>499034.18400000001</v>
      </c>
      <c r="G15" s="22">
        <f t="shared" ref="G15:G21" si="2">E15+F15</f>
        <v>2994205.1039999998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230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231</v>
      </c>
      <c r="B18" s="13" t="s">
        <v>239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232</v>
      </c>
      <c r="B19" s="13" t="s">
        <v>240</v>
      </c>
      <c r="C19" s="22">
        <f>(C14+C15)*H19</f>
        <v>231169.78117999999</v>
      </c>
      <c r="D19" s="22">
        <v>1</v>
      </c>
      <c r="E19" s="22">
        <f>C19*D19</f>
        <v>231169.78117999999</v>
      </c>
      <c r="F19" s="22">
        <f t="shared" si="1"/>
        <v>46233.956235999998</v>
      </c>
      <c r="G19" s="22">
        <f>E19+F19</f>
        <v>277403.73741599999</v>
      </c>
      <c r="H19" s="23">
        <v>8.4400000000000003E-2</v>
      </c>
    </row>
    <row r="20" spans="1:8" x14ac:dyDescent="0.25">
      <c r="A20" s="10" t="s">
        <v>233</v>
      </c>
      <c r="B20" s="11" t="s">
        <v>21</v>
      </c>
      <c r="C20" s="22">
        <f>(C14+C15)*H20</f>
        <v>78060.88582499999</v>
      </c>
      <c r="D20" s="22">
        <v>1</v>
      </c>
      <c r="E20" s="22">
        <f>C20*D20</f>
        <v>78060.88582499999</v>
      </c>
      <c r="F20" s="22">
        <f t="shared" si="1"/>
        <v>15612.177164999999</v>
      </c>
      <c r="G20" s="22">
        <f t="shared" si="2"/>
        <v>93673.062989999991</v>
      </c>
      <c r="H20" s="23">
        <v>2.8500000000000001E-2</v>
      </c>
    </row>
    <row r="21" spans="1:8" x14ac:dyDescent="0.25">
      <c r="A21" s="10" t="s">
        <v>234</v>
      </c>
      <c r="B21" s="11" t="s">
        <v>22</v>
      </c>
      <c r="C21" s="22">
        <f>(C14+C15)*H21</f>
        <v>59435.832364999995</v>
      </c>
      <c r="D21" s="22">
        <v>1</v>
      </c>
      <c r="E21" s="22">
        <f t="shared" si="0"/>
        <v>59435.832364999995</v>
      </c>
      <c r="F21" s="22">
        <f t="shared" si="1"/>
        <v>11887.166472999999</v>
      </c>
      <c r="G21" s="22">
        <f t="shared" si="2"/>
        <v>71322.998838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3107644.9493699996</v>
      </c>
      <c r="D22" s="22">
        <v>1</v>
      </c>
      <c r="E22" s="22">
        <f>SUM(E14:E21)</f>
        <v>3107644.9493699996</v>
      </c>
      <c r="F22" s="22">
        <f>SUM(F14:F21)</f>
        <v>621528.98987400008</v>
      </c>
      <c r="G22" s="22">
        <f>F22+E22</f>
        <v>3729173.9392439998</v>
      </c>
    </row>
    <row r="23" spans="1:8" x14ac:dyDescent="0.25">
      <c r="A23" s="10"/>
      <c r="B23" s="14" t="s">
        <v>241</v>
      </c>
      <c r="C23" s="22">
        <f>C22</f>
        <v>3107644.9493699996</v>
      </c>
      <c r="D23" s="22">
        <v>1</v>
      </c>
      <c r="E23" s="22">
        <f>E22</f>
        <v>3107644.9493699996</v>
      </c>
      <c r="F23" s="22">
        <f>F22</f>
        <v>621528.98987400008</v>
      </c>
      <c r="G23" s="22">
        <f>G22</f>
        <v>3729173.9392439998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93.75" customHeight="1" x14ac:dyDescent="0.25">
      <c r="A26" s="248" t="s">
        <v>13</v>
      </c>
      <c r="B26" s="24" t="s">
        <v>236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14</v>
      </c>
      <c r="B27" s="24" t="s">
        <v>237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15</v>
      </c>
      <c r="B28" s="24" t="s">
        <v>238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9"/>
  <sheetViews>
    <sheetView workbookViewId="0">
      <selection activeCell="A11" sqref="A11:AW11"/>
    </sheetView>
  </sheetViews>
  <sheetFormatPr defaultRowHeight="12.75" x14ac:dyDescent="0.2"/>
  <cols>
    <col min="1" max="1" width="5.42578125" style="27" customWidth="1"/>
    <col min="2" max="2" width="0.140625" style="27" customWidth="1"/>
    <col min="3" max="3" width="0" style="27" hidden="1" customWidth="1"/>
    <col min="4" max="4" width="15.5703125" style="27" customWidth="1"/>
    <col min="5" max="5" width="0.140625" style="27" customWidth="1"/>
    <col min="6" max="6" width="0" style="27" hidden="1" customWidth="1"/>
    <col min="7" max="7" width="7.28515625" style="27" customWidth="1"/>
    <col min="8" max="8" width="15.28515625" style="27" customWidth="1"/>
    <col min="9" max="9" width="3.5703125" style="27" customWidth="1"/>
    <col min="10" max="10" width="5.28515625" style="27" customWidth="1"/>
    <col min="11" max="11" width="9" style="27" customWidth="1"/>
    <col min="12" max="12" width="0" style="27" hidden="1" customWidth="1"/>
    <col min="13" max="13" width="0.85546875" style="27" customWidth="1"/>
    <col min="14" max="14" width="6" style="27" customWidth="1"/>
    <col min="15" max="15" width="0.140625" style="27" customWidth="1"/>
    <col min="16" max="16" width="0" style="27" hidden="1" customWidth="1"/>
    <col min="17" max="17" width="4" style="27" customWidth="1"/>
    <col min="18" max="18" width="0.140625" style="27" customWidth="1"/>
    <col min="19" max="19" width="0" style="27" hidden="1" customWidth="1"/>
    <col min="20" max="20" width="9.7109375" style="27" customWidth="1"/>
    <col min="21" max="21" width="0.42578125" style="27" customWidth="1"/>
    <col min="22" max="22" width="0" style="27" hidden="1" customWidth="1"/>
    <col min="23" max="23" width="2.85546875" style="27" customWidth="1"/>
    <col min="24" max="24" width="13" style="27" customWidth="1"/>
    <col min="25" max="25" width="0.140625" style="27" customWidth="1"/>
    <col min="26" max="26" width="0" style="27" hidden="1" customWidth="1"/>
    <col min="27" max="27" width="12.85546875" style="27" customWidth="1"/>
    <col min="28" max="28" width="2.42578125" style="27" customWidth="1"/>
    <col min="29" max="29" width="2.5703125" style="27" customWidth="1"/>
    <col min="30" max="30" width="0.140625" style="27" customWidth="1"/>
    <col min="31" max="31" width="0" style="27" hidden="1" customWidth="1"/>
    <col min="32" max="32" width="2.5703125" style="27" customWidth="1"/>
    <col min="33" max="33" width="0.140625" style="27" customWidth="1"/>
    <col min="34" max="34" width="0" style="27" hidden="1" customWidth="1"/>
    <col min="35" max="35" width="5.85546875" style="27" customWidth="1"/>
    <col min="36" max="36" width="1.42578125" style="27" customWidth="1"/>
    <col min="37" max="37" width="0.140625" style="27" customWidth="1"/>
    <col min="38" max="38" width="0" style="27" hidden="1" customWidth="1"/>
    <col min="39" max="39" width="1.140625" style="27" customWidth="1"/>
    <col min="40" max="40" width="8.7109375" style="27" customWidth="1"/>
    <col min="41" max="41" width="0.140625" style="27" customWidth="1"/>
    <col min="42" max="42" width="0" style="27" hidden="1" customWidth="1"/>
    <col min="43" max="43" width="2.5703125" style="27" customWidth="1"/>
    <col min="44" max="44" width="0.140625" style="27" customWidth="1"/>
    <col min="45" max="45" width="3" style="27" customWidth="1"/>
    <col min="46" max="46" width="4" style="27" customWidth="1"/>
    <col min="47" max="47" width="0.140625" style="27" customWidth="1"/>
    <col min="48" max="48" width="0" style="27" hidden="1" customWidth="1"/>
    <col min="49" max="49" width="10.140625" style="27" customWidth="1"/>
    <col min="50" max="50" width="19.28515625" style="27" customWidth="1"/>
    <col min="51" max="16384" width="9.140625" style="27"/>
  </cols>
  <sheetData>
    <row r="1" spans="1:49" ht="14.25" customHeight="1" x14ac:dyDescent="0.2">
      <c r="A1" s="33"/>
      <c r="B1" s="31"/>
      <c r="C1" s="31"/>
      <c r="D1" s="31"/>
      <c r="E1" s="31"/>
      <c r="F1" s="31"/>
      <c r="G1" s="31"/>
      <c r="H1" s="31"/>
      <c r="I1" s="31"/>
      <c r="J1" s="33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3" t="s">
        <v>183</v>
      </c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</row>
    <row r="2" spans="1:49" ht="14.25" customHeight="1" x14ac:dyDescent="0.2">
      <c r="A2" s="33"/>
      <c r="B2" s="31"/>
      <c r="C2" s="31"/>
      <c r="D2" s="31"/>
      <c r="E2" s="31"/>
      <c r="F2" s="31"/>
      <c r="G2" s="31"/>
      <c r="H2" s="31"/>
      <c r="I2" s="31"/>
      <c r="J2" s="33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3" t="s">
        <v>182</v>
      </c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</row>
    <row r="3" spans="1:49" ht="14.25" customHeight="1" x14ac:dyDescent="0.2">
      <c r="A3" s="33"/>
      <c r="B3" s="31"/>
      <c r="C3" s="31"/>
      <c r="D3" s="31"/>
      <c r="E3" s="31"/>
      <c r="F3" s="31"/>
      <c r="G3" s="31"/>
      <c r="H3" s="31"/>
      <c r="I3" s="31"/>
      <c r="J3" s="33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3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</row>
    <row r="4" spans="1:49" ht="14.25" customHeight="1" x14ac:dyDescent="0.2">
      <c r="A4" s="33" t="s">
        <v>181</v>
      </c>
      <c r="B4" s="31"/>
      <c r="C4" s="31"/>
      <c r="D4" s="31"/>
      <c r="E4" s="31"/>
      <c r="F4" s="31"/>
      <c r="G4" s="31"/>
      <c r="H4" s="31"/>
      <c r="I4" s="31"/>
      <c r="J4" s="33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3" t="s">
        <v>180</v>
      </c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</row>
    <row r="5" spans="1:49" ht="24.75" customHeight="1" x14ac:dyDescent="0.2">
      <c r="A5" s="33"/>
      <c r="B5" s="31"/>
      <c r="C5" s="31"/>
      <c r="D5" s="31"/>
      <c r="E5" s="31"/>
      <c r="F5" s="31"/>
      <c r="G5" s="31"/>
      <c r="H5" s="31"/>
      <c r="I5" s="31"/>
      <c r="J5" s="33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3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</row>
    <row r="6" spans="1:49" ht="14.25" customHeight="1" x14ac:dyDescent="0.2">
      <c r="A6" s="33"/>
      <c r="B6" s="31"/>
      <c r="C6" s="31"/>
      <c r="D6" s="31"/>
      <c r="E6" s="31"/>
      <c r="F6" s="31"/>
      <c r="G6" s="31"/>
      <c r="H6" s="31"/>
      <c r="I6" s="31"/>
      <c r="J6" s="33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3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</row>
    <row r="7" spans="1:49" ht="14.25" customHeight="1" x14ac:dyDescent="0.2">
      <c r="A7" s="33" t="s">
        <v>179</v>
      </c>
      <c r="B7" s="31"/>
      <c r="C7" s="31"/>
      <c r="D7" s="31"/>
      <c r="E7" s="31"/>
      <c r="F7" s="31"/>
      <c r="G7" s="31"/>
      <c r="H7" s="31"/>
      <c r="I7" s="31"/>
      <c r="J7" s="33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3" t="s">
        <v>179</v>
      </c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</row>
    <row r="8" spans="1:49" ht="14.25" customHeight="1" x14ac:dyDescent="0.2">
      <c r="A8" s="33"/>
      <c r="B8" s="31"/>
      <c r="C8" s="31"/>
      <c r="D8" s="31"/>
      <c r="E8" s="31"/>
      <c r="F8" s="31"/>
      <c r="G8" s="31"/>
      <c r="H8" s="31"/>
      <c r="I8" s="31"/>
      <c r="J8" s="33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3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</row>
    <row r="9" spans="1:49" ht="14.25" customHeight="1" x14ac:dyDescent="0.2">
      <c r="A9" s="33" t="s">
        <v>178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</row>
    <row r="10" spans="1:49" ht="15.6" customHeight="1" x14ac:dyDescent="0.2">
      <c r="A10" s="49" t="s">
        <v>177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</row>
    <row r="11" spans="1:49" ht="14.25" customHeight="1" x14ac:dyDescent="0.2">
      <c r="A11" s="33" t="s">
        <v>23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</row>
    <row r="12" spans="1:49" ht="14.65" customHeight="1" x14ac:dyDescent="0.2">
      <c r="A12" s="98" t="s">
        <v>176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</row>
    <row r="13" spans="1:49" ht="14.25" customHeight="1" x14ac:dyDescent="0.2">
      <c r="A13" s="32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</row>
    <row r="14" spans="1:49" ht="14.25" customHeight="1" x14ac:dyDescent="0.2">
      <c r="A14" s="33" t="s">
        <v>175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3" t="s">
        <v>174</v>
      </c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3" t="s">
        <v>173</v>
      </c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</row>
    <row r="15" spans="1:49" ht="14.25" customHeight="1" x14ac:dyDescent="0.2">
      <c r="A15" s="33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3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3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</row>
    <row r="16" spans="1:49" ht="14.25" customHeight="1" x14ac:dyDescent="0.2">
      <c r="A16" s="33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3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3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</row>
    <row r="17" spans="1:49" ht="14.25" customHeight="1" thickBot="1" x14ac:dyDescent="0.25">
      <c r="A17" s="33" t="s">
        <v>172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</row>
    <row r="18" spans="1:49" ht="39" customHeight="1" thickBot="1" x14ac:dyDescent="0.25">
      <c r="A18" s="42" t="s">
        <v>4</v>
      </c>
      <c r="B18" s="42" t="s">
        <v>171</v>
      </c>
      <c r="C18" s="41"/>
      <c r="D18" s="41"/>
      <c r="E18" s="42" t="s">
        <v>170</v>
      </c>
      <c r="F18" s="41"/>
      <c r="G18" s="41"/>
      <c r="H18" s="41"/>
      <c r="I18" s="42" t="s">
        <v>5</v>
      </c>
      <c r="J18" s="41"/>
      <c r="K18" s="42" t="s">
        <v>169</v>
      </c>
      <c r="L18" s="41"/>
      <c r="M18" s="41"/>
      <c r="N18" s="41"/>
      <c r="O18" s="41"/>
      <c r="P18" s="41"/>
      <c r="Q18" s="41"/>
      <c r="R18" s="41"/>
      <c r="S18" s="41"/>
      <c r="T18" s="41"/>
      <c r="U18" s="42" t="s">
        <v>168</v>
      </c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2" t="s">
        <v>167</v>
      </c>
      <c r="AP18" s="41"/>
      <c r="AQ18" s="41"/>
      <c r="AR18" s="41"/>
      <c r="AS18" s="41"/>
      <c r="AT18" s="41"/>
      <c r="AU18" s="41"/>
      <c r="AV18" s="41"/>
      <c r="AW18" s="41"/>
    </row>
    <row r="19" spans="1:49" ht="14.25" customHeight="1" thickBot="1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2" t="s">
        <v>160</v>
      </c>
      <c r="L19" s="41"/>
      <c r="M19" s="41"/>
      <c r="N19" s="42" t="s">
        <v>166</v>
      </c>
      <c r="O19" s="41"/>
      <c r="P19" s="41"/>
      <c r="Q19" s="41"/>
      <c r="R19" s="42" t="s">
        <v>48</v>
      </c>
      <c r="S19" s="41"/>
      <c r="T19" s="41"/>
      <c r="U19" s="42" t="s">
        <v>160</v>
      </c>
      <c r="V19" s="41"/>
      <c r="W19" s="41"/>
      <c r="X19" s="41"/>
      <c r="Y19" s="42" t="s">
        <v>163</v>
      </c>
      <c r="Z19" s="41"/>
      <c r="AA19" s="41"/>
      <c r="AB19" s="41"/>
      <c r="AC19" s="41"/>
      <c r="AD19" s="42" t="s">
        <v>166</v>
      </c>
      <c r="AE19" s="41"/>
      <c r="AF19" s="41"/>
      <c r="AG19" s="41"/>
      <c r="AH19" s="41"/>
      <c r="AI19" s="41"/>
      <c r="AJ19" s="41"/>
      <c r="AK19" s="42" t="s">
        <v>48</v>
      </c>
      <c r="AL19" s="41"/>
      <c r="AM19" s="41"/>
      <c r="AN19" s="41"/>
      <c r="AO19" s="42" t="s">
        <v>165</v>
      </c>
      <c r="AP19" s="41"/>
      <c r="AQ19" s="41"/>
      <c r="AR19" s="41"/>
      <c r="AS19" s="41"/>
      <c r="AT19" s="41"/>
      <c r="AU19" s="41"/>
      <c r="AV19" s="41"/>
      <c r="AW19" s="41"/>
    </row>
    <row r="20" spans="1:49" ht="14.25" customHeight="1" thickBot="1" x14ac:dyDescent="0.25">
      <c r="A20" s="41"/>
      <c r="B20" s="41"/>
      <c r="C20" s="41"/>
      <c r="D20" s="41"/>
      <c r="E20" s="41"/>
      <c r="F20" s="41"/>
      <c r="G20" s="41"/>
      <c r="H20" s="41"/>
      <c r="I20" s="42" t="s">
        <v>164</v>
      </c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</row>
    <row r="21" spans="1:49" ht="27.6" customHeight="1" thickBot="1" x14ac:dyDescent="0.2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2" t="s">
        <v>163</v>
      </c>
      <c r="L21" s="41"/>
      <c r="M21" s="41"/>
      <c r="N21" s="42" t="s">
        <v>162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 t="s">
        <v>162</v>
      </c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2" t="s">
        <v>161</v>
      </c>
      <c r="AP21" s="41"/>
      <c r="AQ21" s="41"/>
      <c r="AR21" s="41"/>
      <c r="AS21" s="41"/>
      <c r="AT21" s="41"/>
      <c r="AU21" s="42" t="s">
        <v>160</v>
      </c>
      <c r="AV21" s="41"/>
      <c r="AW21" s="41"/>
    </row>
    <row r="22" spans="1:49" ht="14.65" customHeight="1" x14ac:dyDescent="0.2">
      <c r="A22" s="89" t="s">
        <v>159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</row>
    <row r="23" spans="1:49" ht="14.65" customHeight="1" x14ac:dyDescent="0.2">
      <c r="A23" s="88">
        <v>1</v>
      </c>
      <c r="B23" s="87">
        <v>2</v>
      </c>
      <c r="C23" s="54"/>
      <c r="D23" s="54"/>
      <c r="E23" s="87">
        <v>3</v>
      </c>
      <c r="F23" s="54"/>
      <c r="G23" s="54"/>
      <c r="H23" s="54"/>
      <c r="I23" s="87">
        <v>4</v>
      </c>
      <c r="J23" s="54"/>
      <c r="K23" s="87">
        <v>5</v>
      </c>
      <c r="L23" s="54"/>
      <c r="M23" s="54"/>
      <c r="N23" s="87">
        <v>6</v>
      </c>
      <c r="O23" s="54"/>
      <c r="P23" s="54"/>
      <c r="Q23" s="54"/>
      <c r="R23" s="87">
        <v>7</v>
      </c>
      <c r="S23" s="54"/>
      <c r="T23" s="54"/>
      <c r="U23" s="87">
        <v>8</v>
      </c>
      <c r="V23" s="54"/>
      <c r="W23" s="54"/>
      <c r="X23" s="54"/>
      <c r="Y23" s="87">
        <v>9</v>
      </c>
      <c r="Z23" s="54"/>
      <c r="AA23" s="54"/>
      <c r="AB23" s="54"/>
      <c r="AC23" s="54"/>
      <c r="AD23" s="87">
        <v>10</v>
      </c>
      <c r="AE23" s="54"/>
      <c r="AF23" s="54"/>
      <c r="AG23" s="54"/>
      <c r="AH23" s="54"/>
      <c r="AI23" s="54"/>
      <c r="AJ23" s="54"/>
      <c r="AK23" s="87">
        <v>11</v>
      </c>
      <c r="AL23" s="54"/>
      <c r="AM23" s="54"/>
      <c r="AN23" s="54"/>
      <c r="AO23" s="87">
        <v>12</v>
      </c>
      <c r="AP23" s="54"/>
      <c r="AQ23" s="54"/>
      <c r="AR23" s="54"/>
      <c r="AS23" s="54"/>
      <c r="AT23" s="54"/>
      <c r="AU23" s="87">
        <v>13</v>
      </c>
      <c r="AV23" s="54"/>
      <c r="AW23" s="54"/>
    </row>
    <row r="24" spans="1:49" ht="97.7" customHeight="1" x14ac:dyDescent="0.2">
      <c r="A24" s="97" t="s">
        <v>46</v>
      </c>
      <c r="B24" s="66" t="s">
        <v>158</v>
      </c>
      <c r="C24" s="63"/>
      <c r="D24" s="63"/>
      <c r="E24" s="65" t="s">
        <v>157</v>
      </c>
      <c r="F24" s="63"/>
      <c r="G24" s="63"/>
      <c r="H24" s="63"/>
      <c r="I24" s="64">
        <v>1</v>
      </c>
      <c r="J24" s="63"/>
      <c r="K24" s="62">
        <v>2687.95</v>
      </c>
      <c r="L24" s="54"/>
      <c r="M24" s="54"/>
      <c r="N24" s="56">
        <v>244.91</v>
      </c>
      <c r="O24" s="54"/>
      <c r="P24" s="54"/>
      <c r="Q24" s="54"/>
      <c r="R24" s="62">
        <v>1886.45</v>
      </c>
      <c r="S24" s="54"/>
      <c r="T24" s="54"/>
      <c r="U24" s="62">
        <v>3557.97</v>
      </c>
      <c r="V24" s="54"/>
      <c r="W24" s="54"/>
      <c r="X24" s="54"/>
      <c r="Y24" s="56">
        <v>556.59</v>
      </c>
      <c r="Z24" s="54"/>
      <c r="AA24" s="54"/>
      <c r="AB24" s="54"/>
      <c r="AC24" s="54"/>
      <c r="AD24" s="56">
        <v>244.91</v>
      </c>
      <c r="AE24" s="54"/>
      <c r="AF24" s="54"/>
      <c r="AG24" s="54"/>
      <c r="AH24" s="54"/>
      <c r="AI24" s="54"/>
      <c r="AJ24" s="54"/>
      <c r="AK24" s="62">
        <v>1886.45</v>
      </c>
      <c r="AL24" s="54"/>
      <c r="AM24" s="54"/>
      <c r="AN24" s="54"/>
      <c r="AO24" s="56">
        <v>2.3199999999999998</v>
      </c>
      <c r="AP24" s="54"/>
      <c r="AQ24" s="54"/>
      <c r="AR24" s="54"/>
      <c r="AS24" s="54"/>
      <c r="AT24" s="54"/>
      <c r="AU24" s="56">
        <v>2.3199999999999998</v>
      </c>
      <c r="AV24" s="54"/>
      <c r="AW24" s="54"/>
    </row>
    <row r="25" spans="1:49" ht="125.65" customHeight="1" x14ac:dyDescent="0.2">
      <c r="A25" s="94"/>
      <c r="B25" s="60" t="s">
        <v>55</v>
      </c>
      <c r="C25" s="58"/>
      <c r="D25" s="58"/>
      <c r="E25" s="59" t="s">
        <v>156</v>
      </c>
      <c r="F25" s="58"/>
      <c r="G25" s="58"/>
      <c r="H25" s="58"/>
      <c r="I25" s="57" t="s">
        <v>151</v>
      </c>
      <c r="J25" s="54"/>
      <c r="K25" s="56">
        <v>556.59</v>
      </c>
      <c r="L25" s="54"/>
      <c r="M25" s="54"/>
      <c r="N25" s="56">
        <v>31.26</v>
      </c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6">
        <v>31.26</v>
      </c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86">
        <v>0.1</v>
      </c>
      <c r="AP25" s="54"/>
      <c r="AQ25" s="54"/>
      <c r="AR25" s="54"/>
      <c r="AS25" s="54"/>
      <c r="AT25" s="54"/>
      <c r="AU25" s="86">
        <v>0.1</v>
      </c>
      <c r="AV25" s="54"/>
      <c r="AW25" s="54"/>
    </row>
    <row r="26" spans="1:49" ht="84.2" customHeight="1" x14ac:dyDescent="0.2">
      <c r="A26" s="97" t="s">
        <v>155</v>
      </c>
      <c r="B26" s="66" t="s">
        <v>154</v>
      </c>
      <c r="C26" s="63"/>
      <c r="D26" s="63"/>
      <c r="E26" s="65" t="s">
        <v>153</v>
      </c>
      <c r="F26" s="63"/>
      <c r="G26" s="63"/>
      <c r="H26" s="63"/>
      <c r="I26" s="64">
        <v>26</v>
      </c>
      <c r="J26" s="63"/>
      <c r="K26" s="62">
        <v>1254.31</v>
      </c>
      <c r="L26" s="54"/>
      <c r="M26" s="54"/>
      <c r="N26" s="56">
        <v>1.06</v>
      </c>
      <c r="O26" s="54"/>
      <c r="P26" s="54"/>
      <c r="Q26" s="54"/>
      <c r="R26" s="86">
        <v>85.2</v>
      </c>
      <c r="S26" s="54"/>
      <c r="T26" s="54"/>
      <c r="U26" s="68">
        <v>73914.429999999993</v>
      </c>
      <c r="V26" s="54"/>
      <c r="W26" s="54"/>
      <c r="X26" s="54"/>
      <c r="Y26" s="68">
        <v>30369.31</v>
      </c>
      <c r="Z26" s="54"/>
      <c r="AA26" s="54"/>
      <c r="AB26" s="54"/>
      <c r="AC26" s="54"/>
      <c r="AD26" s="56">
        <v>27.62</v>
      </c>
      <c r="AE26" s="54"/>
      <c r="AF26" s="54"/>
      <c r="AG26" s="54"/>
      <c r="AH26" s="54"/>
      <c r="AI26" s="54"/>
      <c r="AJ26" s="54"/>
      <c r="AK26" s="62">
        <v>2215.23</v>
      </c>
      <c r="AL26" s="54"/>
      <c r="AM26" s="54"/>
      <c r="AN26" s="54"/>
      <c r="AO26" s="86">
        <v>4.8</v>
      </c>
      <c r="AP26" s="54"/>
      <c r="AQ26" s="54"/>
      <c r="AR26" s="54"/>
      <c r="AS26" s="54"/>
      <c r="AT26" s="54"/>
      <c r="AU26" s="86">
        <v>124.8</v>
      </c>
      <c r="AV26" s="54"/>
      <c r="AW26" s="54"/>
    </row>
    <row r="27" spans="1:49" ht="125.65" customHeight="1" x14ac:dyDescent="0.2">
      <c r="A27" s="94"/>
      <c r="B27" s="60" t="s">
        <v>55</v>
      </c>
      <c r="C27" s="58"/>
      <c r="D27" s="58"/>
      <c r="E27" s="59" t="s">
        <v>152</v>
      </c>
      <c r="F27" s="58"/>
      <c r="G27" s="58"/>
      <c r="H27" s="58"/>
      <c r="I27" s="57" t="s">
        <v>151</v>
      </c>
      <c r="J27" s="54"/>
      <c r="K27" s="62">
        <v>1168.05</v>
      </c>
      <c r="L27" s="54"/>
      <c r="M27" s="54"/>
      <c r="N27" s="55">
        <v>0</v>
      </c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5">
        <v>0</v>
      </c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5">
        <v>0</v>
      </c>
      <c r="AP27" s="54"/>
      <c r="AQ27" s="54"/>
      <c r="AR27" s="54"/>
      <c r="AS27" s="54"/>
      <c r="AT27" s="54"/>
      <c r="AU27" s="55">
        <v>0</v>
      </c>
      <c r="AV27" s="54"/>
      <c r="AW27" s="54"/>
    </row>
    <row r="28" spans="1:49" ht="166.15" customHeight="1" x14ac:dyDescent="0.2">
      <c r="A28" s="97" t="s">
        <v>150</v>
      </c>
      <c r="B28" s="66" t="s">
        <v>149</v>
      </c>
      <c r="C28" s="63"/>
      <c r="D28" s="63"/>
      <c r="E28" s="65" t="s">
        <v>148</v>
      </c>
      <c r="F28" s="63"/>
      <c r="G28" s="63"/>
      <c r="H28" s="63"/>
      <c r="I28" s="64">
        <v>2</v>
      </c>
      <c r="J28" s="63"/>
      <c r="K28" s="62">
        <v>4909.59</v>
      </c>
      <c r="L28" s="54"/>
      <c r="M28" s="54"/>
      <c r="N28" s="56">
        <v>368.61</v>
      </c>
      <c r="O28" s="54"/>
      <c r="P28" s="54"/>
      <c r="Q28" s="54"/>
      <c r="R28" s="62">
        <v>1974.68</v>
      </c>
      <c r="S28" s="54"/>
      <c r="T28" s="54"/>
      <c r="U28" s="68">
        <v>17507.93</v>
      </c>
      <c r="V28" s="54"/>
      <c r="W28" s="54"/>
      <c r="X28" s="54"/>
      <c r="Y28" s="62">
        <v>5132.58</v>
      </c>
      <c r="Z28" s="54"/>
      <c r="AA28" s="54"/>
      <c r="AB28" s="54"/>
      <c r="AC28" s="54"/>
      <c r="AD28" s="56">
        <v>737.23</v>
      </c>
      <c r="AE28" s="54"/>
      <c r="AF28" s="54"/>
      <c r="AG28" s="54"/>
      <c r="AH28" s="54"/>
      <c r="AI28" s="54"/>
      <c r="AJ28" s="54"/>
      <c r="AK28" s="62">
        <v>3949.36</v>
      </c>
      <c r="AL28" s="54"/>
      <c r="AM28" s="54"/>
      <c r="AN28" s="54"/>
      <c r="AO28" s="56">
        <v>11.28</v>
      </c>
      <c r="AP28" s="54"/>
      <c r="AQ28" s="54"/>
      <c r="AR28" s="54"/>
      <c r="AS28" s="54"/>
      <c r="AT28" s="54"/>
      <c r="AU28" s="56">
        <v>22.56</v>
      </c>
      <c r="AV28" s="54"/>
      <c r="AW28" s="54"/>
    </row>
    <row r="29" spans="1:49" ht="125.65" customHeight="1" x14ac:dyDescent="0.2">
      <c r="A29" s="94"/>
      <c r="B29" s="60" t="s">
        <v>55</v>
      </c>
      <c r="C29" s="58"/>
      <c r="D29" s="58"/>
      <c r="E29" s="59" t="s">
        <v>147</v>
      </c>
      <c r="F29" s="58"/>
      <c r="G29" s="58"/>
      <c r="H29" s="58"/>
      <c r="I29" s="57" t="s">
        <v>142</v>
      </c>
      <c r="J29" s="54"/>
      <c r="K29" s="62">
        <v>2566.29</v>
      </c>
      <c r="L29" s="54"/>
      <c r="M29" s="54"/>
      <c r="N29" s="56">
        <v>31.26</v>
      </c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6">
        <v>62.52</v>
      </c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86">
        <v>0.1</v>
      </c>
      <c r="AP29" s="54"/>
      <c r="AQ29" s="54"/>
      <c r="AR29" s="54"/>
      <c r="AS29" s="54"/>
      <c r="AT29" s="54"/>
      <c r="AU29" s="86">
        <v>0.2</v>
      </c>
      <c r="AV29" s="54"/>
      <c r="AW29" s="54"/>
    </row>
    <row r="30" spans="1:49" ht="84.2" customHeight="1" x14ac:dyDescent="0.2">
      <c r="A30" s="97" t="s">
        <v>146</v>
      </c>
      <c r="B30" s="66" t="s">
        <v>145</v>
      </c>
      <c r="C30" s="63"/>
      <c r="D30" s="63"/>
      <c r="E30" s="65" t="s">
        <v>144</v>
      </c>
      <c r="F30" s="63"/>
      <c r="G30" s="63"/>
      <c r="H30" s="63"/>
      <c r="I30" s="64">
        <v>8</v>
      </c>
      <c r="J30" s="63"/>
      <c r="K30" s="62">
        <v>8417.09</v>
      </c>
      <c r="L30" s="54"/>
      <c r="M30" s="54"/>
      <c r="N30" s="56">
        <v>669.38</v>
      </c>
      <c r="O30" s="54"/>
      <c r="P30" s="54"/>
      <c r="Q30" s="54"/>
      <c r="R30" s="56">
        <v>776.79</v>
      </c>
      <c r="S30" s="54"/>
      <c r="T30" s="54"/>
      <c r="U30" s="69">
        <v>150464.54999999999</v>
      </c>
      <c r="V30" s="54"/>
      <c r="W30" s="54"/>
      <c r="X30" s="54"/>
      <c r="Y30" s="68">
        <v>55767.32</v>
      </c>
      <c r="Z30" s="54"/>
      <c r="AA30" s="54"/>
      <c r="AB30" s="54"/>
      <c r="AC30" s="54"/>
      <c r="AD30" s="62">
        <v>5355.06</v>
      </c>
      <c r="AE30" s="54"/>
      <c r="AF30" s="54"/>
      <c r="AG30" s="54"/>
      <c r="AH30" s="54"/>
      <c r="AI30" s="54"/>
      <c r="AJ30" s="54"/>
      <c r="AK30" s="62">
        <v>6214.29</v>
      </c>
      <c r="AL30" s="54"/>
      <c r="AM30" s="54"/>
      <c r="AN30" s="54"/>
      <c r="AO30" s="56">
        <v>30.64</v>
      </c>
      <c r="AP30" s="54"/>
      <c r="AQ30" s="54"/>
      <c r="AR30" s="54"/>
      <c r="AS30" s="54"/>
      <c r="AT30" s="54"/>
      <c r="AU30" s="56">
        <v>245.12</v>
      </c>
      <c r="AV30" s="54"/>
      <c r="AW30" s="54"/>
    </row>
    <row r="31" spans="1:49" ht="125.65" customHeight="1" x14ac:dyDescent="0.2">
      <c r="A31" s="94"/>
      <c r="B31" s="60" t="s">
        <v>55</v>
      </c>
      <c r="C31" s="58"/>
      <c r="D31" s="58"/>
      <c r="E31" s="59" t="s">
        <v>143</v>
      </c>
      <c r="F31" s="58"/>
      <c r="G31" s="58"/>
      <c r="H31" s="58"/>
      <c r="I31" s="57" t="s">
        <v>142</v>
      </c>
      <c r="J31" s="54"/>
      <c r="K31" s="62">
        <v>6970.92</v>
      </c>
      <c r="L31" s="54"/>
      <c r="M31" s="54"/>
      <c r="N31" s="56">
        <v>50.02</v>
      </c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6">
        <v>400.15</v>
      </c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6">
        <v>0.16</v>
      </c>
      <c r="AP31" s="54"/>
      <c r="AQ31" s="54"/>
      <c r="AR31" s="54"/>
      <c r="AS31" s="54"/>
      <c r="AT31" s="54"/>
      <c r="AU31" s="56">
        <v>1.28</v>
      </c>
      <c r="AV31" s="54"/>
      <c r="AW31" s="54"/>
    </row>
    <row r="32" spans="1:49" ht="111.4" customHeight="1" x14ac:dyDescent="0.2">
      <c r="A32" s="97" t="s">
        <v>141</v>
      </c>
      <c r="B32" s="66" t="s">
        <v>140</v>
      </c>
      <c r="C32" s="63"/>
      <c r="D32" s="63"/>
      <c r="E32" s="65" t="s">
        <v>139</v>
      </c>
      <c r="F32" s="63"/>
      <c r="G32" s="63"/>
      <c r="H32" s="63"/>
      <c r="I32" s="96">
        <v>5.5</v>
      </c>
      <c r="J32" s="63"/>
      <c r="K32" s="62">
        <v>4209.99</v>
      </c>
      <c r="L32" s="54"/>
      <c r="M32" s="54"/>
      <c r="N32" s="86">
        <v>491.3</v>
      </c>
      <c r="O32" s="54"/>
      <c r="P32" s="54"/>
      <c r="Q32" s="54"/>
      <c r="R32" s="56">
        <v>441.67</v>
      </c>
      <c r="S32" s="54"/>
      <c r="T32" s="54"/>
      <c r="U32" s="68">
        <v>50339.92</v>
      </c>
      <c r="V32" s="54"/>
      <c r="W32" s="54"/>
      <c r="X32" s="54"/>
      <c r="Y32" s="68">
        <v>18023.63</v>
      </c>
      <c r="Z32" s="54"/>
      <c r="AA32" s="54"/>
      <c r="AB32" s="54"/>
      <c r="AC32" s="54"/>
      <c r="AD32" s="62">
        <v>2702.15</v>
      </c>
      <c r="AE32" s="54"/>
      <c r="AF32" s="54"/>
      <c r="AG32" s="54"/>
      <c r="AH32" s="54"/>
      <c r="AI32" s="54"/>
      <c r="AJ32" s="54"/>
      <c r="AK32" s="95">
        <v>2429.1999999999998</v>
      </c>
      <c r="AL32" s="54"/>
      <c r="AM32" s="54"/>
      <c r="AN32" s="54"/>
      <c r="AO32" s="56">
        <v>14.08</v>
      </c>
      <c r="AP32" s="54"/>
      <c r="AQ32" s="54"/>
      <c r="AR32" s="54"/>
      <c r="AS32" s="54"/>
      <c r="AT32" s="54"/>
      <c r="AU32" s="56">
        <v>77.44</v>
      </c>
      <c r="AV32" s="54"/>
      <c r="AW32" s="54"/>
    </row>
    <row r="33" spans="1:49" ht="125.65" customHeight="1" x14ac:dyDescent="0.2">
      <c r="A33" s="94"/>
      <c r="B33" s="60" t="s">
        <v>55</v>
      </c>
      <c r="C33" s="58"/>
      <c r="D33" s="58"/>
      <c r="E33" s="59" t="s">
        <v>138</v>
      </c>
      <c r="F33" s="58"/>
      <c r="G33" s="58"/>
      <c r="H33" s="58"/>
      <c r="I33" s="57" t="s">
        <v>137</v>
      </c>
      <c r="J33" s="54"/>
      <c r="K33" s="62">
        <v>3277.02</v>
      </c>
      <c r="L33" s="54"/>
      <c r="M33" s="54"/>
      <c r="N33" s="56">
        <v>62.65</v>
      </c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6">
        <v>344.58</v>
      </c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86">
        <v>0.2</v>
      </c>
      <c r="AP33" s="54"/>
      <c r="AQ33" s="54"/>
      <c r="AR33" s="54"/>
      <c r="AS33" s="54"/>
      <c r="AT33" s="54"/>
      <c r="AU33" s="86">
        <v>1.1000000000000001</v>
      </c>
      <c r="AV33" s="54"/>
      <c r="AW33" s="54"/>
    </row>
    <row r="34" spans="1:49" ht="14.25" customHeight="1" x14ac:dyDescent="0.2">
      <c r="A34" s="33" t="s">
        <v>52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93">
        <v>295784.8</v>
      </c>
      <c r="V34" s="31"/>
      <c r="W34" s="31"/>
      <c r="X34" s="31"/>
      <c r="Y34" s="37">
        <v>109849.43</v>
      </c>
      <c r="Z34" s="31"/>
      <c r="AA34" s="31"/>
      <c r="AB34" s="31"/>
      <c r="AC34" s="31"/>
      <c r="AD34" s="91">
        <v>9066.9699999999993</v>
      </c>
      <c r="AE34" s="31"/>
      <c r="AF34" s="31"/>
      <c r="AG34" s="31"/>
      <c r="AH34" s="31"/>
      <c r="AI34" s="31"/>
      <c r="AJ34" s="31"/>
      <c r="AK34" s="74">
        <v>16694.53</v>
      </c>
      <c r="AL34" s="31"/>
      <c r="AM34" s="31"/>
      <c r="AN34" s="31"/>
      <c r="AO34" s="90">
        <v>472.24</v>
      </c>
      <c r="AP34" s="31"/>
      <c r="AQ34" s="31"/>
      <c r="AR34" s="31"/>
      <c r="AS34" s="31"/>
      <c r="AT34" s="31"/>
      <c r="AU34" s="31"/>
      <c r="AV34" s="31"/>
      <c r="AW34" s="31"/>
    </row>
    <row r="35" spans="1:49" ht="14.25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90">
        <v>838.51</v>
      </c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90">
        <v>2.68</v>
      </c>
      <c r="AP35" s="31"/>
      <c r="AQ35" s="31"/>
      <c r="AR35" s="31"/>
      <c r="AS35" s="31"/>
      <c r="AT35" s="31"/>
      <c r="AU35" s="31"/>
      <c r="AV35" s="31"/>
      <c r="AW35" s="31"/>
    </row>
    <row r="36" spans="1:49" ht="14.25" customHeight="1" x14ac:dyDescent="0.2">
      <c r="A36" s="33" t="s">
        <v>136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74">
        <v>41620.740000000005</v>
      </c>
      <c r="V36" s="31"/>
      <c r="W36" s="31"/>
      <c r="X36" s="31"/>
      <c r="Y36" s="92">
        <v>38447.300000000003</v>
      </c>
      <c r="Z36" s="31"/>
      <c r="AA36" s="31"/>
      <c r="AB36" s="31"/>
      <c r="AC36" s="31"/>
      <c r="AD36" s="91">
        <v>3173.44</v>
      </c>
      <c r="AE36" s="31"/>
      <c r="AF36" s="31"/>
      <c r="AG36" s="31"/>
      <c r="AH36" s="31"/>
      <c r="AI36" s="31"/>
      <c r="AJ36" s="31"/>
      <c r="AK36" s="48">
        <v>0</v>
      </c>
      <c r="AL36" s="31"/>
      <c r="AM36" s="31"/>
      <c r="AN36" s="31"/>
      <c r="AO36" s="90">
        <v>165.28</v>
      </c>
      <c r="AP36" s="31"/>
      <c r="AQ36" s="31"/>
      <c r="AR36" s="31"/>
      <c r="AS36" s="31"/>
      <c r="AT36" s="31"/>
      <c r="AU36" s="31"/>
      <c r="AV36" s="31"/>
      <c r="AW36" s="31"/>
    </row>
    <row r="37" spans="1:49" ht="14.25" customHeight="1" x14ac:dyDescent="0.2">
      <c r="A37" s="33" t="s">
        <v>135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90">
        <v>293.48</v>
      </c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90">
        <v>0.94</v>
      </c>
      <c r="AP37" s="31"/>
      <c r="AQ37" s="31"/>
      <c r="AR37" s="31"/>
      <c r="AS37" s="31"/>
      <c r="AT37" s="31"/>
      <c r="AU37" s="31"/>
      <c r="AV37" s="31"/>
      <c r="AW37" s="31"/>
    </row>
    <row r="38" spans="1:49" ht="14.25" customHeight="1" x14ac:dyDescent="0.2">
      <c r="A38" s="33" t="s">
        <v>52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7">
        <v>337405.54</v>
      </c>
      <c r="V38" s="31"/>
      <c r="W38" s="31"/>
      <c r="X38" s="31"/>
      <c r="Y38" s="37">
        <v>148296.73000000001</v>
      </c>
      <c r="Z38" s="31"/>
      <c r="AA38" s="31"/>
      <c r="AB38" s="31"/>
      <c r="AC38" s="31"/>
      <c r="AD38" s="74">
        <v>12240.41</v>
      </c>
      <c r="AE38" s="31"/>
      <c r="AF38" s="31"/>
      <c r="AG38" s="31"/>
      <c r="AH38" s="31"/>
      <c r="AI38" s="31"/>
      <c r="AJ38" s="31"/>
      <c r="AK38" s="74">
        <v>16694.53</v>
      </c>
      <c r="AL38" s="31"/>
      <c r="AM38" s="31"/>
      <c r="AN38" s="31"/>
      <c r="AO38" s="90">
        <v>637.52</v>
      </c>
      <c r="AP38" s="31"/>
      <c r="AQ38" s="31"/>
      <c r="AR38" s="31"/>
      <c r="AS38" s="31"/>
      <c r="AT38" s="31"/>
      <c r="AU38" s="31"/>
      <c r="AV38" s="31"/>
      <c r="AW38" s="31"/>
    </row>
    <row r="39" spans="1:49" ht="14.25" customHeight="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91">
        <v>1131.99</v>
      </c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90">
        <v>3.62</v>
      </c>
      <c r="AP39" s="31"/>
      <c r="AQ39" s="31"/>
      <c r="AR39" s="31"/>
      <c r="AS39" s="31"/>
      <c r="AT39" s="31"/>
      <c r="AU39" s="31"/>
      <c r="AV39" s="31"/>
      <c r="AW39" s="31"/>
    </row>
    <row r="40" spans="1:49" ht="14.25" customHeight="1" thickBot="1" x14ac:dyDescent="0.25">
      <c r="A40" s="33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</row>
    <row r="41" spans="1:49" ht="14.25" customHeight="1" thickBot="1" x14ac:dyDescent="0.25">
      <c r="A41" s="44" t="s">
        <v>34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4" t="s">
        <v>33</v>
      </c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2" t="s">
        <v>32</v>
      </c>
      <c r="AT41" s="41"/>
      <c r="AU41" s="41"/>
      <c r="AV41" s="41"/>
      <c r="AW41" s="41"/>
    </row>
    <row r="42" spans="1:49" ht="14.25" customHeight="1" x14ac:dyDescent="0.2">
      <c r="A42" s="33" t="s">
        <v>51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8" t="s">
        <v>134</v>
      </c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8" t="s">
        <v>46</v>
      </c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7">
        <v>148296.73000000001</v>
      </c>
      <c r="AT42" s="31"/>
      <c r="AU42" s="31"/>
      <c r="AV42" s="31"/>
      <c r="AW42" s="31"/>
    </row>
    <row r="43" spans="1:49" ht="14.25" customHeight="1" x14ac:dyDescent="0.2">
      <c r="A43" s="33" t="s">
        <v>49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8" t="s">
        <v>133</v>
      </c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8" t="s">
        <v>46</v>
      </c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74">
        <v>12240.41</v>
      </c>
      <c r="AT43" s="31"/>
      <c r="AU43" s="31"/>
      <c r="AV43" s="31"/>
      <c r="AW43" s="31"/>
    </row>
    <row r="44" spans="1:49" ht="14.25" customHeight="1" x14ac:dyDescent="0.2">
      <c r="A44" s="33" t="s">
        <v>48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8" t="s">
        <v>132</v>
      </c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8" t="s">
        <v>46</v>
      </c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74">
        <v>16694.53</v>
      </c>
      <c r="AT44" s="31"/>
      <c r="AU44" s="31"/>
      <c r="AV44" s="31"/>
      <c r="AW44" s="31"/>
    </row>
    <row r="45" spans="1:49" ht="14.65" customHeight="1" x14ac:dyDescent="0.2">
      <c r="A45" s="36" t="s">
        <v>45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5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47">
        <v>0</v>
      </c>
      <c r="AT45" s="31"/>
      <c r="AU45" s="31"/>
      <c r="AV45" s="31"/>
      <c r="AW45" s="31"/>
    </row>
    <row r="46" spans="1:49" ht="14.65" customHeight="1" x14ac:dyDescent="0.2">
      <c r="A46" s="36" t="s">
        <v>31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5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45">
        <v>177231.67</v>
      </c>
      <c r="AT46" s="31"/>
      <c r="AU46" s="31"/>
      <c r="AV46" s="31"/>
      <c r="AW46" s="31"/>
    </row>
    <row r="47" spans="1:49" ht="14.25" customHeight="1" x14ac:dyDescent="0.2">
      <c r="A47" s="33" t="s">
        <v>131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</row>
    <row r="48" spans="1:49" ht="14.25" customHeight="1" x14ac:dyDescent="0.2">
      <c r="A48" s="33" t="s">
        <v>43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8" t="s">
        <v>130</v>
      </c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8" t="s">
        <v>129</v>
      </c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7">
        <v>105177.24</v>
      </c>
      <c r="AT48" s="31"/>
      <c r="AU48" s="31"/>
      <c r="AV48" s="31"/>
      <c r="AW48" s="31"/>
    </row>
    <row r="49" spans="1:49" ht="14.25" customHeight="1" x14ac:dyDescent="0.2">
      <c r="A49" s="33" t="s">
        <v>40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8" t="s">
        <v>128</v>
      </c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8" t="s">
        <v>127</v>
      </c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74">
        <v>55299.37</v>
      </c>
      <c r="AT49" s="31"/>
      <c r="AU49" s="31"/>
      <c r="AV49" s="31"/>
      <c r="AW49" s="31"/>
    </row>
    <row r="50" spans="1:49" ht="14.65" customHeight="1" x14ac:dyDescent="0.2">
      <c r="A50" s="36" t="s">
        <v>31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5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45">
        <v>160476.60999999999</v>
      </c>
      <c r="AT50" s="31"/>
      <c r="AU50" s="31"/>
      <c r="AV50" s="31"/>
      <c r="AW50" s="31"/>
    </row>
    <row r="51" spans="1:49" ht="14.25" customHeight="1" x14ac:dyDescent="0.2">
      <c r="A51" s="33" t="s">
        <v>126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</row>
    <row r="52" spans="1:49" ht="14.25" customHeight="1" x14ac:dyDescent="0.2">
      <c r="A52" s="33" t="s">
        <v>43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8" t="s">
        <v>125</v>
      </c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8" t="s">
        <v>124</v>
      </c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74">
        <v>36898.71</v>
      </c>
      <c r="AT52" s="31"/>
      <c r="AU52" s="31"/>
      <c r="AV52" s="31"/>
      <c r="AW52" s="31"/>
    </row>
    <row r="53" spans="1:49" ht="14.25" customHeight="1" x14ac:dyDescent="0.2">
      <c r="A53" s="33" t="s">
        <v>40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8" t="s">
        <v>123</v>
      </c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8" t="s">
        <v>122</v>
      </c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74">
        <v>18859.34</v>
      </c>
      <c r="AT53" s="31"/>
      <c r="AU53" s="31"/>
      <c r="AV53" s="31"/>
      <c r="AW53" s="31"/>
    </row>
    <row r="54" spans="1:49" ht="14.65" customHeight="1" x14ac:dyDescent="0.2">
      <c r="A54" s="36" t="s">
        <v>31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5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84">
        <v>55758.05</v>
      </c>
      <c r="AT54" s="31"/>
      <c r="AU54" s="31"/>
      <c r="AV54" s="31"/>
      <c r="AW54" s="31"/>
    </row>
    <row r="55" spans="1:49" ht="14.25" customHeight="1" x14ac:dyDescent="0.2">
      <c r="A55" s="32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</row>
    <row r="56" spans="1:49" ht="14.65" customHeight="1" x14ac:dyDescent="0.2">
      <c r="A56" s="36" t="s">
        <v>31</v>
      </c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5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45">
        <v>393466.33</v>
      </c>
      <c r="AT56" s="31"/>
      <c r="AU56" s="31"/>
      <c r="AV56" s="31"/>
      <c r="AW56" s="31"/>
    </row>
    <row r="57" spans="1:49" ht="14.25" customHeight="1" x14ac:dyDescent="0.2">
      <c r="A57" s="33" t="s">
        <v>37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8" t="s">
        <v>121</v>
      </c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8" t="s">
        <v>120</v>
      </c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7">
        <v>250000.24</v>
      </c>
      <c r="AT57" s="31"/>
      <c r="AU57" s="31"/>
      <c r="AV57" s="31"/>
      <c r="AW57" s="31"/>
    </row>
    <row r="58" spans="1:49" ht="14.65" customHeight="1" x14ac:dyDescent="0.2">
      <c r="A58" s="36" t="s">
        <v>31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5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45">
        <v>250000.24</v>
      </c>
      <c r="AT58" s="31"/>
      <c r="AU58" s="31"/>
      <c r="AV58" s="31"/>
      <c r="AW58" s="31"/>
    </row>
    <row r="59" spans="1:49" ht="14.25" customHeight="1" x14ac:dyDescent="0.2">
      <c r="A59" s="32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</row>
    <row r="60" spans="1:49" ht="14.65" customHeight="1" x14ac:dyDescent="0.2">
      <c r="A60" s="89" t="s">
        <v>119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</row>
    <row r="61" spans="1:49" ht="14.65" customHeight="1" x14ac:dyDescent="0.2">
      <c r="A61" s="88">
        <v>1</v>
      </c>
      <c r="B61" s="87">
        <v>2</v>
      </c>
      <c r="C61" s="54"/>
      <c r="D61" s="54"/>
      <c r="E61" s="54"/>
      <c r="F61" s="54"/>
      <c r="G61" s="54"/>
      <c r="H61" s="87">
        <v>3</v>
      </c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87">
        <v>4</v>
      </c>
      <c r="Y61" s="54"/>
      <c r="Z61" s="54"/>
      <c r="AA61" s="54"/>
      <c r="AB61" s="54"/>
      <c r="AC61" s="87">
        <v>5</v>
      </c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87">
        <v>6</v>
      </c>
      <c r="AO61" s="54"/>
      <c r="AP61" s="54"/>
      <c r="AQ61" s="54"/>
      <c r="AR61" s="54"/>
      <c r="AS61" s="54"/>
      <c r="AT61" s="87">
        <v>7</v>
      </c>
      <c r="AU61" s="54"/>
      <c r="AV61" s="54"/>
      <c r="AW61" s="54"/>
    </row>
    <row r="62" spans="1:49" ht="43.15" customHeight="1" x14ac:dyDescent="0.2">
      <c r="A62" s="57" t="s">
        <v>118</v>
      </c>
      <c r="B62" s="57" t="s">
        <v>117</v>
      </c>
      <c r="C62" s="54"/>
      <c r="D62" s="54"/>
      <c r="E62" s="54"/>
      <c r="F62" s="54"/>
      <c r="G62" s="54"/>
      <c r="H62" s="65" t="s">
        <v>116</v>
      </c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57" t="s">
        <v>104</v>
      </c>
      <c r="Y62" s="54"/>
      <c r="Z62" s="54"/>
      <c r="AA62" s="54"/>
      <c r="AB62" s="54"/>
      <c r="AC62" s="86">
        <v>0.5</v>
      </c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68">
        <v>67261.539999999994</v>
      </c>
      <c r="AO62" s="54"/>
      <c r="AP62" s="54"/>
      <c r="AQ62" s="54"/>
      <c r="AR62" s="54"/>
      <c r="AS62" s="54"/>
      <c r="AT62" s="68">
        <v>33630.769999999997</v>
      </c>
      <c r="AU62" s="54"/>
      <c r="AV62" s="54"/>
      <c r="AW62" s="54"/>
    </row>
    <row r="63" spans="1:49" ht="30.2" customHeight="1" x14ac:dyDescent="0.2">
      <c r="A63" s="54"/>
      <c r="B63" s="54"/>
      <c r="C63" s="54"/>
      <c r="D63" s="54"/>
      <c r="E63" s="54"/>
      <c r="F63" s="54"/>
      <c r="G63" s="54"/>
      <c r="H63" s="59" t="s">
        <v>108</v>
      </c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85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</row>
    <row r="64" spans="1:49" ht="43.15" customHeight="1" x14ac:dyDescent="0.2">
      <c r="A64" s="57" t="s">
        <v>115</v>
      </c>
      <c r="B64" s="57" t="s">
        <v>114</v>
      </c>
      <c r="C64" s="54"/>
      <c r="D64" s="54"/>
      <c r="E64" s="54"/>
      <c r="F64" s="54"/>
      <c r="G64" s="54"/>
      <c r="H64" s="65" t="s">
        <v>113</v>
      </c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57" t="s">
        <v>104</v>
      </c>
      <c r="Y64" s="54"/>
      <c r="Z64" s="54"/>
      <c r="AA64" s="54"/>
      <c r="AB64" s="54"/>
      <c r="AC64" s="56">
        <v>0.05</v>
      </c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68">
        <v>82810.39</v>
      </c>
      <c r="AO64" s="54"/>
      <c r="AP64" s="54"/>
      <c r="AQ64" s="54"/>
      <c r="AR64" s="54"/>
      <c r="AS64" s="54"/>
      <c r="AT64" s="62">
        <v>4140.5200000000004</v>
      </c>
      <c r="AU64" s="54"/>
      <c r="AV64" s="54"/>
      <c r="AW64" s="54"/>
    </row>
    <row r="65" spans="1:49" ht="30.2" customHeight="1" x14ac:dyDescent="0.2">
      <c r="A65" s="54"/>
      <c r="B65" s="54"/>
      <c r="C65" s="54"/>
      <c r="D65" s="54"/>
      <c r="E65" s="54"/>
      <c r="F65" s="54"/>
      <c r="G65" s="54"/>
      <c r="H65" s="59" t="s">
        <v>112</v>
      </c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85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</row>
    <row r="66" spans="1:49" ht="29.45" customHeight="1" x14ac:dyDescent="0.2">
      <c r="A66" s="57" t="s">
        <v>111</v>
      </c>
      <c r="B66" s="57" t="s">
        <v>110</v>
      </c>
      <c r="C66" s="54"/>
      <c r="D66" s="54"/>
      <c r="E66" s="54"/>
      <c r="F66" s="54"/>
      <c r="G66" s="54"/>
      <c r="H66" s="65" t="s">
        <v>109</v>
      </c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57" t="s">
        <v>104</v>
      </c>
      <c r="Y66" s="54"/>
      <c r="Z66" s="54"/>
      <c r="AA66" s="54"/>
      <c r="AB66" s="54"/>
      <c r="AC66" s="86">
        <v>0.5</v>
      </c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68">
        <v>11729.52</v>
      </c>
      <c r="AO66" s="54"/>
      <c r="AP66" s="54"/>
      <c r="AQ66" s="54"/>
      <c r="AR66" s="54"/>
      <c r="AS66" s="54"/>
      <c r="AT66" s="62">
        <v>5864.76</v>
      </c>
      <c r="AU66" s="54"/>
      <c r="AV66" s="54"/>
      <c r="AW66" s="54"/>
    </row>
    <row r="67" spans="1:49" ht="30.2" customHeight="1" x14ac:dyDescent="0.2">
      <c r="A67" s="54"/>
      <c r="B67" s="54"/>
      <c r="C67" s="54"/>
      <c r="D67" s="54"/>
      <c r="E67" s="54"/>
      <c r="F67" s="54"/>
      <c r="G67" s="54"/>
      <c r="H67" s="59" t="s">
        <v>108</v>
      </c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85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</row>
    <row r="68" spans="1:49" ht="29.45" customHeight="1" x14ac:dyDescent="0.2">
      <c r="A68" s="57" t="s">
        <v>107</v>
      </c>
      <c r="B68" s="57" t="s">
        <v>106</v>
      </c>
      <c r="C68" s="54"/>
      <c r="D68" s="54"/>
      <c r="E68" s="54"/>
      <c r="F68" s="54"/>
      <c r="G68" s="54"/>
      <c r="H68" s="65" t="s">
        <v>105</v>
      </c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57" t="s">
        <v>104</v>
      </c>
      <c r="Y68" s="54"/>
      <c r="Z68" s="54"/>
      <c r="AA68" s="54"/>
      <c r="AB68" s="54"/>
      <c r="AC68" s="86">
        <v>0.3</v>
      </c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68">
        <v>21522.55</v>
      </c>
      <c r="AO68" s="54"/>
      <c r="AP68" s="54"/>
      <c r="AQ68" s="54"/>
      <c r="AR68" s="54"/>
      <c r="AS68" s="54"/>
      <c r="AT68" s="62">
        <v>6456.77</v>
      </c>
      <c r="AU68" s="54"/>
      <c r="AV68" s="54"/>
      <c r="AW68" s="54"/>
    </row>
    <row r="69" spans="1:49" ht="30.2" customHeight="1" x14ac:dyDescent="0.2">
      <c r="A69" s="54"/>
      <c r="B69" s="54"/>
      <c r="C69" s="54"/>
      <c r="D69" s="54"/>
      <c r="E69" s="54"/>
      <c r="F69" s="54"/>
      <c r="G69" s="54"/>
      <c r="H69" s="59" t="s">
        <v>103</v>
      </c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85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</row>
    <row r="70" spans="1:49" ht="14.25" customHeight="1" x14ac:dyDescent="0.2">
      <c r="A70" s="33" t="s">
        <v>52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74">
        <v>50092.82</v>
      </c>
      <c r="AU70" s="31"/>
      <c r="AV70" s="31"/>
      <c r="AW70" s="31"/>
    </row>
    <row r="71" spans="1:49" ht="14.25" customHeight="1" thickBot="1" x14ac:dyDescent="0.25">
      <c r="A71" s="33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</row>
    <row r="72" spans="1:49" ht="14.25" customHeight="1" thickBot="1" x14ac:dyDescent="0.25">
      <c r="A72" s="44" t="s">
        <v>34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4" t="s">
        <v>33</v>
      </c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2" t="s">
        <v>32</v>
      </c>
      <c r="AS72" s="41"/>
      <c r="AT72" s="41"/>
      <c r="AU72" s="41"/>
      <c r="AV72" s="41"/>
      <c r="AW72" s="41"/>
    </row>
    <row r="73" spans="1:49" ht="14.65" customHeight="1" x14ac:dyDescent="0.2">
      <c r="A73" s="36" t="s">
        <v>102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5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84">
        <v>50092.82</v>
      </c>
      <c r="AS73" s="31"/>
      <c r="AT73" s="31"/>
      <c r="AU73" s="31"/>
      <c r="AV73" s="31"/>
      <c r="AW73" s="31"/>
    </row>
    <row r="74" spans="1:49" ht="14.25" customHeight="1" x14ac:dyDescent="0.2">
      <c r="A74" s="32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</row>
    <row r="75" spans="1:49" ht="15.6" customHeight="1" x14ac:dyDescent="0.2">
      <c r="A75" s="57" t="s">
        <v>101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</row>
    <row r="76" spans="1:49" ht="16.899999999999999" customHeight="1" x14ac:dyDescent="0.2">
      <c r="A76" s="73">
        <v>1</v>
      </c>
      <c r="B76" s="54"/>
      <c r="C76" s="73">
        <v>2</v>
      </c>
      <c r="D76" s="54"/>
      <c r="E76" s="54"/>
      <c r="F76" s="73">
        <v>3</v>
      </c>
      <c r="G76" s="54"/>
      <c r="H76" s="54"/>
      <c r="I76" s="54"/>
      <c r="J76" s="54"/>
      <c r="K76" s="54"/>
      <c r="L76" s="73">
        <v>4</v>
      </c>
      <c r="M76" s="54"/>
      <c r="N76" s="54"/>
      <c r="O76" s="54"/>
      <c r="P76" s="54"/>
      <c r="Q76" s="54"/>
      <c r="R76" s="54"/>
      <c r="S76" s="73">
        <v>5</v>
      </c>
      <c r="T76" s="54"/>
      <c r="U76" s="54"/>
      <c r="V76" s="73">
        <v>6</v>
      </c>
      <c r="W76" s="54"/>
      <c r="X76" s="54"/>
      <c r="Y76" s="54"/>
      <c r="Z76" s="73">
        <v>7</v>
      </c>
      <c r="AA76" s="54"/>
      <c r="AB76" s="54"/>
      <c r="AC76" s="54"/>
      <c r="AD76" s="54"/>
      <c r="AE76" s="73">
        <v>8</v>
      </c>
      <c r="AF76" s="54"/>
      <c r="AG76" s="54"/>
      <c r="AH76" s="54"/>
      <c r="AI76" s="54"/>
      <c r="AJ76" s="54"/>
      <c r="AK76" s="54"/>
      <c r="AL76" s="73">
        <v>9</v>
      </c>
      <c r="AM76" s="54"/>
      <c r="AN76" s="54"/>
      <c r="AO76" s="54"/>
      <c r="AP76" s="73">
        <v>10</v>
      </c>
      <c r="AQ76" s="54"/>
      <c r="AR76" s="54"/>
      <c r="AS76" s="54"/>
      <c r="AT76" s="54"/>
      <c r="AU76" s="54"/>
      <c r="AV76" s="73">
        <v>11</v>
      </c>
      <c r="AW76" s="54"/>
    </row>
    <row r="77" spans="1:49" ht="15.95" customHeight="1" x14ac:dyDescent="0.2">
      <c r="A77" s="57" t="s">
        <v>100</v>
      </c>
      <c r="B77" s="54"/>
      <c r="C77" s="57" t="s">
        <v>82</v>
      </c>
      <c r="D77" s="54"/>
      <c r="E77" s="54"/>
      <c r="F77" s="65" t="s">
        <v>99</v>
      </c>
      <c r="G77" s="63"/>
      <c r="H77" s="63"/>
      <c r="I77" s="63"/>
      <c r="J77" s="63"/>
      <c r="K77" s="63"/>
      <c r="L77" s="79">
        <v>200</v>
      </c>
      <c r="M77" s="63"/>
      <c r="N77" s="63"/>
      <c r="O77" s="63"/>
      <c r="P77" s="63"/>
      <c r="Q77" s="63"/>
      <c r="R77" s="63"/>
      <c r="S77" s="73">
        <v>230</v>
      </c>
      <c r="T77" s="54"/>
      <c r="U77" s="54"/>
      <c r="V77" s="78"/>
      <c r="W77" s="54"/>
      <c r="X77" s="54"/>
      <c r="Y77" s="54"/>
      <c r="Z77" s="77">
        <v>46000</v>
      </c>
      <c r="AA77" s="54"/>
      <c r="AB77" s="54"/>
      <c r="AC77" s="54"/>
      <c r="AD77" s="54"/>
      <c r="AE77" s="76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</row>
    <row r="78" spans="1:49" ht="16.5" customHeight="1" x14ac:dyDescent="0.2">
      <c r="A78" s="54"/>
      <c r="B78" s="54"/>
      <c r="C78" s="54"/>
      <c r="D78" s="54"/>
      <c r="E78" s="54"/>
      <c r="F78" s="59" t="s">
        <v>98</v>
      </c>
      <c r="G78" s="58"/>
      <c r="H78" s="58"/>
      <c r="I78" s="58"/>
      <c r="J78" s="58"/>
      <c r="K78" s="58"/>
      <c r="L78" s="60" t="s">
        <v>97</v>
      </c>
      <c r="M78" s="58"/>
      <c r="N78" s="58"/>
      <c r="O78" s="58"/>
      <c r="P78" s="58"/>
      <c r="Q78" s="58"/>
      <c r="R78" s="58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</row>
    <row r="79" spans="1:49" ht="15.6" customHeight="1" x14ac:dyDescent="0.2">
      <c r="A79" s="49" t="s">
        <v>52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50">
        <v>0</v>
      </c>
      <c r="AA79" s="31"/>
      <c r="AB79" s="31"/>
      <c r="AC79" s="31"/>
      <c r="AD79" s="31"/>
      <c r="AE79" s="50">
        <v>0</v>
      </c>
      <c r="AF79" s="31"/>
      <c r="AG79" s="31"/>
      <c r="AH79" s="31"/>
      <c r="AI79" s="31"/>
      <c r="AJ79" s="31"/>
      <c r="AK79" s="31"/>
      <c r="AL79" s="50">
        <v>0</v>
      </c>
      <c r="AM79" s="31"/>
      <c r="AN79" s="31"/>
      <c r="AO79" s="31"/>
      <c r="AP79" s="50">
        <v>0</v>
      </c>
      <c r="AQ79" s="31"/>
      <c r="AR79" s="31"/>
      <c r="AS79" s="31"/>
      <c r="AT79" s="31"/>
      <c r="AU79" s="31"/>
      <c r="AV79" s="31"/>
      <c r="AW79" s="31"/>
    </row>
    <row r="80" spans="1:49" ht="15.6" customHeight="1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50">
        <v>0</v>
      </c>
      <c r="AM80" s="31"/>
      <c r="AN80" s="31"/>
      <c r="AO80" s="31"/>
      <c r="AP80" s="50">
        <v>0</v>
      </c>
      <c r="AQ80" s="31"/>
      <c r="AR80" s="31"/>
      <c r="AS80" s="31"/>
      <c r="AT80" s="31"/>
      <c r="AU80" s="31"/>
      <c r="AV80" s="31"/>
      <c r="AW80" s="31"/>
    </row>
    <row r="81" spans="1:49" ht="15.6" customHeight="1" thickBot="1" x14ac:dyDescent="0.25">
      <c r="A81" s="49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</row>
    <row r="82" spans="1:49" ht="14.25" customHeight="1" thickBot="1" x14ac:dyDescent="0.25">
      <c r="A82" s="44" t="s">
        <v>34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4" t="s">
        <v>33</v>
      </c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2" t="s">
        <v>32</v>
      </c>
      <c r="AT82" s="41"/>
      <c r="AU82" s="41"/>
      <c r="AV82" s="41"/>
      <c r="AW82" s="41"/>
    </row>
    <row r="83" spans="1:49" ht="14.65" customHeight="1" x14ac:dyDescent="0.2">
      <c r="A83" s="36" t="s">
        <v>45</v>
      </c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5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83">
        <v>46000</v>
      </c>
      <c r="AT83" s="31"/>
      <c r="AU83" s="31"/>
      <c r="AV83" s="31"/>
      <c r="AW83" s="31"/>
    </row>
    <row r="84" spans="1:49" ht="14.25" customHeight="1" x14ac:dyDescent="0.2">
      <c r="A84" s="33" t="s">
        <v>96</v>
      </c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8" t="s">
        <v>95</v>
      </c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8" t="s">
        <v>94</v>
      </c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48">
        <v>920</v>
      </c>
      <c r="AT84" s="31"/>
      <c r="AU84" s="31"/>
      <c r="AV84" s="31"/>
      <c r="AW84" s="31"/>
    </row>
    <row r="85" spans="1:49" ht="14.65" customHeight="1" x14ac:dyDescent="0.2">
      <c r="A85" s="36" t="s">
        <v>31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5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83">
        <v>46920</v>
      </c>
      <c r="AT85" s="31"/>
      <c r="AU85" s="31"/>
      <c r="AV85" s="31"/>
      <c r="AW85" s="31"/>
    </row>
    <row r="86" spans="1:49" ht="14.25" customHeight="1" x14ac:dyDescent="0.2">
      <c r="A86" s="32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</row>
    <row r="87" spans="1:49" ht="15.6" customHeight="1" x14ac:dyDescent="0.2">
      <c r="A87" s="57" t="s">
        <v>93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</row>
    <row r="88" spans="1:49" ht="16.899999999999999" customHeight="1" x14ac:dyDescent="0.2">
      <c r="A88" s="73">
        <v>1</v>
      </c>
      <c r="B88" s="54"/>
      <c r="C88" s="73">
        <v>2</v>
      </c>
      <c r="D88" s="54"/>
      <c r="E88" s="54"/>
      <c r="F88" s="73">
        <v>3</v>
      </c>
      <c r="G88" s="54"/>
      <c r="H88" s="54"/>
      <c r="I88" s="54"/>
      <c r="J88" s="54"/>
      <c r="K88" s="54"/>
      <c r="L88" s="73">
        <v>4</v>
      </c>
      <c r="M88" s="54"/>
      <c r="N88" s="54"/>
      <c r="O88" s="54"/>
      <c r="P88" s="54"/>
      <c r="Q88" s="54"/>
      <c r="R88" s="54"/>
      <c r="S88" s="73">
        <v>5</v>
      </c>
      <c r="T88" s="54"/>
      <c r="U88" s="54"/>
      <c r="V88" s="73">
        <v>6</v>
      </c>
      <c r="W88" s="54"/>
      <c r="X88" s="54"/>
      <c r="Y88" s="54"/>
      <c r="Z88" s="73">
        <v>7</v>
      </c>
      <c r="AA88" s="54"/>
      <c r="AB88" s="54"/>
      <c r="AC88" s="54"/>
      <c r="AD88" s="54"/>
      <c r="AE88" s="73">
        <v>8</v>
      </c>
      <c r="AF88" s="54"/>
      <c r="AG88" s="54"/>
      <c r="AH88" s="54"/>
      <c r="AI88" s="54"/>
      <c r="AJ88" s="54"/>
      <c r="AK88" s="54"/>
      <c r="AL88" s="73">
        <v>9</v>
      </c>
      <c r="AM88" s="54"/>
      <c r="AN88" s="54"/>
      <c r="AO88" s="54"/>
      <c r="AP88" s="73">
        <v>10</v>
      </c>
      <c r="AQ88" s="54"/>
      <c r="AR88" s="54"/>
      <c r="AS88" s="54"/>
      <c r="AT88" s="54"/>
      <c r="AU88" s="54"/>
      <c r="AV88" s="73">
        <v>11</v>
      </c>
      <c r="AW88" s="54"/>
    </row>
    <row r="89" spans="1:49" ht="15.95" customHeight="1" x14ac:dyDescent="0.2">
      <c r="A89" s="57" t="s">
        <v>92</v>
      </c>
      <c r="B89" s="54"/>
      <c r="C89" s="57" t="s">
        <v>82</v>
      </c>
      <c r="D89" s="54"/>
      <c r="E89" s="54"/>
      <c r="F89" s="65" t="s">
        <v>91</v>
      </c>
      <c r="G89" s="63"/>
      <c r="H89" s="63"/>
      <c r="I89" s="63"/>
      <c r="J89" s="63"/>
      <c r="K89" s="63"/>
      <c r="L89" s="79">
        <v>1</v>
      </c>
      <c r="M89" s="63"/>
      <c r="N89" s="63"/>
      <c r="O89" s="63"/>
      <c r="P89" s="63"/>
      <c r="Q89" s="63"/>
      <c r="R89" s="63"/>
      <c r="S89" s="80">
        <v>639764.60000000009</v>
      </c>
      <c r="T89" s="54"/>
      <c r="U89" s="54"/>
      <c r="V89" s="78"/>
      <c r="W89" s="54"/>
      <c r="X89" s="54"/>
      <c r="Y89" s="54"/>
      <c r="Z89" s="80">
        <v>639764.6</v>
      </c>
      <c r="AA89" s="54"/>
      <c r="AB89" s="54"/>
      <c r="AC89" s="54"/>
      <c r="AD89" s="54"/>
      <c r="AE89" s="76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  <c r="AW89" s="54"/>
    </row>
    <row r="90" spans="1:49" ht="16.5" customHeight="1" x14ac:dyDescent="0.2">
      <c r="A90" s="54"/>
      <c r="B90" s="54"/>
      <c r="C90" s="54"/>
      <c r="D90" s="54"/>
      <c r="E90" s="54"/>
      <c r="F90" s="59" t="s">
        <v>90</v>
      </c>
      <c r="G90" s="58"/>
      <c r="H90" s="58"/>
      <c r="I90" s="58"/>
      <c r="J90" s="58"/>
      <c r="K90" s="58"/>
      <c r="L90" s="60" t="s">
        <v>79</v>
      </c>
      <c r="M90" s="58"/>
      <c r="N90" s="58"/>
      <c r="O90" s="58"/>
      <c r="P90" s="58"/>
      <c r="Q90" s="58"/>
      <c r="R90" s="58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</row>
    <row r="91" spans="1:49" ht="15.95" customHeight="1" x14ac:dyDescent="0.2">
      <c r="A91" s="57" t="s">
        <v>89</v>
      </c>
      <c r="B91" s="54"/>
      <c r="C91" s="57" t="s">
        <v>82</v>
      </c>
      <c r="D91" s="54"/>
      <c r="E91" s="54"/>
      <c r="F91" s="65" t="s">
        <v>88</v>
      </c>
      <c r="G91" s="63"/>
      <c r="H91" s="63"/>
      <c r="I91" s="63"/>
      <c r="J91" s="63"/>
      <c r="K91" s="63"/>
      <c r="L91" s="79">
        <v>20</v>
      </c>
      <c r="M91" s="63"/>
      <c r="N91" s="63"/>
      <c r="O91" s="63"/>
      <c r="P91" s="63"/>
      <c r="Q91" s="63"/>
      <c r="R91" s="63"/>
      <c r="S91" s="81">
        <v>30321.5</v>
      </c>
      <c r="T91" s="54"/>
      <c r="U91" s="54"/>
      <c r="V91" s="78"/>
      <c r="W91" s="54"/>
      <c r="X91" s="54"/>
      <c r="Y91" s="54"/>
      <c r="Z91" s="82">
        <v>606430</v>
      </c>
      <c r="AA91" s="54"/>
      <c r="AB91" s="54"/>
      <c r="AC91" s="54"/>
      <c r="AD91" s="54"/>
      <c r="AE91" s="76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</row>
    <row r="92" spans="1:49" ht="16.5" customHeight="1" x14ac:dyDescent="0.2">
      <c r="A92" s="54"/>
      <c r="B92" s="54"/>
      <c r="C92" s="54"/>
      <c r="D92" s="54"/>
      <c r="E92" s="54"/>
      <c r="F92" s="59" t="s">
        <v>87</v>
      </c>
      <c r="G92" s="58"/>
      <c r="H92" s="58"/>
      <c r="I92" s="58"/>
      <c r="J92" s="58"/>
      <c r="K92" s="58"/>
      <c r="L92" s="60" t="s">
        <v>79</v>
      </c>
      <c r="M92" s="58"/>
      <c r="N92" s="58"/>
      <c r="O92" s="58"/>
      <c r="P92" s="58"/>
      <c r="Q92" s="58"/>
      <c r="R92" s="58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</row>
    <row r="93" spans="1:49" ht="15.95" customHeight="1" x14ac:dyDescent="0.2">
      <c r="A93" s="57" t="s">
        <v>86</v>
      </c>
      <c r="B93" s="54"/>
      <c r="C93" s="57" t="s">
        <v>82</v>
      </c>
      <c r="D93" s="54"/>
      <c r="E93" s="54"/>
      <c r="F93" s="65" t="s">
        <v>85</v>
      </c>
      <c r="G93" s="63"/>
      <c r="H93" s="63"/>
      <c r="I93" s="63"/>
      <c r="J93" s="63"/>
      <c r="K93" s="63"/>
      <c r="L93" s="79">
        <v>4</v>
      </c>
      <c r="M93" s="63"/>
      <c r="N93" s="63"/>
      <c r="O93" s="63"/>
      <c r="P93" s="63"/>
      <c r="Q93" s="63"/>
      <c r="R93" s="63"/>
      <c r="S93" s="81">
        <v>32214.6</v>
      </c>
      <c r="T93" s="54"/>
      <c r="U93" s="54"/>
      <c r="V93" s="78"/>
      <c r="W93" s="54"/>
      <c r="X93" s="54"/>
      <c r="Y93" s="54"/>
      <c r="Z93" s="80">
        <v>128858.4</v>
      </c>
      <c r="AA93" s="54"/>
      <c r="AB93" s="54"/>
      <c r="AC93" s="54"/>
      <c r="AD93" s="54"/>
      <c r="AE93" s="76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</row>
    <row r="94" spans="1:49" ht="16.5" customHeight="1" x14ac:dyDescent="0.2">
      <c r="A94" s="54"/>
      <c r="B94" s="54"/>
      <c r="C94" s="54"/>
      <c r="D94" s="54"/>
      <c r="E94" s="54"/>
      <c r="F94" s="59" t="s">
        <v>84</v>
      </c>
      <c r="G94" s="58"/>
      <c r="H94" s="58"/>
      <c r="I94" s="58"/>
      <c r="J94" s="58"/>
      <c r="K94" s="58"/>
      <c r="L94" s="60" t="s">
        <v>79</v>
      </c>
      <c r="M94" s="58"/>
      <c r="N94" s="58"/>
      <c r="O94" s="58"/>
      <c r="P94" s="58"/>
      <c r="Q94" s="58"/>
      <c r="R94" s="58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</row>
    <row r="95" spans="1:49" ht="15.95" customHeight="1" x14ac:dyDescent="0.2">
      <c r="A95" s="57" t="s">
        <v>83</v>
      </c>
      <c r="B95" s="54"/>
      <c r="C95" s="57" t="s">
        <v>82</v>
      </c>
      <c r="D95" s="54"/>
      <c r="E95" s="54"/>
      <c r="F95" s="65" t="s">
        <v>81</v>
      </c>
      <c r="G95" s="63"/>
      <c r="H95" s="63"/>
      <c r="I95" s="63"/>
      <c r="J95" s="63"/>
      <c r="K95" s="63"/>
      <c r="L95" s="79">
        <v>2</v>
      </c>
      <c r="M95" s="63"/>
      <c r="N95" s="63"/>
      <c r="O95" s="63"/>
      <c r="P95" s="63"/>
      <c r="Q95" s="63"/>
      <c r="R95" s="63"/>
      <c r="S95" s="77">
        <v>33979.000000000007</v>
      </c>
      <c r="T95" s="54"/>
      <c r="U95" s="54"/>
      <c r="V95" s="78"/>
      <c r="W95" s="54"/>
      <c r="X95" s="54"/>
      <c r="Y95" s="54"/>
      <c r="Z95" s="77">
        <v>67958</v>
      </c>
      <c r="AA95" s="54"/>
      <c r="AB95" s="54"/>
      <c r="AC95" s="54"/>
      <c r="AD95" s="54"/>
      <c r="AE95" s="76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</row>
    <row r="96" spans="1:49" ht="16.5" customHeight="1" x14ac:dyDescent="0.2">
      <c r="A96" s="54"/>
      <c r="B96" s="54"/>
      <c r="C96" s="54"/>
      <c r="D96" s="54"/>
      <c r="E96" s="54"/>
      <c r="F96" s="59" t="s">
        <v>80</v>
      </c>
      <c r="G96" s="58"/>
      <c r="H96" s="58"/>
      <c r="I96" s="58"/>
      <c r="J96" s="58"/>
      <c r="K96" s="58"/>
      <c r="L96" s="60" t="s">
        <v>79</v>
      </c>
      <c r="M96" s="58"/>
      <c r="N96" s="58"/>
      <c r="O96" s="58"/>
      <c r="P96" s="58"/>
      <c r="Q96" s="58"/>
      <c r="R96" s="58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</row>
    <row r="97" spans="1:49" ht="15.6" customHeight="1" x14ac:dyDescent="0.2">
      <c r="A97" s="49" t="s">
        <v>52</v>
      </c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50">
        <v>0</v>
      </c>
      <c r="AA97" s="31"/>
      <c r="AB97" s="31"/>
      <c r="AC97" s="31"/>
      <c r="AD97" s="31"/>
      <c r="AE97" s="50">
        <v>0</v>
      </c>
      <c r="AF97" s="31"/>
      <c r="AG97" s="31"/>
      <c r="AH97" s="31"/>
      <c r="AI97" s="31"/>
      <c r="AJ97" s="31"/>
      <c r="AK97" s="31"/>
      <c r="AL97" s="50">
        <v>0</v>
      </c>
      <c r="AM97" s="31"/>
      <c r="AN97" s="31"/>
      <c r="AO97" s="31"/>
      <c r="AP97" s="50">
        <v>0</v>
      </c>
      <c r="AQ97" s="31"/>
      <c r="AR97" s="31"/>
      <c r="AS97" s="31"/>
      <c r="AT97" s="31"/>
      <c r="AU97" s="31"/>
      <c r="AV97" s="31"/>
      <c r="AW97" s="31"/>
    </row>
    <row r="98" spans="1:49" ht="15.6" customHeigh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50">
        <v>0</v>
      </c>
      <c r="AM98" s="31"/>
      <c r="AN98" s="31"/>
      <c r="AO98" s="31"/>
      <c r="AP98" s="50">
        <v>0</v>
      </c>
      <c r="AQ98" s="31"/>
      <c r="AR98" s="31"/>
      <c r="AS98" s="31"/>
      <c r="AT98" s="31"/>
      <c r="AU98" s="31"/>
      <c r="AV98" s="31"/>
      <c r="AW98" s="31"/>
    </row>
    <row r="99" spans="1:49" ht="15.6" customHeight="1" thickBot="1" x14ac:dyDescent="0.25">
      <c r="A99" s="49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</row>
    <row r="100" spans="1:49" ht="14.25" customHeight="1" thickBot="1" x14ac:dyDescent="0.25">
      <c r="A100" s="44" t="s">
        <v>34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4" t="s">
        <v>33</v>
      </c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2" t="s">
        <v>32</v>
      </c>
      <c r="AT100" s="41"/>
      <c r="AU100" s="41"/>
      <c r="AV100" s="41"/>
      <c r="AW100" s="41"/>
    </row>
    <row r="101" spans="1:49" ht="14.65" customHeight="1" x14ac:dyDescent="0.2">
      <c r="A101" s="36" t="s">
        <v>78</v>
      </c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5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75">
        <v>1443011</v>
      </c>
      <c r="AT101" s="31"/>
      <c r="AU101" s="31"/>
      <c r="AV101" s="31"/>
      <c r="AW101" s="31"/>
    </row>
    <row r="102" spans="1:49" ht="14.25" customHeight="1" x14ac:dyDescent="0.2">
      <c r="A102" s="33" t="s">
        <v>77</v>
      </c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8" t="s">
        <v>76</v>
      </c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8" t="s">
        <v>75</v>
      </c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74">
        <v>17316.13</v>
      </c>
      <c r="AT102" s="31"/>
      <c r="AU102" s="31"/>
      <c r="AV102" s="31"/>
      <c r="AW102" s="31"/>
    </row>
    <row r="103" spans="1:49" ht="14.65" customHeight="1" x14ac:dyDescent="0.2">
      <c r="A103" s="36" t="s">
        <v>31</v>
      </c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5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4">
        <v>1460327.13</v>
      </c>
      <c r="AT103" s="31"/>
      <c r="AU103" s="31"/>
      <c r="AV103" s="31"/>
      <c r="AW103" s="31"/>
    </row>
    <row r="104" spans="1:49" ht="14.25" customHeight="1" x14ac:dyDescent="0.2">
      <c r="A104" s="32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</row>
    <row r="105" spans="1:49" ht="15.6" customHeight="1" x14ac:dyDescent="0.2">
      <c r="A105" s="57" t="s">
        <v>74</v>
      </c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</row>
    <row r="106" spans="1:49" ht="16.899999999999999" customHeight="1" x14ac:dyDescent="0.2">
      <c r="A106" s="73">
        <v>1</v>
      </c>
      <c r="B106" s="54"/>
      <c r="C106" s="54"/>
      <c r="D106" s="73">
        <v>2</v>
      </c>
      <c r="E106" s="54"/>
      <c r="F106" s="54"/>
      <c r="G106" s="73">
        <v>3</v>
      </c>
      <c r="H106" s="54"/>
      <c r="I106" s="54"/>
      <c r="J106" s="54"/>
      <c r="K106" s="54"/>
      <c r="L106" s="54"/>
      <c r="M106" s="73">
        <v>4</v>
      </c>
      <c r="N106" s="54"/>
      <c r="O106" s="54"/>
      <c r="P106" s="54"/>
      <c r="Q106" s="54"/>
      <c r="R106" s="54"/>
      <c r="S106" s="54"/>
      <c r="T106" s="73">
        <v>5</v>
      </c>
      <c r="U106" s="54"/>
      <c r="V106" s="54"/>
      <c r="W106" s="73">
        <v>6</v>
      </c>
      <c r="X106" s="54"/>
      <c r="Y106" s="54"/>
      <c r="Z106" s="54"/>
      <c r="AA106" s="73">
        <v>7</v>
      </c>
      <c r="AB106" s="54"/>
      <c r="AC106" s="54"/>
      <c r="AD106" s="54"/>
      <c r="AE106" s="54"/>
      <c r="AF106" s="73">
        <v>8</v>
      </c>
      <c r="AG106" s="54"/>
      <c r="AH106" s="54"/>
      <c r="AI106" s="54"/>
      <c r="AJ106" s="54"/>
      <c r="AK106" s="54"/>
      <c r="AL106" s="54"/>
      <c r="AM106" s="73">
        <v>9</v>
      </c>
      <c r="AN106" s="54"/>
      <c r="AO106" s="54"/>
      <c r="AP106" s="54"/>
      <c r="AQ106" s="73">
        <v>10</v>
      </c>
      <c r="AR106" s="54"/>
      <c r="AS106" s="54"/>
      <c r="AT106" s="54"/>
      <c r="AU106" s="54"/>
      <c r="AV106" s="54"/>
      <c r="AW106" s="72">
        <v>11</v>
      </c>
    </row>
    <row r="107" spans="1:49" ht="43.15" customHeight="1" x14ac:dyDescent="0.2">
      <c r="A107" s="57" t="s">
        <v>73</v>
      </c>
      <c r="B107" s="54"/>
      <c r="C107" s="54"/>
      <c r="D107" s="66" t="s">
        <v>72</v>
      </c>
      <c r="E107" s="63"/>
      <c r="F107" s="63"/>
      <c r="G107" s="65" t="s">
        <v>71</v>
      </c>
      <c r="H107" s="63"/>
      <c r="I107" s="63"/>
      <c r="J107" s="63"/>
      <c r="K107" s="63"/>
      <c r="L107" s="63"/>
      <c r="M107" s="64">
        <v>1</v>
      </c>
      <c r="N107" s="63"/>
      <c r="O107" s="63"/>
      <c r="P107" s="63"/>
      <c r="Q107" s="63"/>
      <c r="R107" s="63"/>
      <c r="S107" s="63"/>
      <c r="T107" s="68">
        <v>35433.47</v>
      </c>
      <c r="U107" s="54"/>
      <c r="V107" s="54"/>
      <c r="W107" s="55">
        <v>0</v>
      </c>
      <c r="X107" s="54"/>
      <c r="Y107" s="54"/>
      <c r="Z107" s="54"/>
      <c r="AA107" s="69">
        <v>452131.08</v>
      </c>
      <c r="AB107" s="54"/>
      <c r="AC107" s="54"/>
      <c r="AD107" s="54"/>
      <c r="AE107" s="54"/>
      <c r="AF107" s="69">
        <v>452131.08</v>
      </c>
      <c r="AG107" s="54"/>
      <c r="AH107" s="54"/>
      <c r="AI107" s="54"/>
      <c r="AJ107" s="54"/>
      <c r="AK107" s="54"/>
      <c r="AL107" s="54"/>
      <c r="AM107" s="55">
        <v>0</v>
      </c>
      <c r="AN107" s="54"/>
      <c r="AO107" s="54"/>
      <c r="AP107" s="54"/>
      <c r="AQ107" s="71">
        <v>1263</v>
      </c>
      <c r="AR107" s="54"/>
      <c r="AS107" s="54"/>
      <c r="AT107" s="54"/>
      <c r="AU107" s="54"/>
      <c r="AV107" s="54"/>
      <c r="AW107" s="70">
        <v>1263</v>
      </c>
    </row>
    <row r="108" spans="1:49" ht="43.9" customHeight="1" x14ac:dyDescent="0.2">
      <c r="A108" s="54"/>
      <c r="B108" s="54"/>
      <c r="C108" s="54"/>
      <c r="D108" s="60" t="s">
        <v>55</v>
      </c>
      <c r="E108" s="58"/>
      <c r="F108" s="58"/>
      <c r="G108" s="59" t="s">
        <v>54</v>
      </c>
      <c r="H108" s="58"/>
      <c r="I108" s="58"/>
      <c r="J108" s="58"/>
      <c r="K108" s="58"/>
      <c r="L108" s="58"/>
      <c r="M108" s="57" t="s">
        <v>63</v>
      </c>
      <c r="N108" s="54"/>
      <c r="O108" s="54"/>
      <c r="P108" s="54"/>
      <c r="Q108" s="54"/>
      <c r="R108" s="54"/>
      <c r="S108" s="54"/>
      <c r="T108" s="68">
        <v>35433.47</v>
      </c>
      <c r="U108" s="54"/>
      <c r="V108" s="54"/>
      <c r="W108" s="55">
        <v>0</v>
      </c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5">
        <v>0</v>
      </c>
      <c r="AN108" s="54"/>
      <c r="AO108" s="54"/>
      <c r="AP108" s="54"/>
      <c r="AQ108" s="55">
        <v>0</v>
      </c>
      <c r="AR108" s="54"/>
      <c r="AS108" s="54"/>
      <c r="AT108" s="54"/>
      <c r="AU108" s="54"/>
      <c r="AV108" s="54"/>
      <c r="AW108" s="53">
        <v>0</v>
      </c>
    </row>
    <row r="109" spans="1:49" ht="70.5" customHeight="1" x14ac:dyDescent="0.2">
      <c r="A109" s="57" t="s">
        <v>70</v>
      </c>
      <c r="B109" s="54"/>
      <c r="C109" s="54"/>
      <c r="D109" s="66" t="s">
        <v>69</v>
      </c>
      <c r="E109" s="63"/>
      <c r="F109" s="63"/>
      <c r="G109" s="65" t="s">
        <v>68</v>
      </c>
      <c r="H109" s="63"/>
      <c r="I109" s="63"/>
      <c r="J109" s="63"/>
      <c r="K109" s="63"/>
      <c r="L109" s="63"/>
      <c r="M109" s="64">
        <v>40</v>
      </c>
      <c r="N109" s="63"/>
      <c r="O109" s="63"/>
      <c r="P109" s="63"/>
      <c r="Q109" s="63"/>
      <c r="R109" s="63"/>
      <c r="S109" s="63"/>
      <c r="T109" s="56">
        <v>204.52</v>
      </c>
      <c r="U109" s="54"/>
      <c r="V109" s="54"/>
      <c r="W109" s="55">
        <v>0</v>
      </c>
      <c r="X109" s="54"/>
      <c r="Y109" s="54"/>
      <c r="Z109" s="54"/>
      <c r="AA109" s="69">
        <v>104387.01</v>
      </c>
      <c r="AB109" s="54"/>
      <c r="AC109" s="54"/>
      <c r="AD109" s="54"/>
      <c r="AE109" s="54"/>
      <c r="AF109" s="69">
        <v>104387.01</v>
      </c>
      <c r="AG109" s="54"/>
      <c r="AH109" s="54"/>
      <c r="AI109" s="54"/>
      <c r="AJ109" s="54"/>
      <c r="AK109" s="54"/>
      <c r="AL109" s="54"/>
      <c r="AM109" s="55">
        <v>0</v>
      </c>
      <c r="AN109" s="54"/>
      <c r="AO109" s="54"/>
      <c r="AP109" s="54"/>
      <c r="AQ109" s="56">
        <v>7.29</v>
      </c>
      <c r="AR109" s="54"/>
      <c r="AS109" s="54"/>
      <c r="AT109" s="54"/>
      <c r="AU109" s="54"/>
      <c r="AV109" s="54"/>
      <c r="AW109" s="61">
        <v>291.60000000000002</v>
      </c>
    </row>
    <row r="110" spans="1:49" ht="43.9" customHeight="1" x14ac:dyDescent="0.2">
      <c r="A110" s="54"/>
      <c r="B110" s="54"/>
      <c r="C110" s="54"/>
      <c r="D110" s="60" t="s">
        <v>55</v>
      </c>
      <c r="E110" s="58"/>
      <c r="F110" s="58"/>
      <c r="G110" s="59" t="s">
        <v>54</v>
      </c>
      <c r="H110" s="58"/>
      <c r="I110" s="58"/>
      <c r="J110" s="58"/>
      <c r="K110" s="58"/>
      <c r="L110" s="58"/>
      <c r="M110" s="57" t="s">
        <v>67</v>
      </c>
      <c r="N110" s="54"/>
      <c r="O110" s="54"/>
      <c r="P110" s="54"/>
      <c r="Q110" s="54"/>
      <c r="R110" s="54"/>
      <c r="S110" s="54"/>
      <c r="T110" s="56">
        <v>204.52</v>
      </c>
      <c r="U110" s="54"/>
      <c r="V110" s="54"/>
      <c r="W110" s="55">
        <v>0</v>
      </c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5">
        <v>0</v>
      </c>
      <c r="AN110" s="54"/>
      <c r="AO110" s="54"/>
      <c r="AP110" s="54"/>
      <c r="AQ110" s="55">
        <v>0</v>
      </c>
      <c r="AR110" s="54"/>
      <c r="AS110" s="54"/>
      <c r="AT110" s="54"/>
      <c r="AU110" s="54"/>
      <c r="AV110" s="54"/>
      <c r="AW110" s="53">
        <v>0</v>
      </c>
    </row>
    <row r="111" spans="1:49" ht="29.45" customHeight="1" x14ac:dyDescent="0.2">
      <c r="A111" s="57" t="s">
        <v>66</v>
      </c>
      <c r="B111" s="54"/>
      <c r="C111" s="54"/>
      <c r="D111" s="66" t="s">
        <v>65</v>
      </c>
      <c r="E111" s="63"/>
      <c r="F111" s="63"/>
      <c r="G111" s="65" t="s">
        <v>64</v>
      </c>
      <c r="H111" s="63"/>
      <c r="I111" s="63"/>
      <c r="J111" s="63"/>
      <c r="K111" s="63"/>
      <c r="L111" s="63"/>
      <c r="M111" s="64">
        <v>1</v>
      </c>
      <c r="N111" s="63"/>
      <c r="O111" s="63"/>
      <c r="P111" s="63"/>
      <c r="Q111" s="63"/>
      <c r="R111" s="63"/>
      <c r="S111" s="63"/>
      <c r="T111" s="56">
        <v>949.04</v>
      </c>
      <c r="U111" s="54"/>
      <c r="V111" s="54"/>
      <c r="W111" s="55">
        <v>0</v>
      </c>
      <c r="X111" s="54"/>
      <c r="Y111" s="54"/>
      <c r="Z111" s="54"/>
      <c r="AA111" s="68">
        <v>12109.75</v>
      </c>
      <c r="AB111" s="54"/>
      <c r="AC111" s="54"/>
      <c r="AD111" s="54"/>
      <c r="AE111" s="54"/>
      <c r="AF111" s="68">
        <v>12109.75</v>
      </c>
      <c r="AG111" s="54"/>
      <c r="AH111" s="54"/>
      <c r="AI111" s="54"/>
      <c r="AJ111" s="54"/>
      <c r="AK111" s="54"/>
      <c r="AL111" s="54"/>
      <c r="AM111" s="55">
        <v>0</v>
      </c>
      <c r="AN111" s="54"/>
      <c r="AO111" s="54"/>
      <c r="AP111" s="54"/>
      <c r="AQ111" s="56">
        <v>31.85</v>
      </c>
      <c r="AR111" s="54"/>
      <c r="AS111" s="54"/>
      <c r="AT111" s="54"/>
      <c r="AU111" s="54"/>
      <c r="AV111" s="54"/>
      <c r="AW111" s="67">
        <v>31.85</v>
      </c>
    </row>
    <row r="112" spans="1:49" ht="43.9" customHeight="1" x14ac:dyDescent="0.2">
      <c r="A112" s="54"/>
      <c r="B112" s="54"/>
      <c r="C112" s="54"/>
      <c r="D112" s="60" t="s">
        <v>55</v>
      </c>
      <c r="E112" s="58"/>
      <c r="F112" s="58"/>
      <c r="G112" s="59" t="s">
        <v>54</v>
      </c>
      <c r="H112" s="58"/>
      <c r="I112" s="58"/>
      <c r="J112" s="58"/>
      <c r="K112" s="58"/>
      <c r="L112" s="58"/>
      <c r="M112" s="57" t="s">
        <v>63</v>
      </c>
      <c r="N112" s="54"/>
      <c r="O112" s="54"/>
      <c r="P112" s="54"/>
      <c r="Q112" s="54"/>
      <c r="R112" s="54"/>
      <c r="S112" s="54"/>
      <c r="T112" s="56">
        <v>949.04</v>
      </c>
      <c r="U112" s="54"/>
      <c r="V112" s="54"/>
      <c r="W112" s="55">
        <v>0</v>
      </c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5">
        <v>0</v>
      </c>
      <c r="AN112" s="54"/>
      <c r="AO112" s="54"/>
      <c r="AP112" s="54"/>
      <c r="AQ112" s="55">
        <v>0</v>
      </c>
      <c r="AR112" s="54"/>
      <c r="AS112" s="54"/>
      <c r="AT112" s="54"/>
      <c r="AU112" s="54"/>
      <c r="AV112" s="54"/>
      <c r="AW112" s="53">
        <v>0</v>
      </c>
    </row>
    <row r="113" spans="1:49" ht="29.45" customHeight="1" x14ac:dyDescent="0.2">
      <c r="A113" s="57" t="s">
        <v>62</v>
      </c>
      <c r="B113" s="54"/>
      <c r="C113" s="54"/>
      <c r="D113" s="66" t="s">
        <v>61</v>
      </c>
      <c r="E113" s="63"/>
      <c r="F113" s="63"/>
      <c r="G113" s="65" t="s">
        <v>60</v>
      </c>
      <c r="H113" s="63"/>
      <c r="I113" s="63"/>
      <c r="J113" s="63"/>
      <c r="K113" s="63"/>
      <c r="L113" s="63"/>
      <c r="M113" s="64">
        <v>6</v>
      </c>
      <c r="N113" s="63"/>
      <c r="O113" s="63"/>
      <c r="P113" s="63"/>
      <c r="Q113" s="63"/>
      <c r="R113" s="63"/>
      <c r="S113" s="63"/>
      <c r="T113" s="55">
        <v>37</v>
      </c>
      <c r="U113" s="54"/>
      <c r="V113" s="54"/>
      <c r="W113" s="55">
        <v>0</v>
      </c>
      <c r="X113" s="54"/>
      <c r="Y113" s="54"/>
      <c r="Z113" s="54"/>
      <c r="AA113" s="62">
        <v>2832.72</v>
      </c>
      <c r="AB113" s="54"/>
      <c r="AC113" s="54"/>
      <c r="AD113" s="54"/>
      <c r="AE113" s="54"/>
      <c r="AF113" s="62">
        <v>2832.72</v>
      </c>
      <c r="AG113" s="54"/>
      <c r="AH113" s="54"/>
      <c r="AI113" s="54"/>
      <c r="AJ113" s="54"/>
      <c r="AK113" s="54"/>
      <c r="AL113" s="54"/>
      <c r="AM113" s="55">
        <v>0</v>
      </c>
      <c r="AN113" s="54"/>
      <c r="AO113" s="54"/>
      <c r="AP113" s="54"/>
      <c r="AQ113" s="56">
        <v>1.62</v>
      </c>
      <c r="AR113" s="54"/>
      <c r="AS113" s="54"/>
      <c r="AT113" s="54"/>
      <c r="AU113" s="54"/>
      <c r="AV113" s="54"/>
      <c r="AW113" s="67">
        <v>9.7200000000000006</v>
      </c>
    </row>
    <row r="114" spans="1:49" ht="43.9" customHeight="1" x14ac:dyDescent="0.2">
      <c r="A114" s="54"/>
      <c r="B114" s="54"/>
      <c r="C114" s="54"/>
      <c r="D114" s="60" t="s">
        <v>55</v>
      </c>
      <c r="E114" s="58"/>
      <c r="F114" s="58"/>
      <c r="G114" s="59" t="s">
        <v>54</v>
      </c>
      <c r="H114" s="58"/>
      <c r="I114" s="58"/>
      <c r="J114" s="58"/>
      <c r="K114" s="58"/>
      <c r="L114" s="58"/>
      <c r="M114" s="57" t="s">
        <v>59</v>
      </c>
      <c r="N114" s="54"/>
      <c r="O114" s="54"/>
      <c r="P114" s="54"/>
      <c r="Q114" s="54"/>
      <c r="R114" s="54"/>
      <c r="S114" s="54"/>
      <c r="T114" s="55">
        <v>37</v>
      </c>
      <c r="U114" s="54"/>
      <c r="V114" s="54"/>
      <c r="W114" s="55">
        <v>0</v>
      </c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5">
        <v>0</v>
      </c>
      <c r="AN114" s="54"/>
      <c r="AO114" s="54"/>
      <c r="AP114" s="54"/>
      <c r="AQ114" s="55">
        <v>0</v>
      </c>
      <c r="AR114" s="54"/>
      <c r="AS114" s="54"/>
      <c r="AT114" s="54"/>
      <c r="AU114" s="54"/>
      <c r="AV114" s="54"/>
      <c r="AW114" s="53">
        <v>0</v>
      </c>
    </row>
    <row r="115" spans="1:49" ht="84.2" customHeight="1" x14ac:dyDescent="0.2">
      <c r="A115" s="57" t="s">
        <v>58</v>
      </c>
      <c r="B115" s="54"/>
      <c r="C115" s="54"/>
      <c r="D115" s="66" t="s">
        <v>57</v>
      </c>
      <c r="E115" s="63"/>
      <c r="F115" s="63"/>
      <c r="G115" s="65" t="s">
        <v>56</v>
      </c>
      <c r="H115" s="63"/>
      <c r="I115" s="63"/>
      <c r="J115" s="63"/>
      <c r="K115" s="63"/>
      <c r="L115" s="63"/>
      <c r="M115" s="64">
        <v>40</v>
      </c>
      <c r="N115" s="63"/>
      <c r="O115" s="63"/>
      <c r="P115" s="63"/>
      <c r="Q115" s="63"/>
      <c r="R115" s="63"/>
      <c r="S115" s="63"/>
      <c r="T115" s="56">
        <v>7.77</v>
      </c>
      <c r="U115" s="54"/>
      <c r="V115" s="54"/>
      <c r="W115" s="55">
        <v>0</v>
      </c>
      <c r="X115" s="54"/>
      <c r="Y115" s="54"/>
      <c r="Z115" s="54"/>
      <c r="AA115" s="62">
        <v>3965.81</v>
      </c>
      <c r="AB115" s="54"/>
      <c r="AC115" s="54"/>
      <c r="AD115" s="54"/>
      <c r="AE115" s="54"/>
      <c r="AF115" s="62">
        <v>3965.81</v>
      </c>
      <c r="AG115" s="54"/>
      <c r="AH115" s="54"/>
      <c r="AI115" s="54"/>
      <c r="AJ115" s="54"/>
      <c r="AK115" s="54"/>
      <c r="AL115" s="54"/>
      <c r="AM115" s="55">
        <v>0</v>
      </c>
      <c r="AN115" s="54"/>
      <c r="AO115" s="54"/>
      <c r="AP115" s="54"/>
      <c r="AQ115" s="56">
        <v>0.32</v>
      </c>
      <c r="AR115" s="54"/>
      <c r="AS115" s="54"/>
      <c r="AT115" s="54"/>
      <c r="AU115" s="54"/>
      <c r="AV115" s="54"/>
      <c r="AW115" s="61">
        <v>12.8</v>
      </c>
    </row>
    <row r="116" spans="1:49" ht="43.9" customHeight="1" x14ac:dyDescent="0.2">
      <c r="A116" s="54"/>
      <c r="B116" s="54"/>
      <c r="C116" s="54"/>
      <c r="D116" s="60" t="s">
        <v>55</v>
      </c>
      <c r="E116" s="58"/>
      <c r="F116" s="58"/>
      <c r="G116" s="59" t="s">
        <v>54</v>
      </c>
      <c r="H116" s="58"/>
      <c r="I116" s="58"/>
      <c r="J116" s="58"/>
      <c r="K116" s="58"/>
      <c r="L116" s="58"/>
      <c r="M116" s="57" t="s">
        <v>53</v>
      </c>
      <c r="N116" s="54"/>
      <c r="O116" s="54"/>
      <c r="P116" s="54"/>
      <c r="Q116" s="54"/>
      <c r="R116" s="54"/>
      <c r="S116" s="54"/>
      <c r="T116" s="56">
        <v>7.77</v>
      </c>
      <c r="U116" s="54"/>
      <c r="V116" s="54"/>
      <c r="W116" s="55">
        <v>0</v>
      </c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5">
        <v>0</v>
      </c>
      <c r="AN116" s="54"/>
      <c r="AO116" s="54"/>
      <c r="AP116" s="54"/>
      <c r="AQ116" s="55">
        <v>0</v>
      </c>
      <c r="AR116" s="54"/>
      <c r="AS116" s="54"/>
      <c r="AT116" s="54"/>
      <c r="AU116" s="54"/>
      <c r="AV116" s="54"/>
      <c r="AW116" s="53">
        <v>0</v>
      </c>
    </row>
    <row r="117" spans="1:49" ht="15.6" customHeight="1" x14ac:dyDescent="0.2">
      <c r="A117" s="49" t="s">
        <v>52</v>
      </c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52">
        <v>575426.37</v>
      </c>
      <c r="AB117" s="31"/>
      <c r="AC117" s="31"/>
      <c r="AD117" s="31"/>
      <c r="AE117" s="31"/>
      <c r="AF117" s="52">
        <v>575426.37</v>
      </c>
      <c r="AG117" s="31"/>
      <c r="AH117" s="31"/>
      <c r="AI117" s="31"/>
      <c r="AJ117" s="31"/>
      <c r="AK117" s="31"/>
      <c r="AL117" s="31"/>
      <c r="AM117" s="50">
        <v>0</v>
      </c>
      <c r="AN117" s="31"/>
      <c r="AO117" s="31"/>
      <c r="AP117" s="31"/>
      <c r="AQ117" s="51">
        <v>1608.97</v>
      </c>
      <c r="AR117" s="31"/>
      <c r="AS117" s="31"/>
      <c r="AT117" s="31"/>
      <c r="AU117" s="31"/>
      <c r="AV117" s="31"/>
      <c r="AW117" s="31"/>
    </row>
    <row r="118" spans="1:49" ht="15.6" customHeight="1" x14ac:dyDescent="0.2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50">
        <v>0</v>
      </c>
      <c r="AN118" s="31"/>
      <c r="AO118" s="31"/>
      <c r="AP118" s="31"/>
      <c r="AQ118" s="50">
        <v>0</v>
      </c>
      <c r="AR118" s="31"/>
      <c r="AS118" s="31"/>
      <c r="AT118" s="31"/>
      <c r="AU118" s="31"/>
      <c r="AV118" s="31"/>
      <c r="AW118" s="31"/>
    </row>
    <row r="119" spans="1:49" ht="15.6" customHeight="1" thickBot="1" x14ac:dyDescent="0.25">
      <c r="A119" s="49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</row>
    <row r="120" spans="1:49" ht="14.25" customHeight="1" thickBot="1" x14ac:dyDescent="0.25">
      <c r="A120" s="44" t="s">
        <v>34</v>
      </c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4" t="s">
        <v>33</v>
      </c>
      <c r="AJ120" s="43"/>
      <c r="AK120" s="43"/>
      <c r="AL120" s="43"/>
      <c r="AM120" s="43"/>
      <c r="AN120" s="43"/>
      <c r="AO120" s="43"/>
      <c r="AP120" s="43"/>
      <c r="AQ120" s="43"/>
      <c r="AR120" s="42" t="s">
        <v>32</v>
      </c>
      <c r="AS120" s="41"/>
      <c r="AT120" s="41"/>
      <c r="AU120" s="41"/>
      <c r="AV120" s="41"/>
      <c r="AW120" s="41"/>
    </row>
    <row r="121" spans="1:49" ht="14.25" customHeight="1" x14ac:dyDescent="0.2">
      <c r="A121" s="33" t="s">
        <v>51</v>
      </c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8" t="s">
        <v>50</v>
      </c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8" t="s">
        <v>46</v>
      </c>
      <c r="AJ121" s="31"/>
      <c r="AK121" s="31"/>
      <c r="AL121" s="31"/>
      <c r="AM121" s="31"/>
      <c r="AN121" s="31"/>
      <c r="AO121" s="31"/>
      <c r="AP121" s="31"/>
      <c r="AQ121" s="31"/>
      <c r="AR121" s="37">
        <v>575426.37</v>
      </c>
      <c r="AS121" s="31"/>
      <c r="AT121" s="31"/>
      <c r="AU121" s="31"/>
      <c r="AV121" s="31"/>
      <c r="AW121" s="31"/>
    </row>
    <row r="122" spans="1:49" ht="14.25" customHeight="1" x14ac:dyDescent="0.2">
      <c r="A122" s="33" t="s">
        <v>49</v>
      </c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8" t="s">
        <v>47</v>
      </c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8" t="s">
        <v>46</v>
      </c>
      <c r="AJ122" s="31"/>
      <c r="AK122" s="31"/>
      <c r="AL122" s="31"/>
      <c r="AM122" s="31"/>
      <c r="AN122" s="31"/>
      <c r="AO122" s="31"/>
      <c r="AP122" s="31"/>
      <c r="AQ122" s="31"/>
      <c r="AR122" s="48">
        <v>0</v>
      </c>
      <c r="AS122" s="31"/>
      <c r="AT122" s="31"/>
      <c r="AU122" s="31"/>
      <c r="AV122" s="31"/>
      <c r="AW122" s="31"/>
    </row>
    <row r="123" spans="1:49" ht="14.25" customHeight="1" x14ac:dyDescent="0.2">
      <c r="A123" s="33" t="s">
        <v>48</v>
      </c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8" t="s">
        <v>47</v>
      </c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8" t="s">
        <v>46</v>
      </c>
      <c r="AJ123" s="31"/>
      <c r="AK123" s="31"/>
      <c r="AL123" s="31"/>
      <c r="AM123" s="31"/>
      <c r="AN123" s="31"/>
      <c r="AO123" s="31"/>
      <c r="AP123" s="31"/>
      <c r="AQ123" s="31"/>
      <c r="AR123" s="48">
        <v>0</v>
      </c>
      <c r="AS123" s="31"/>
      <c r="AT123" s="31"/>
      <c r="AU123" s="31"/>
      <c r="AV123" s="31"/>
      <c r="AW123" s="31"/>
    </row>
    <row r="124" spans="1:49" ht="14.65" customHeight="1" x14ac:dyDescent="0.2">
      <c r="A124" s="36" t="s">
        <v>45</v>
      </c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5"/>
      <c r="AJ124" s="31"/>
      <c r="AK124" s="31"/>
      <c r="AL124" s="31"/>
      <c r="AM124" s="31"/>
      <c r="AN124" s="31"/>
      <c r="AO124" s="31"/>
      <c r="AP124" s="31"/>
      <c r="AQ124" s="31"/>
      <c r="AR124" s="47">
        <v>0</v>
      </c>
      <c r="AS124" s="31"/>
      <c r="AT124" s="31"/>
      <c r="AU124" s="31"/>
      <c r="AV124" s="31"/>
      <c r="AW124" s="31"/>
    </row>
    <row r="125" spans="1:49" ht="14.65" customHeight="1" x14ac:dyDescent="0.2">
      <c r="A125" s="36" t="s">
        <v>31</v>
      </c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5"/>
      <c r="AJ125" s="31"/>
      <c r="AK125" s="31"/>
      <c r="AL125" s="31"/>
      <c r="AM125" s="31"/>
      <c r="AN125" s="31"/>
      <c r="AO125" s="31"/>
      <c r="AP125" s="31"/>
      <c r="AQ125" s="31"/>
      <c r="AR125" s="45">
        <v>575426.37</v>
      </c>
      <c r="AS125" s="31"/>
      <c r="AT125" s="31"/>
      <c r="AU125" s="31"/>
      <c r="AV125" s="31"/>
      <c r="AW125" s="31"/>
    </row>
    <row r="126" spans="1:49" ht="14.25" customHeight="1" x14ac:dyDescent="0.2">
      <c r="A126" s="33" t="s">
        <v>44</v>
      </c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</row>
    <row r="127" spans="1:49" ht="14.25" customHeight="1" x14ac:dyDescent="0.2">
      <c r="A127" s="33" t="s">
        <v>43</v>
      </c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8" t="s">
        <v>42</v>
      </c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8" t="s">
        <v>41</v>
      </c>
      <c r="AJ127" s="31"/>
      <c r="AK127" s="31"/>
      <c r="AL127" s="31"/>
      <c r="AM127" s="31"/>
      <c r="AN127" s="31"/>
      <c r="AO127" s="31"/>
      <c r="AP127" s="31"/>
      <c r="AQ127" s="31"/>
      <c r="AR127" s="37">
        <v>425815.51</v>
      </c>
      <c r="AS127" s="31"/>
      <c r="AT127" s="31"/>
      <c r="AU127" s="31"/>
      <c r="AV127" s="31"/>
      <c r="AW127" s="31"/>
    </row>
    <row r="128" spans="1:49" ht="14.25" customHeight="1" x14ac:dyDescent="0.2">
      <c r="A128" s="33" t="s">
        <v>40</v>
      </c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8" t="s">
        <v>39</v>
      </c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8" t="s">
        <v>38</v>
      </c>
      <c r="AJ128" s="31"/>
      <c r="AK128" s="31"/>
      <c r="AL128" s="31"/>
      <c r="AM128" s="31"/>
      <c r="AN128" s="31"/>
      <c r="AO128" s="31"/>
      <c r="AP128" s="31"/>
      <c r="AQ128" s="31"/>
      <c r="AR128" s="37">
        <v>207153.49</v>
      </c>
      <c r="AS128" s="31"/>
      <c r="AT128" s="31"/>
      <c r="AU128" s="31"/>
      <c r="AV128" s="31"/>
      <c r="AW128" s="31"/>
    </row>
    <row r="129" spans="1:50" ht="14.65" customHeight="1" x14ac:dyDescent="0.2">
      <c r="A129" s="36" t="s">
        <v>31</v>
      </c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5"/>
      <c r="AJ129" s="31"/>
      <c r="AK129" s="31"/>
      <c r="AL129" s="31"/>
      <c r="AM129" s="31"/>
      <c r="AN129" s="31"/>
      <c r="AO129" s="31"/>
      <c r="AP129" s="31"/>
      <c r="AQ129" s="31"/>
      <c r="AR129" s="46">
        <v>632969</v>
      </c>
      <c r="AS129" s="31"/>
      <c r="AT129" s="31"/>
      <c r="AU129" s="31"/>
      <c r="AV129" s="31"/>
      <c r="AW129" s="31"/>
    </row>
    <row r="130" spans="1:50" ht="14.25" customHeight="1" x14ac:dyDescent="0.2">
      <c r="A130" s="32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</row>
    <row r="131" spans="1:50" ht="14.65" customHeight="1" x14ac:dyDescent="0.2">
      <c r="A131" s="36" t="s">
        <v>31</v>
      </c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5"/>
      <c r="AJ131" s="31"/>
      <c r="AK131" s="31"/>
      <c r="AL131" s="31"/>
      <c r="AM131" s="31"/>
      <c r="AN131" s="31"/>
      <c r="AO131" s="31"/>
      <c r="AP131" s="31"/>
      <c r="AQ131" s="31"/>
      <c r="AR131" s="34">
        <v>1208395.3700000001</v>
      </c>
      <c r="AS131" s="31"/>
      <c r="AT131" s="31"/>
      <c r="AU131" s="31"/>
      <c r="AV131" s="31"/>
      <c r="AW131" s="31"/>
    </row>
    <row r="132" spans="1:50" ht="14.25" customHeight="1" x14ac:dyDescent="0.2">
      <c r="A132" s="33" t="s">
        <v>37</v>
      </c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8" t="s">
        <v>36</v>
      </c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8" t="s">
        <v>35</v>
      </c>
      <c r="AJ132" s="31"/>
      <c r="AK132" s="31"/>
      <c r="AL132" s="31"/>
      <c r="AM132" s="31"/>
      <c r="AN132" s="31"/>
      <c r="AO132" s="31"/>
      <c r="AP132" s="31"/>
      <c r="AQ132" s="31"/>
      <c r="AR132" s="37">
        <v>687830.73</v>
      </c>
      <c r="AS132" s="31"/>
      <c r="AT132" s="31"/>
      <c r="AU132" s="31"/>
      <c r="AV132" s="31"/>
      <c r="AW132" s="31"/>
    </row>
    <row r="133" spans="1:50" ht="14.65" customHeight="1" x14ac:dyDescent="0.2">
      <c r="A133" s="36" t="s">
        <v>31</v>
      </c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5"/>
      <c r="AJ133" s="31"/>
      <c r="AK133" s="31"/>
      <c r="AL133" s="31"/>
      <c r="AM133" s="31"/>
      <c r="AN133" s="31"/>
      <c r="AO133" s="31"/>
      <c r="AP133" s="31"/>
      <c r="AQ133" s="31"/>
      <c r="AR133" s="45">
        <v>687830.73</v>
      </c>
      <c r="AS133" s="31"/>
      <c r="AT133" s="31"/>
      <c r="AU133" s="31"/>
      <c r="AV133" s="31"/>
      <c r="AW133" s="31"/>
    </row>
    <row r="134" spans="1:50" ht="14.25" customHeight="1" thickBot="1" x14ac:dyDescent="0.25">
      <c r="A134" s="32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</row>
    <row r="135" spans="1:50" ht="14.25" customHeight="1" thickBot="1" x14ac:dyDescent="0.25">
      <c r="A135" s="44" t="s">
        <v>34</v>
      </c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4" t="s">
        <v>33</v>
      </c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2" t="s">
        <v>32</v>
      </c>
      <c r="AS135" s="41"/>
      <c r="AT135" s="41"/>
      <c r="AU135" s="41"/>
      <c r="AV135" s="41"/>
      <c r="AW135" s="41"/>
    </row>
    <row r="136" spans="1:50" ht="14.25" customHeight="1" x14ac:dyDescent="0.2">
      <c r="A136" s="33" t="s">
        <v>31</v>
      </c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40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9">
        <v>2495170.92</v>
      </c>
      <c r="AS136" s="31"/>
      <c r="AT136" s="31"/>
      <c r="AU136" s="31"/>
      <c r="AV136" s="31"/>
      <c r="AW136" s="31"/>
    </row>
    <row r="137" spans="1:50" ht="14.25" customHeight="1" x14ac:dyDescent="0.2">
      <c r="A137" s="33" t="s">
        <v>8</v>
      </c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8" t="s">
        <v>30</v>
      </c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8" t="s">
        <v>29</v>
      </c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7">
        <v>499034.18</v>
      </c>
      <c r="AS137" s="31"/>
      <c r="AT137" s="31"/>
      <c r="AU137" s="31"/>
      <c r="AV137" s="31"/>
      <c r="AW137" s="31"/>
    </row>
    <row r="138" spans="1:50" ht="14.65" customHeight="1" x14ac:dyDescent="0.2">
      <c r="A138" s="36" t="s">
        <v>28</v>
      </c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5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4">
        <v>2994205.1</v>
      </c>
      <c r="AS138" s="31"/>
      <c r="AT138" s="31"/>
      <c r="AU138" s="31"/>
      <c r="AV138" s="31"/>
      <c r="AW138" s="31"/>
    </row>
    <row r="139" spans="1:50" ht="14.25" customHeight="1" x14ac:dyDescent="0.2">
      <c r="A139" s="32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</row>
    <row r="140" spans="1:50" ht="14.25" customHeight="1" x14ac:dyDescent="0.2">
      <c r="A140" s="33" t="s">
        <v>27</v>
      </c>
      <c r="B140" s="31"/>
      <c r="C140" s="31"/>
      <c r="D140" s="31"/>
      <c r="E140" s="32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3" t="s">
        <v>26</v>
      </c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</row>
    <row r="141" spans="1:50" ht="14.25" customHeight="1" x14ac:dyDescent="0.2">
      <c r="A141" s="33" t="s">
        <v>25</v>
      </c>
      <c r="B141" s="31"/>
      <c r="C141" s="31"/>
      <c r="D141" s="31"/>
      <c r="E141" s="32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3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</row>
    <row r="142" spans="1:50" ht="14.25" customHeight="1" x14ac:dyDescent="0.2">
      <c r="A142" s="32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</row>
    <row r="144" spans="1:50" ht="15" x14ac:dyDescent="0.25">
      <c r="W144" s="28"/>
      <c r="X144" s="28"/>
      <c r="AA144" s="28"/>
      <c r="AB144" s="28"/>
      <c r="AC144" s="28"/>
      <c r="AI144" s="28"/>
      <c r="AJ144" s="28"/>
      <c r="AK144" s="28"/>
      <c r="AL144" s="28"/>
      <c r="AM144" s="28"/>
      <c r="AN144" s="28"/>
      <c r="AX144" s="30"/>
    </row>
    <row r="145" spans="20:40" x14ac:dyDescent="0.2">
      <c r="W145" s="28"/>
      <c r="X145" s="28"/>
      <c r="AA145" s="28"/>
      <c r="AB145" s="28"/>
      <c r="AC145" s="28"/>
      <c r="AI145" s="28"/>
      <c r="AJ145" s="28"/>
      <c r="AK145" s="28"/>
      <c r="AL145" s="28"/>
      <c r="AM145" s="28"/>
      <c r="AN145" s="28"/>
    </row>
    <row r="146" spans="20:40" x14ac:dyDescent="0.2">
      <c r="T146" s="29"/>
      <c r="W146" s="28"/>
      <c r="X146" s="28"/>
      <c r="AA146" s="28"/>
      <c r="AB146" s="28"/>
      <c r="AC146" s="28"/>
    </row>
    <row r="147" spans="20:40" x14ac:dyDescent="0.2">
      <c r="T147" s="29"/>
      <c r="W147" s="28"/>
      <c r="X147" s="28"/>
      <c r="AA147" s="28"/>
      <c r="AB147" s="28"/>
      <c r="AC147" s="28"/>
    </row>
    <row r="148" spans="20:40" x14ac:dyDescent="0.2">
      <c r="T148" s="29"/>
      <c r="W148" s="28"/>
      <c r="X148" s="28"/>
      <c r="AA148" s="28"/>
      <c r="AB148" s="28"/>
      <c r="AC148" s="28"/>
    </row>
    <row r="149" spans="20:40" x14ac:dyDescent="0.2">
      <c r="W149" s="28"/>
      <c r="X149" s="28"/>
      <c r="AA149" s="28"/>
      <c r="AB149" s="28"/>
      <c r="AC149" s="28"/>
      <c r="AI149" s="28"/>
      <c r="AJ149" s="28"/>
      <c r="AK149" s="28"/>
      <c r="AL149" s="28"/>
      <c r="AM149" s="28"/>
      <c r="AN149" s="28"/>
    </row>
  </sheetData>
  <mergeCells count="617">
    <mergeCell ref="A142:AW142"/>
    <mergeCell ref="A139:AW139"/>
    <mergeCell ref="A140:D140"/>
    <mergeCell ref="E140:AB140"/>
    <mergeCell ref="AC140:AW140"/>
    <mergeCell ref="A141:D141"/>
    <mergeCell ref="E141:AB141"/>
    <mergeCell ref="AC141:AW141"/>
    <mergeCell ref="A137:N137"/>
    <mergeCell ref="O137:AF137"/>
    <mergeCell ref="AG137:AQ137"/>
    <mergeCell ref="AR137:AW137"/>
    <mergeCell ref="A138:AF138"/>
    <mergeCell ref="AG138:AQ138"/>
    <mergeCell ref="AR138:AW138"/>
    <mergeCell ref="A134:AW134"/>
    <mergeCell ref="A135:AF135"/>
    <mergeCell ref="AG135:AQ135"/>
    <mergeCell ref="AR135:AW135"/>
    <mergeCell ref="A136:AF136"/>
    <mergeCell ref="AG136:AQ136"/>
    <mergeCell ref="AR136:AW136"/>
    <mergeCell ref="A132:P132"/>
    <mergeCell ref="Q132:AH132"/>
    <mergeCell ref="AI132:AQ132"/>
    <mergeCell ref="AR132:AW132"/>
    <mergeCell ref="A133:AH133"/>
    <mergeCell ref="AI133:AQ133"/>
    <mergeCell ref="AR133:AW133"/>
    <mergeCell ref="A129:AH129"/>
    <mergeCell ref="AI129:AQ129"/>
    <mergeCell ref="AR129:AW129"/>
    <mergeCell ref="A130:AW130"/>
    <mergeCell ref="A131:AH131"/>
    <mergeCell ref="AI131:AQ131"/>
    <mergeCell ref="AR131:AW131"/>
    <mergeCell ref="A126:AW126"/>
    <mergeCell ref="A127:P127"/>
    <mergeCell ref="Q127:AH127"/>
    <mergeCell ref="AI127:AQ127"/>
    <mergeCell ref="AR127:AW127"/>
    <mergeCell ref="A128:P128"/>
    <mergeCell ref="Q128:AH128"/>
    <mergeCell ref="AI128:AQ128"/>
    <mergeCell ref="AR128:AW128"/>
    <mergeCell ref="A124:AH124"/>
    <mergeCell ref="AI124:AQ124"/>
    <mergeCell ref="AR124:AW124"/>
    <mergeCell ref="A125:AH125"/>
    <mergeCell ref="AI125:AQ125"/>
    <mergeCell ref="AR125:AW125"/>
    <mergeCell ref="A122:P122"/>
    <mergeCell ref="Q122:AH122"/>
    <mergeCell ref="AI122:AQ122"/>
    <mergeCell ref="AR122:AW122"/>
    <mergeCell ref="A123:P123"/>
    <mergeCell ref="Q123:AH123"/>
    <mergeCell ref="AI123:AQ123"/>
    <mergeCell ref="AR123:AW123"/>
    <mergeCell ref="A119:AW119"/>
    <mergeCell ref="A120:AH120"/>
    <mergeCell ref="AI120:AQ120"/>
    <mergeCell ref="AR120:AW120"/>
    <mergeCell ref="A121:P121"/>
    <mergeCell ref="Q121:AH121"/>
    <mergeCell ref="AI121:AQ121"/>
    <mergeCell ref="AR121:AW121"/>
    <mergeCell ref="A117:Z118"/>
    <mergeCell ref="AA117:AE118"/>
    <mergeCell ref="AF117:AL118"/>
    <mergeCell ref="AM117:AP117"/>
    <mergeCell ref="AQ117:AW117"/>
    <mergeCell ref="AM118:AP118"/>
    <mergeCell ref="AQ118:AW118"/>
    <mergeCell ref="AQ115:AV115"/>
    <mergeCell ref="D116:F116"/>
    <mergeCell ref="G116:L116"/>
    <mergeCell ref="M116:S116"/>
    <mergeCell ref="T116:V116"/>
    <mergeCell ref="W116:Z116"/>
    <mergeCell ref="AM116:AP116"/>
    <mergeCell ref="AQ116:AV116"/>
    <mergeCell ref="AQ114:AV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V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V111"/>
    <mergeCell ref="D112:F112"/>
    <mergeCell ref="G112:L112"/>
    <mergeCell ref="M112:S112"/>
    <mergeCell ref="T112:V112"/>
    <mergeCell ref="W112:Z112"/>
    <mergeCell ref="AM112:AP112"/>
    <mergeCell ref="AQ112:AV112"/>
    <mergeCell ref="AQ110:AV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V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V107"/>
    <mergeCell ref="D108:F108"/>
    <mergeCell ref="G108:L108"/>
    <mergeCell ref="M108:S108"/>
    <mergeCell ref="T108:V108"/>
    <mergeCell ref="W108:Z108"/>
    <mergeCell ref="AM108:AP108"/>
    <mergeCell ref="AQ108:AV108"/>
    <mergeCell ref="AM106:AP106"/>
    <mergeCell ref="AQ106:AV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W104"/>
    <mergeCell ref="A105:AW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R102"/>
    <mergeCell ref="AS102:AW102"/>
    <mergeCell ref="A103:AG103"/>
    <mergeCell ref="AH103:AR103"/>
    <mergeCell ref="AS103:AW103"/>
    <mergeCell ref="A99:AW99"/>
    <mergeCell ref="A100:AG100"/>
    <mergeCell ref="AH100:AR100"/>
    <mergeCell ref="AS100:AW100"/>
    <mergeCell ref="A101:AG101"/>
    <mergeCell ref="AH101:AR101"/>
    <mergeCell ref="AS101:AW101"/>
    <mergeCell ref="AE95:AW96"/>
    <mergeCell ref="F96:K96"/>
    <mergeCell ref="L96:R96"/>
    <mergeCell ref="A97:Y98"/>
    <mergeCell ref="Z97:AD98"/>
    <mergeCell ref="AE97:AK98"/>
    <mergeCell ref="AL97:AO97"/>
    <mergeCell ref="AP97:AW97"/>
    <mergeCell ref="AL98:AO98"/>
    <mergeCell ref="AP98:AW98"/>
    <mergeCell ref="AE93:AW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W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W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U88"/>
    <mergeCell ref="AV88:AW88"/>
    <mergeCell ref="A89:B90"/>
    <mergeCell ref="C89:E90"/>
    <mergeCell ref="F89:K89"/>
    <mergeCell ref="L89:R89"/>
    <mergeCell ref="S89:U90"/>
    <mergeCell ref="V89:Y90"/>
    <mergeCell ref="Z89:AD90"/>
    <mergeCell ref="A86:AW86"/>
    <mergeCell ref="A87:AW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R84"/>
    <mergeCell ref="AS84:AW84"/>
    <mergeCell ref="A85:AG85"/>
    <mergeCell ref="AH85:AR85"/>
    <mergeCell ref="AS85:AW85"/>
    <mergeCell ref="A81:AW81"/>
    <mergeCell ref="A82:AG82"/>
    <mergeCell ref="AH82:AR82"/>
    <mergeCell ref="AS82:AW82"/>
    <mergeCell ref="A83:AG83"/>
    <mergeCell ref="AH83:AR83"/>
    <mergeCell ref="AS83:AW83"/>
    <mergeCell ref="AE77:AW78"/>
    <mergeCell ref="F78:K78"/>
    <mergeCell ref="L78:R78"/>
    <mergeCell ref="A79:Y80"/>
    <mergeCell ref="Z79:AD80"/>
    <mergeCell ref="AE79:AK80"/>
    <mergeCell ref="AL79:AO79"/>
    <mergeCell ref="AP79:AW79"/>
    <mergeCell ref="AL80:AO80"/>
    <mergeCell ref="AP80:AW80"/>
    <mergeCell ref="AL76:AO76"/>
    <mergeCell ref="AP76:AU76"/>
    <mergeCell ref="AV76:AW76"/>
    <mergeCell ref="A77:B78"/>
    <mergeCell ref="C77:E78"/>
    <mergeCell ref="F77:K77"/>
    <mergeCell ref="L77:R77"/>
    <mergeCell ref="S77:U78"/>
    <mergeCell ref="V77:Y78"/>
    <mergeCell ref="Z77:AD78"/>
    <mergeCell ref="A74:AW74"/>
    <mergeCell ref="A75:AW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W71"/>
    <mergeCell ref="A72:AF72"/>
    <mergeCell ref="AG72:AQ72"/>
    <mergeCell ref="AR72:AW72"/>
    <mergeCell ref="A73:AF73"/>
    <mergeCell ref="AG73:AQ73"/>
    <mergeCell ref="AR73:AW73"/>
    <mergeCell ref="AC68:AM69"/>
    <mergeCell ref="AN68:AS69"/>
    <mergeCell ref="AT68:AW69"/>
    <mergeCell ref="H69:W69"/>
    <mergeCell ref="X69:AB69"/>
    <mergeCell ref="A70:AS70"/>
    <mergeCell ref="AT70:AW70"/>
    <mergeCell ref="H67:W67"/>
    <mergeCell ref="X67:AB67"/>
    <mergeCell ref="A68:A69"/>
    <mergeCell ref="B68:G69"/>
    <mergeCell ref="H68:W68"/>
    <mergeCell ref="X68:AB68"/>
    <mergeCell ref="AT64:AW65"/>
    <mergeCell ref="H65:W65"/>
    <mergeCell ref="X65:AB65"/>
    <mergeCell ref="A66:A67"/>
    <mergeCell ref="B66:G67"/>
    <mergeCell ref="H66:W66"/>
    <mergeCell ref="X66:AB66"/>
    <mergeCell ref="AC66:AM67"/>
    <mergeCell ref="AN66:AS67"/>
    <mergeCell ref="AT66:AW67"/>
    <mergeCell ref="A64:A65"/>
    <mergeCell ref="B64:G65"/>
    <mergeCell ref="H64:W64"/>
    <mergeCell ref="X64:AB64"/>
    <mergeCell ref="AC64:AM65"/>
    <mergeCell ref="AN64:AS65"/>
    <mergeCell ref="AT61:AW61"/>
    <mergeCell ref="A62:A63"/>
    <mergeCell ref="B62:G63"/>
    <mergeCell ref="H62:W62"/>
    <mergeCell ref="X62:AB62"/>
    <mergeCell ref="AC62:AM63"/>
    <mergeCell ref="AN62:AS63"/>
    <mergeCell ref="AT62:AW63"/>
    <mergeCell ref="H63:W63"/>
    <mergeCell ref="X63:AB63"/>
    <mergeCell ref="A58:AG58"/>
    <mergeCell ref="AH58:AR58"/>
    <mergeCell ref="AS58:AW58"/>
    <mergeCell ref="A59:AW59"/>
    <mergeCell ref="A60:AW60"/>
    <mergeCell ref="B61:G61"/>
    <mergeCell ref="H61:W61"/>
    <mergeCell ref="X61:AB61"/>
    <mergeCell ref="AC61:AM61"/>
    <mergeCell ref="AN61:AS61"/>
    <mergeCell ref="A55:AW55"/>
    <mergeCell ref="A56:AG56"/>
    <mergeCell ref="AH56:AR56"/>
    <mergeCell ref="AS56:AW56"/>
    <mergeCell ref="A57:O57"/>
    <mergeCell ref="P57:AG57"/>
    <mergeCell ref="AH57:AR57"/>
    <mergeCell ref="AS57:AW57"/>
    <mergeCell ref="A53:O53"/>
    <mergeCell ref="P53:AG53"/>
    <mergeCell ref="AH53:AR53"/>
    <mergeCell ref="AS53:AW53"/>
    <mergeCell ref="A54:AG54"/>
    <mergeCell ref="AH54:AR54"/>
    <mergeCell ref="AS54:AW54"/>
    <mergeCell ref="A50:AG50"/>
    <mergeCell ref="AH50:AR50"/>
    <mergeCell ref="AS50:AW50"/>
    <mergeCell ref="A51:AW51"/>
    <mergeCell ref="A52:O52"/>
    <mergeCell ref="P52:AG52"/>
    <mergeCell ref="AH52:AR52"/>
    <mergeCell ref="AS52:AW52"/>
    <mergeCell ref="A47:AW47"/>
    <mergeCell ref="A48:O48"/>
    <mergeCell ref="P48:AG48"/>
    <mergeCell ref="AH48:AR48"/>
    <mergeCell ref="AS48:AW48"/>
    <mergeCell ref="A49:O49"/>
    <mergeCell ref="P49:AG49"/>
    <mergeCell ref="AH49:AR49"/>
    <mergeCell ref="AS49:AW49"/>
    <mergeCell ref="A45:AG45"/>
    <mergeCell ref="AH45:AR45"/>
    <mergeCell ref="AS45:AW45"/>
    <mergeCell ref="A46:AG46"/>
    <mergeCell ref="AH46:AR46"/>
    <mergeCell ref="AS46:AW46"/>
    <mergeCell ref="A43:O43"/>
    <mergeCell ref="P43:AG43"/>
    <mergeCell ref="AH43:AR43"/>
    <mergeCell ref="AS43:AW43"/>
    <mergeCell ref="A44:O44"/>
    <mergeCell ref="P44:AG44"/>
    <mergeCell ref="AH44:AR44"/>
    <mergeCell ref="AS44:AW44"/>
    <mergeCell ref="A40:AW40"/>
    <mergeCell ref="A41:AG41"/>
    <mergeCell ref="AH41:AR41"/>
    <mergeCell ref="AS41:AW41"/>
    <mergeCell ref="A42:O42"/>
    <mergeCell ref="P42:AG42"/>
    <mergeCell ref="AH42:AR42"/>
    <mergeCell ref="AS42:AW42"/>
    <mergeCell ref="A38:T39"/>
    <mergeCell ref="U38:X39"/>
    <mergeCell ref="Y38:AC39"/>
    <mergeCell ref="AD38:AJ38"/>
    <mergeCell ref="AK38:AN39"/>
    <mergeCell ref="AO38:AW38"/>
    <mergeCell ref="AD39:AJ39"/>
    <mergeCell ref="AO39:AW39"/>
    <mergeCell ref="A36:T36"/>
    <mergeCell ref="U36:X37"/>
    <mergeCell ref="Y36:AC37"/>
    <mergeCell ref="AD36:AJ36"/>
    <mergeCell ref="AK36:AN37"/>
    <mergeCell ref="AO36:AW36"/>
    <mergeCell ref="A37:T37"/>
    <mergeCell ref="AD37:AJ37"/>
    <mergeCell ref="AO37:AW37"/>
    <mergeCell ref="A34:T35"/>
    <mergeCell ref="U34:X35"/>
    <mergeCell ref="Y34:AC35"/>
    <mergeCell ref="AD34:AJ34"/>
    <mergeCell ref="AK34:AN35"/>
    <mergeCell ref="AO34:AW34"/>
    <mergeCell ref="AD35:AJ35"/>
    <mergeCell ref="AO35:AW35"/>
    <mergeCell ref="AU32:AW32"/>
    <mergeCell ref="B33:D33"/>
    <mergeCell ref="E33:H33"/>
    <mergeCell ref="I33:J33"/>
    <mergeCell ref="K33:M33"/>
    <mergeCell ref="N33:Q33"/>
    <mergeCell ref="AD33:AJ33"/>
    <mergeCell ref="AO33:AT33"/>
    <mergeCell ref="AU33:AW33"/>
    <mergeCell ref="R32:T33"/>
    <mergeCell ref="U32:X33"/>
    <mergeCell ref="Y32:AC33"/>
    <mergeCell ref="AD32:AJ32"/>
    <mergeCell ref="AK32:AN33"/>
    <mergeCell ref="AO32:AT32"/>
    <mergeCell ref="A32:A33"/>
    <mergeCell ref="B32:D32"/>
    <mergeCell ref="E32:H32"/>
    <mergeCell ref="I32:J32"/>
    <mergeCell ref="K32:M32"/>
    <mergeCell ref="N32:Q32"/>
    <mergeCell ref="AU30:AW30"/>
    <mergeCell ref="B31:D31"/>
    <mergeCell ref="E31:H31"/>
    <mergeCell ref="I31:J31"/>
    <mergeCell ref="K31:M31"/>
    <mergeCell ref="N31:Q31"/>
    <mergeCell ref="AD31:AJ31"/>
    <mergeCell ref="AO31:AT31"/>
    <mergeCell ref="AU31:AW31"/>
    <mergeCell ref="R30:T31"/>
    <mergeCell ref="U30:X31"/>
    <mergeCell ref="Y30:AC31"/>
    <mergeCell ref="AD30:AJ30"/>
    <mergeCell ref="AK30:AN31"/>
    <mergeCell ref="AO30:AT30"/>
    <mergeCell ref="A30:A31"/>
    <mergeCell ref="B30:D30"/>
    <mergeCell ref="E30:H30"/>
    <mergeCell ref="I30:J30"/>
    <mergeCell ref="K30:M30"/>
    <mergeCell ref="N30:Q30"/>
    <mergeCell ref="AU28:AW28"/>
    <mergeCell ref="B29:D29"/>
    <mergeCell ref="E29:H29"/>
    <mergeCell ref="I29:J29"/>
    <mergeCell ref="K29:M29"/>
    <mergeCell ref="N29:Q29"/>
    <mergeCell ref="AD29:AJ29"/>
    <mergeCell ref="AO29:AT29"/>
    <mergeCell ref="AU29:AW29"/>
    <mergeCell ref="R28:T29"/>
    <mergeCell ref="U28:X29"/>
    <mergeCell ref="Y28:AC29"/>
    <mergeCell ref="AD28:AJ28"/>
    <mergeCell ref="AK28:AN29"/>
    <mergeCell ref="AO28:AT28"/>
    <mergeCell ref="A28:A29"/>
    <mergeCell ref="B28:D28"/>
    <mergeCell ref="E28:H28"/>
    <mergeCell ref="I28:J28"/>
    <mergeCell ref="K28:M28"/>
    <mergeCell ref="N28:Q28"/>
    <mergeCell ref="AU26:AW26"/>
    <mergeCell ref="B27:D27"/>
    <mergeCell ref="E27:H27"/>
    <mergeCell ref="I27:J27"/>
    <mergeCell ref="K27:M27"/>
    <mergeCell ref="N27:Q27"/>
    <mergeCell ref="AD27:AJ27"/>
    <mergeCell ref="AO27:AT27"/>
    <mergeCell ref="AU27:AW27"/>
    <mergeCell ref="R26:T27"/>
    <mergeCell ref="U26:X27"/>
    <mergeCell ref="Y26:AC27"/>
    <mergeCell ref="AD26:AJ26"/>
    <mergeCell ref="AK26:AN27"/>
    <mergeCell ref="AO26:AT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T24"/>
    <mergeCell ref="AU24:AW24"/>
    <mergeCell ref="AO25:AT25"/>
    <mergeCell ref="AU25:AW25"/>
    <mergeCell ref="AK23:AN23"/>
    <mergeCell ref="AO23:AT23"/>
    <mergeCell ref="AU23:AW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W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T21"/>
    <mergeCell ref="AU21:AW21"/>
    <mergeCell ref="R19:T21"/>
    <mergeCell ref="U19:X21"/>
    <mergeCell ref="Y19:AC21"/>
    <mergeCell ref="AD19:AJ20"/>
    <mergeCell ref="A17:AW17"/>
    <mergeCell ref="A18:A21"/>
    <mergeCell ref="B18:D21"/>
    <mergeCell ref="E18:H21"/>
    <mergeCell ref="I18:J19"/>
    <mergeCell ref="K18:T18"/>
    <mergeCell ref="U18:AN18"/>
    <mergeCell ref="AO18:AW18"/>
    <mergeCell ref="I20:J21"/>
    <mergeCell ref="K21:M21"/>
    <mergeCell ref="K19:M20"/>
    <mergeCell ref="N19:Q20"/>
    <mergeCell ref="A15:W15"/>
    <mergeCell ref="X15:AI15"/>
    <mergeCell ref="AJ15:AW15"/>
    <mergeCell ref="A16:W16"/>
    <mergeCell ref="X16:AI16"/>
    <mergeCell ref="AJ16:AW16"/>
    <mergeCell ref="AK19:AN21"/>
    <mergeCell ref="AO19:AW20"/>
    <mergeCell ref="A9:AW9"/>
    <mergeCell ref="A10:AW10"/>
    <mergeCell ref="A11:AW11"/>
    <mergeCell ref="A12:AW12"/>
    <mergeCell ref="A13:AW13"/>
    <mergeCell ref="A14:W14"/>
    <mergeCell ref="X14:AI14"/>
    <mergeCell ref="AJ14:AW14"/>
    <mergeCell ref="A7:I7"/>
    <mergeCell ref="J7:AA7"/>
    <mergeCell ref="AB7:AW7"/>
    <mergeCell ref="A8:I8"/>
    <mergeCell ref="J8:AA8"/>
    <mergeCell ref="AB8:AW8"/>
    <mergeCell ref="A5:I5"/>
    <mergeCell ref="J5:AA5"/>
    <mergeCell ref="AB5:AW5"/>
    <mergeCell ref="A6:I6"/>
    <mergeCell ref="J6:AA6"/>
    <mergeCell ref="AB6:AW6"/>
    <mergeCell ref="A3:I3"/>
    <mergeCell ref="J3:AA3"/>
    <mergeCell ref="AB3:AW3"/>
    <mergeCell ref="A4:I4"/>
    <mergeCell ref="J4:AA4"/>
    <mergeCell ref="AB4:AW4"/>
    <mergeCell ref="A1:I1"/>
    <mergeCell ref="J1:AA1"/>
    <mergeCell ref="AB1:AW1"/>
    <mergeCell ref="A2:I2"/>
    <mergeCell ref="J2:AA2"/>
    <mergeCell ref="AB2:AW2"/>
    <mergeCell ref="W148:X148"/>
    <mergeCell ref="W149:X149"/>
    <mergeCell ref="AI145:AN145"/>
    <mergeCell ref="AI149:AN149"/>
    <mergeCell ref="AA145:AC145"/>
    <mergeCell ref="AA146:AC146"/>
    <mergeCell ref="AA147:AC147"/>
    <mergeCell ref="AA148:AC148"/>
    <mergeCell ref="AA149:AC149"/>
    <mergeCell ref="W144:X144"/>
    <mergeCell ref="AA144:AC144"/>
    <mergeCell ref="AI144:AN144"/>
    <mergeCell ref="W145:X145"/>
    <mergeCell ref="W146:X146"/>
    <mergeCell ref="W147:X147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8"/>
  <sheetViews>
    <sheetView topLeftCell="A4" zoomScale="85" zoomScaleNormal="85" workbookViewId="0">
      <selection activeCell="A11" sqref="A11:AW11"/>
    </sheetView>
  </sheetViews>
  <sheetFormatPr defaultRowHeight="12.75" x14ac:dyDescent="0.2"/>
  <cols>
    <col min="1" max="1" width="5.140625" style="100" customWidth="1"/>
    <col min="2" max="2" width="5.28515625" style="99" customWidth="1"/>
    <col min="3" max="4" width="11.7109375" style="99" customWidth="1"/>
    <col min="5" max="5" width="0.85546875" style="99" customWidth="1"/>
    <col min="6" max="6" width="36.85546875" style="99" customWidth="1"/>
    <col min="7" max="7" width="8.85546875" style="99" customWidth="1"/>
    <col min="8" max="8" width="11.28515625" style="99" customWidth="1"/>
    <col min="9" max="9" width="23.140625" style="99" customWidth="1"/>
    <col min="10" max="10" width="6.85546875" style="99" customWidth="1"/>
    <col min="11" max="11" width="8.140625" style="99" customWidth="1"/>
    <col min="12" max="12" width="10.85546875" style="100" customWidth="1"/>
    <col min="13" max="13" width="13" style="99" customWidth="1"/>
    <col min="14" max="14" width="11.7109375" style="99" bestFit="1" customWidth="1"/>
    <col min="15" max="15" width="12.140625" style="99" customWidth="1"/>
    <col min="16" max="16384" width="9.140625" style="99"/>
  </cols>
  <sheetData>
    <row r="1" spans="1:18" s="238" customFormat="1" ht="15.75" customHeight="1" x14ac:dyDescent="0.3">
      <c r="A1" s="243"/>
      <c r="B1" s="242"/>
      <c r="C1" s="223"/>
      <c r="D1" s="223"/>
      <c r="E1" s="222"/>
      <c r="F1" s="247"/>
      <c r="G1" s="246"/>
      <c r="H1" s="246"/>
      <c r="I1" s="245" t="s">
        <v>227</v>
      </c>
      <c r="J1" s="245"/>
      <c r="K1" s="245"/>
      <c r="L1" s="243"/>
      <c r="M1" s="244"/>
      <c r="N1" s="244"/>
      <c r="O1" s="244"/>
      <c r="P1" s="244"/>
      <c r="Q1" s="244"/>
      <c r="R1" s="244"/>
    </row>
    <row r="2" spans="1:18" s="238" customFormat="1" ht="15.75" customHeight="1" x14ac:dyDescent="0.3">
      <c r="A2" s="243"/>
      <c r="B2" s="242"/>
      <c r="C2" s="223"/>
      <c r="D2" s="223"/>
      <c r="E2" s="222"/>
      <c r="F2" s="241"/>
      <c r="G2" s="235" t="s">
        <v>226</v>
      </c>
      <c r="H2" s="235"/>
      <c r="I2" s="235"/>
      <c r="J2" s="235"/>
      <c r="K2" s="235"/>
      <c r="L2" s="240"/>
      <c r="M2" s="239"/>
      <c r="N2" s="239"/>
      <c r="O2" s="239"/>
      <c r="P2" s="239"/>
      <c r="Q2" s="239"/>
      <c r="R2" s="239"/>
    </row>
    <row r="3" spans="1:18" s="232" customFormat="1" ht="15.75" x14ac:dyDescent="0.25">
      <c r="A3" s="237"/>
      <c r="B3" s="236"/>
      <c r="C3" s="223"/>
      <c r="D3" s="223"/>
      <c r="E3" s="223"/>
      <c r="F3" s="235"/>
      <c r="G3" s="235"/>
      <c r="H3" s="235"/>
      <c r="I3" s="235"/>
      <c r="J3" s="235"/>
      <c r="K3" s="222"/>
      <c r="L3" s="234"/>
      <c r="M3" s="222"/>
      <c r="N3" s="222"/>
      <c r="O3" s="222"/>
      <c r="P3" s="222"/>
      <c r="R3" s="233"/>
    </row>
    <row r="4" spans="1:18" s="218" customFormat="1" ht="20.25" x14ac:dyDescent="0.3">
      <c r="A4" s="226"/>
      <c r="B4" s="225"/>
      <c r="C4" s="231" t="s">
        <v>225</v>
      </c>
      <c r="D4" s="231"/>
      <c r="E4" s="231"/>
      <c r="F4" s="222"/>
      <c r="G4" s="223"/>
      <c r="H4" s="223" t="s">
        <v>224</v>
      </c>
      <c r="I4" s="223"/>
      <c r="J4" s="223"/>
      <c r="K4" s="222"/>
      <c r="L4" s="221"/>
      <c r="M4" s="220"/>
      <c r="N4" s="220"/>
      <c r="O4" s="220"/>
      <c r="P4" s="220"/>
      <c r="R4" s="219"/>
    </row>
    <row r="5" spans="1:18" s="218" customFormat="1" ht="33" customHeight="1" x14ac:dyDescent="0.3">
      <c r="A5" s="226"/>
      <c r="B5" s="225"/>
      <c r="C5" s="229" t="s">
        <v>223</v>
      </c>
      <c r="D5" s="229"/>
      <c r="E5" s="229"/>
      <c r="F5" s="229"/>
      <c r="G5" s="230"/>
      <c r="H5" s="229" t="s">
        <v>222</v>
      </c>
      <c r="I5" s="229"/>
      <c r="J5" s="229"/>
      <c r="K5" s="229"/>
      <c r="L5" s="228"/>
      <c r="M5" s="227"/>
      <c r="N5" s="227"/>
      <c r="O5" s="227"/>
      <c r="P5" s="227"/>
      <c r="Q5" s="227"/>
      <c r="R5" s="227"/>
    </row>
    <row r="6" spans="1:18" s="218" customFormat="1" ht="27.75" customHeight="1" x14ac:dyDescent="0.3">
      <c r="A6" s="226"/>
      <c r="B6" s="225"/>
      <c r="C6" s="223" t="s">
        <v>221</v>
      </c>
      <c r="D6" s="223"/>
      <c r="E6" s="224"/>
      <c r="F6" s="222"/>
      <c r="G6" s="223"/>
      <c r="H6" s="223" t="s">
        <v>220</v>
      </c>
      <c r="I6" s="223"/>
      <c r="J6" s="223"/>
      <c r="K6" s="222"/>
      <c r="L6" s="221"/>
      <c r="M6" s="220"/>
      <c r="N6" s="220"/>
      <c r="O6" s="220"/>
      <c r="P6" s="220"/>
      <c r="R6" s="219"/>
    </row>
    <row r="7" spans="1:18" s="218" customFormat="1" ht="20.25" x14ac:dyDescent="0.3">
      <c r="A7" s="226"/>
      <c r="B7" s="225"/>
      <c r="C7" s="223" t="s">
        <v>219</v>
      </c>
      <c r="D7" s="223"/>
      <c r="E7" s="224"/>
      <c r="F7" s="222"/>
      <c r="G7" s="223"/>
      <c r="H7" s="223" t="s">
        <v>219</v>
      </c>
      <c r="I7" s="223"/>
      <c r="J7" s="223"/>
      <c r="K7" s="222"/>
      <c r="L7" s="221"/>
      <c r="M7" s="220"/>
      <c r="N7" s="220"/>
      <c r="O7" s="220"/>
      <c r="P7" s="220"/>
      <c r="R7" s="219"/>
    </row>
    <row r="8" spans="1:18" ht="38.25" customHeight="1" x14ac:dyDescent="0.2"/>
    <row r="9" spans="1:18" x14ac:dyDescent="0.2">
      <c r="B9" s="217" t="s">
        <v>218</v>
      </c>
      <c r="C9" s="217"/>
      <c r="D9" s="217"/>
      <c r="E9" s="217"/>
      <c r="F9" s="217"/>
      <c r="G9" s="217"/>
      <c r="H9" s="217"/>
      <c r="I9" s="217"/>
      <c r="J9" s="217"/>
      <c r="K9" s="217"/>
    </row>
    <row r="10" spans="1:18" x14ac:dyDescent="0.2">
      <c r="B10" s="217" t="s">
        <v>217</v>
      </c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8" x14ac:dyDescent="0.2">
      <c r="B11" s="110"/>
      <c r="C11" s="110"/>
      <c r="D11" s="110"/>
      <c r="E11" s="110"/>
      <c r="F11" s="110"/>
      <c r="G11" s="110"/>
      <c r="H11" s="110"/>
      <c r="I11" s="110"/>
      <c r="J11" s="110"/>
      <c r="K11" s="110"/>
    </row>
    <row r="12" spans="1:18" ht="30.75" customHeight="1" x14ac:dyDescent="0.2">
      <c r="B12" s="215" t="s">
        <v>216</v>
      </c>
      <c r="C12" s="215"/>
      <c r="D12" s="215"/>
      <c r="E12" s="215"/>
      <c r="F12" s="215"/>
      <c r="G12" s="216" t="s">
        <v>23</v>
      </c>
      <c r="H12" s="216"/>
      <c r="I12" s="216"/>
      <c r="J12" s="216"/>
      <c r="K12" s="216"/>
    </row>
    <row r="13" spans="1:18" ht="18" customHeight="1" x14ac:dyDescent="0.2">
      <c r="B13" s="215" t="s">
        <v>215</v>
      </c>
      <c r="C13" s="215"/>
      <c r="D13" s="215"/>
      <c r="E13" s="215"/>
      <c r="F13" s="215"/>
      <c r="G13" s="213"/>
      <c r="H13" s="213"/>
      <c r="I13" s="213"/>
      <c r="J13" s="213"/>
      <c r="K13" s="213"/>
    </row>
    <row r="14" spans="1:18" ht="18" customHeight="1" x14ac:dyDescent="0.2">
      <c r="B14" s="214" t="s">
        <v>214</v>
      </c>
      <c r="C14" s="214"/>
      <c r="D14" s="214"/>
      <c r="E14" s="214"/>
      <c r="F14" s="214"/>
      <c r="G14" s="213"/>
      <c r="H14" s="213"/>
      <c r="I14" s="213"/>
      <c r="J14" s="213"/>
      <c r="K14" s="213"/>
      <c r="Q14" s="212"/>
    </row>
    <row r="15" spans="1:18" ht="15" customHeight="1" x14ac:dyDescent="0.2">
      <c r="I15" s="211">
        <f>J37/1000</f>
        <v>292.56903000000011</v>
      </c>
      <c r="J15" s="211"/>
      <c r="K15" s="110" t="s">
        <v>10</v>
      </c>
    </row>
    <row r="16" spans="1:18" ht="48.75" customHeight="1" x14ac:dyDescent="0.2">
      <c r="B16" s="210" t="s">
        <v>4</v>
      </c>
      <c r="C16" s="207" t="s">
        <v>213</v>
      </c>
      <c r="D16" s="209"/>
      <c r="E16" s="206"/>
      <c r="F16" s="207" t="s">
        <v>212</v>
      </c>
      <c r="G16" s="206"/>
      <c r="H16" s="208" t="s">
        <v>211</v>
      </c>
      <c r="I16" s="208" t="s">
        <v>210</v>
      </c>
      <c r="J16" s="207" t="s">
        <v>209</v>
      </c>
      <c r="K16" s="206"/>
    </row>
    <row r="17" spans="1:14" ht="36.75" customHeight="1" x14ac:dyDescent="0.2">
      <c r="B17" s="205"/>
      <c r="C17" s="202"/>
      <c r="D17" s="204"/>
      <c r="E17" s="201"/>
      <c r="F17" s="202"/>
      <c r="G17" s="201"/>
      <c r="H17" s="203"/>
      <c r="I17" s="203"/>
      <c r="J17" s="202"/>
      <c r="K17" s="201"/>
    </row>
    <row r="18" spans="1:14" x14ac:dyDescent="0.2">
      <c r="B18" s="200">
        <v>1</v>
      </c>
      <c r="C18" s="198">
        <v>2</v>
      </c>
      <c r="D18" s="199"/>
      <c r="E18" s="197"/>
      <c r="F18" s="198">
        <v>3</v>
      </c>
      <c r="G18" s="197"/>
      <c r="H18" s="196">
        <v>4</v>
      </c>
      <c r="I18" s="195">
        <v>5</v>
      </c>
      <c r="J18" s="194">
        <v>6</v>
      </c>
      <c r="K18" s="193"/>
    </row>
    <row r="19" spans="1:14" x14ac:dyDescent="0.2">
      <c r="B19" s="192" t="s">
        <v>208</v>
      </c>
      <c r="C19" s="191"/>
      <c r="D19" s="191"/>
      <c r="E19" s="191"/>
      <c r="F19" s="191"/>
      <c r="G19" s="191"/>
      <c r="H19" s="191"/>
      <c r="I19" s="191"/>
      <c r="J19" s="191"/>
      <c r="K19" s="190"/>
    </row>
    <row r="20" spans="1:14" ht="33.75" customHeight="1" x14ac:dyDescent="0.2">
      <c r="B20" s="189">
        <v>1</v>
      </c>
      <c r="C20" s="188" t="s">
        <v>207</v>
      </c>
      <c r="D20" s="187"/>
      <c r="E20" s="186"/>
      <c r="F20" s="143" t="s">
        <v>206</v>
      </c>
      <c r="G20" s="141"/>
      <c r="H20" s="185" t="s">
        <v>205</v>
      </c>
      <c r="I20" s="184" t="s">
        <v>204</v>
      </c>
      <c r="J20" s="183">
        <f>(2.16*G25/10+3.57*G26/10+7.62*G27/10)*1.3*1000</f>
        <v>51327.900000000009</v>
      </c>
      <c r="K20" s="182"/>
      <c r="L20" s="165"/>
      <c r="N20" s="164"/>
    </row>
    <row r="21" spans="1:14" x14ac:dyDescent="0.2">
      <c r="B21" s="173"/>
      <c r="C21" s="172"/>
      <c r="D21" s="171"/>
      <c r="E21" s="170"/>
      <c r="F21" s="181" t="s">
        <v>203</v>
      </c>
      <c r="G21" s="180">
        <v>2.16</v>
      </c>
      <c r="H21" s="169"/>
      <c r="I21" s="168"/>
      <c r="J21" s="167"/>
      <c r="K21" s="166"/>
      <c r="L21" s="165"/>
      <c r="N21" s="164"/>
    </row>
    <row r="22" spans="1:14" ht="15" x14ac:dyDescent="0.2">
      <c r="B22" s="173"/>
      <c r="C22" s="172"/>
      <c r="D22" s="171"/>
      <c r="E22" s="170"/>
      <c r="F22" s="179" t="s">
        <v>202</v>
      </c>
      <c r="G22" s="178">
        <v>3.57</v>
      </c>
      <c r="H22" s="169"/>
      <c r="I22" s="168"/>
      <c r="J22" s="167"/>
      <c r="K22" s="166"/>
      <c r="L22" s="165"/>
      <c r="N22" s="164"/>
    </row>
    <row r="23" spans="1:14" ht="15" x14ac:dyDescent="0.2">
      <c r="B23" s="173"/>
      <c r="C23" s="172"/>
      <c r="D23" s="171"/>
      <c r="E23" s="170"/>
      <c r="F23" s="179" t="s">
        <v>201</v>
      </c>
      <c r="G23" s="178">
        <v>7.62</v>
      </c>
      <c r="H23" s="169"/>
      <c r="I23" s="168"/>
      <c r="J23" s="167"/>
      <c r="K23" s="166"/>
      <c r="L23" s="165"/>
      <c r="N23" s="164"/>
    </row>
    <row r="24" spans="1:14" ht="15" x14ac:dyDescent="0.2">
      <c r="B24" s="173"/>
      <c r="C24" s="172"/>
      <c r="D24" s="171"/>
      <c r="E24" s="170"/>
      <c r="F24" s="179" t="s">
        <v>200</v>
      </c>
      <c r="G24" s="178" t="s">
        <v>18</v>
      </c>
      <c r="H24" s="169"/>
      <c r="I24" s="168"/>
      <c r="J24" s="167"/>
      <c r="K24" s="166"/>
      <c r="L24" s="165"/>
      <c r="N24" s="164"/>
    </row>
    <row r="25" spans="1:14" ht="15" x14ac:dyDescent="0.2">
      <c r="B25" s="173"/>
      <c r="C25" s="172"/>
      <c r="D25" s="171"/>
      <c r="E25" s="170"/>
      <c r="F25" s="177" t="s">
        <v>199</v>
      </c>
      <c r="G25" s="176">
        <v>46</v>
      </c>
      <c r="H25" s="169"/>
      <c r="I25" s="168"/>
      <c r="J25" s="167"/>
      <c r="K25" s="166"/>
      <c r="L25" s="165"/>
      <c r="N25" s="164"/>
    </row>
    <row r="26" spans="1:14" ht="15" x14ac:dyDescent="0.2">
      <c r="B26" s="173"/>
      <c r="C26" s="172"/>
      <c r="D26" s="171"/>
      <c r="E26" s="170"/>
      <c r="F26" s="177" t="s">
        <v>198</v>
      </c>
      <c r="G26" s="176">
        <v>23</v>
      </c>
      <c r="H26" s="169"/>
      <c r="I26" s="168"/>
      <c r="J26" s="167"/>
      <c r="K26" s="166"/>
      <c r="L26" s="165"/>
      <c r="N26" s="164"/>
    </row>
    <row r="27" spans="1:14" ht="15" x14ac:dyDescent="0.2">
      <c r="B27" s="173"/>
      <c r="C27" s="172"/>
      <c r="D27" s="171"/>
      <c r="E27" s="170"/>
      <c r="F27" s="177" t="s">
        <v>197</v>
      </c>
      <c r="G27" s="176">
        <v>28</v>
      </c>
      <c r="H27" s="169"/>
      <c r="I27" s="168"/>
      <c r="J27" s="167"/>
      <c r="K27" s="166"/>
      <c r="L27" s="165"/>
      <c r="N27" s="164"/>
    </row>
    <row r="28" spans="1:14" x14ac:dyDescent="0.2">
      <c r="B28" s="173"/>
      <c r="C28" s="172"/>
      <c r="D28" s="171"/>
      <c r="E28" s="170"/>
      <c r="F28" s="175" t="s">
        <v>196</v>
      </c>
      <c r="G28" s="174"/>
      <c r="H28" s="169"/>
      <c r="I28" s="168"/>
      <c r="J28" s="167"/>
      <c r="K28" s="166"/>
      <c r="L28" s="165"/>
      <c r="N28" s="164"/>
    </row>
    <row r="29" spans="1:14" ht="23.25" customHeight="1" x14ac:dyDescent="0.2">
      <c r="B29" s="173"/>
      <c r="C29" s="172"/>
      <c r="D29" s="171"/>
      <c r="E29" s="170"/>
      <c r="F29" s="159" t="s">
        <v>195</v>
      </c>
      <c r="G29" s="158"/>
      <c r="H29" s="169"/>
      <c r="I29" s="168"/>
      <c r="J29" s="167"/>
      <c r="K29" s="166"/>
      <c r="L29" s="165"/>
      <c r="N29" s="164"/>
    </row>
    <row r="30" spans="1:14" s="152" customFormat="1" x14ac:dyDescent="0.2">
      <c r="A30" s="153"/>
      <c r="B30" s="163"/>
      <c r="C30" s="162"/>
      <c r="D30" s="161"/>
      <c r="E30" s="160"/>
      <c r="F30" s="159" t="s">
        <v>194</v>
      </c>
      <c r="G30" s="158"/>
      <c r="H30" s="157"/>
      <c r="I30" s="156"/>
      <c r="J30" s="155"/>
      <c r="K30" s="154"/>
      <c r="L30" s="153"/>
    </row>
    <row r="31" spans="1:14" s="145" customFormat="1" x14ac:dyDescent="0.2">
      <c r="A31" s="146"/>
      <c r="B31" s="151"/>
      <c r="C31" s="150" t="s">
        <v>193</v>
      </c>
      <c r="D31" s="150"/>
      <c r="E31" s="150"/>
      <c r="F31" s="150"/>
      <c r="G31" s="150"/>
      <c r="H31" s="150"/>
      <c r="I31" s="149"/>
      <c r="J31" s="148">
        <f>J20</f>
        <v>51327.900000000009</v>
      </c>
      <c r="K31" s="147"/>
      <c r="L31" s="146"/>
    </row>
    <row r="32" spans="1:14" s="128" customFormat="1" x14ac:dyDescent="0.2">
      <c r="A32" s="136"/>
      <c r="B32" s="144">
        <v>2</v>
      </c>
      <c r="C32" s="143" t="s">
        <v>192</v>
      </c>
      <c r="D32" s="142"/>
      <c r="E32" s="142"/>
      <c r="F32" s="142"/>
      <c r="G32" s="142"/>
      <c r="H32" s="142"/>
      <c r="I32" s="141"/>
      <c r="J32" s="131">
        <f>J31</f>
        <v>51327.900000000009</v>
      </c>
      <c r="K32" s="130"/>
      <c r="L32" s="140"/>
    </row>
    <row r="33" spans="1:15" s="110" customFormat="1" ht="30" customHeight="1" x14ac:dyDescent="0.25">
      <c r="A33" s="139"/>
      <c r="B33" s="135">
        <v>3</v>
      </c>
      <c r="C33" s="134" t="s">
        <v>191</v>
      </c>
      <c r="D33" s="133"/>
      <c r="E33" s="133"/>
      <c r="F33" s="133"/>
      <c r="G33" s="133"/>
      <c r="H33" s="133"/>
      <c r="I33" s="132"/>
      <c r="J33" s="131">
        <f>J32*4.75</f>
        <v>243807.52500000005</v>
      </c>
      <c r="K33" s="130"/>
      <c r="L33" s="138"/>
      <c r="M33" s="137"/>
      <c r="N33" s="137"/>
    </row>
    <row r="34" spans="1:15" s="128" customFormat="1" ht="15.75" customHeight="1" x14ac:dyDescent="0.2">
      <c r="A34" s="136"/>
      <c r="B34" s="135">
        <v>4</v>
      </c>
      <c r="C34" s="134" t="s">
        <v>190</v>
      </c>
      <c r="D34" s="133"/>
      <c r="E34" s="133"/>
      <c r="F34" s="133"/>
      <c r="G34" s="133"/>
      <c r="H34" s="133"/>
      <c r="I34" s="132"/>
      <c r="J34" s="131">
        <f>J33*1</f>
        <v>243807.52500000005</v>
      </c>
      <c r="K34" s="130"/>
      <c r="L34" s="129"/>
    </row>
    <row r="35" spans="1:15" ht="15.75" customHeight="1" x14ac:dyDescent="0.2">
      <c r="B35" s="122">
        <v>5</v>
      </c>
      <c r="C35" s="127" t="s">
        <v>28</v>
      </c>
      <c r="D35" s="126"/>
      <c r="E35" s="126"/>
      <c r="F35" s="126"/>
      <c r="G35" s="126"/>
      <c r="H35" s="126"/>
      <c r="I35" s="125"/>
      <c r="J35" s="124">
        <f>J34</f>
        <v>243807.52500000005</v>
      </c>
      <c r="K35" s="123"/>
    </row>
    <row r="36" spans="1:15" ht="15.75" customHeight="1" x14ac:dyDescent="0.2">
      <c r="B36" s="122">
        <v>6</v>
      </c>
      <c r="C36" s="121" t="s">
        <v>189</v>
      </c>
      <c r="D36" s="120"/>
      <c r="E36" s="120"/>
      <c r="F36" s="120"/>
      <c r="G36" s="120"/>
      <c r="H36" s="120"/>
      <c r="I36" s="119"/>
      <c r="J36" s="118">
        <f>J35*0.2</f>
        <v>48761.505000000012</v>
      </c>
      <c r="K36" s="117"/>
      <c r="M36" s="109"/>
      <c r="N36" s="102"/>
      <c r="O36" s="109"/>
    </row>
    <row r="37" spans="1:15" ht="15.75" customHeight="1" x14ac:dyDescent="0.2">
      <c r="B37" s="122">
        <v>7</v>
      </c>
      <c r="C37" s="121" t="s">
        <v>188</v>
      </c>
      <c r="D37" s="120"/>
      <c r="E37" s="120"/>
      <c r="F37" s="120"/>
      <c r="G37" s="120"/>
      <c r="H37" s="120"/>
      <c r="I37" s="119"/>
      <c r="J37" s="118">
        <f>J36+J35</f>
        <v>292569.03000000009</v>
      </c>
      <c r="K37" s="117"/>
      <c r="L37" s="116"/>
      <c r="M37" s="109"/>
      <c r="N37" s="102"/>
      <c r="O37" s="109"/>
    </row>
    <row r="38" spans="1:15" x14ac:dyDescent="0.2">
      <c r="C38" s="112"/>
      <c r="D38" s="112"/>
      <c r="E38" s="112"/>
      <c r="F38" s="111"/>
      <c r="G38" s="111"/>
      <c r="H38" s="111"/>
      <c r="I38" s="110"/>
      <c r="J38" s="110"/>
      <c r="M38" s="109"/>
      <c r="N38" s="102"/>
      <c r="O38" s="109"/>
    </row>
    <row r="39" spans="1:15" x14ac:dyDescent="0.2">
      <c r="C39" s="112" t="s">
        <v>187</v>
      </c>
      <c r="D39" s="112"/>
      <c r="E39" s="112"/>
      <c r="F39" s="113"/>
      <c r="G39" s="113"/>
      <c r="H39" s="113"/>
      <c r="I39" s="110" t="s">
        <v>186</v>
      </c>
      <c r="J39" s="110"/>
      <c r="M39" s="109"/>
      <c r="N39" s="102"/>
      <c r="O39" s="109"/>
    </row>
    <row r="40" spans="1:15" x14ac:dyDescent="0.2">
      <c r="C40" s="115"/>
      <c r="D40" s="115"/>
      <c r="E40" s="115"/>
      <c r="F40" s="111"/>
      <c r="G40" s="111"/>
      <c r="H40" s="111"/>
      <c r="I40" s="110"/>
      <c r="J40" s="110"/>
      <c r="M40" s="109"/>
      <c r="N40" s="102"/>
      <c r="O40" s="109"/>
    </row>
    <row r="41" spans="1:15" x14ac:dyDescent="0.2">
      <c r="C41" s="114" t="s">
        <v>185</v>
      </c>
      <c r="D41" s="114"/>
      <c r="E41" s="114"/>
      <c r="F41" s="113"/>
      <c r="G41" s="113"/>
      <c r="H41" s="113"/>
      <c r="I41" s="110" t="s">
        <v>184</v>
      </c>
      <c r="J41" s="110"/>
      <c r="M41" s="109"/>
      <c r="N41" s="102"/>
      <c r="O41" s="109"/>
    </row>
    <row r="42" spans="1:15" ht="15.75" customHeight="1" x14ac:dyDescent="0.2">
      <c r="C42" s="112"/>
      <c r="D42" s="112"/>
      <c r="E42" s="112"/>
      <c r="F42" s="111"/>
      <c r="G42" s="111"/>
      <c r="H42" s="111"/>
      <c r="I42" s="111"/>
      <c r="J42" s="110"/>
      <c r="M42" s="109"/>
      <c r="N42" s="102"/>
      <c r="O42" s="109"/>
    </row>
    <row r="43" spans="1:15" ht="12.75" hidden="1" customHeight="1" x14ac:dyDescent="0.2">
      <c r="D43" s="110"/>
      <c r="E43" s="110"/>
      <c r="F43" s="110"/>
      <c r="G43" s="110"/>
      <c r="H43" s="110"/>
      <c r="I43" s="110"/>
      <c r="J43" s="110"/>
      <c r="M43" s="109"/>
      <c r="N43" s="102"/>
      <c r="O43" s="109"/>
    </row>
    <row r="44" spans="1:15" ht="30.75" customHeight="1" x14ac:dyDescent="0.2">
      <c r="N44" s="102"/>
      <c r="O44" s="109"/>
    </row>
    <row r="45" spans="1:15" x14ac:dyDescent="0.2">
      <c r="I45" s="108"/>
      <c r="J45" s="107"/>
      <c r="K45" s="107"/>
      <c r="M45" s="109"/>
      <c r="N45" s="102"/>
      <c r="O45" s="109"/>
    </row>
    <row r="46" spans="1:15" ht="15.75" customHeight="1" x14ac:dyDescent="0.2">
      <c r="I46" s="108"/>
      <c r="J46" s="107"/>
      <c r="K46" s="107"/>
      <c r="M46" s="103"/>
      <c r="N46" s="102"/>
      <c r="O46" s="101"/>
    </row>
    <row r="47" spans="1:15" x14ac:dyDescent="0.2">
      <c r="I47" s="106"/>
      <c r="J47" s="105"/>
      <c r="K47" s="105"/>
      <c r="M47" s="103"/>
      <c r="N47" s="102"/>
      <c r="O47" s="101"/>
    </row>
    <row r="48" spans="1:15" x14ac:dyDescent="0.2">
      <c r="J48" s="104"/>
      <c r="K48" s="104"/>
      <c r="M48" s="103"/>
      <c r="N48" s="102"/>
      <c r="O48" s="101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2022-02-14T10:56:56Z</dcterms:modified>
</cp:coreProperties>
</file>