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ИПР\"/>
    </mc:Choice>
  </mc:AlternateContent>
  <xr:revisionPtr revIDLastSave="0" documentId="13_ncr:1_{8030693D-DE20-4BBF-BAC0-071FD0A1CE38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G59" i="2" s="1"/>
  <c r="H59" i="2" s="1"/>
  <c r="G48" i="2"/>
  <c r="H48" i="2" s="1"/>
  <c r="G47" i="2"/>
  <c r="H47" i="2" s="1"/>
  <c r="G46" i="2"/>
  <c r="G29" i="2"/>
  <c r="H29" i="2" s="1"/>
  <c r="G28" i="2"/>
  <c r="H28" i="2" s="1"/>
  <c r="G27" i="2"/>
  <c r="H27" i="2" s="1"/>
  <c r="G25" i="2"/>
  <c r="H25" i="2" s="1"/>
  <c r="G24" i="2"/>
  <c r="F34" i="2"/>
  <c r="F35" i="2" s="1"/>
  <c r="F36" i="2" s="1"/>
  <c r="D26" i="2"/>
  <c r="H26" i="2" s="1"/>
  <c r="F59" i="2"/>
  <c r="E59" i="2"/>
  <c r="D59" i="2"/>
  <c r="F55" i="2"/>
  <c r="E55" i="2"/>
  <c r="D55" i="2"/>
  <c r="F50" i="2"/>
  <c r="E50" i="2"/>
  <c r="D50" i="2"/>
  <c r="G43" i="2"/>
  <c r="F43" i="2"/>
  <c r="E43" i="2"/>
  <c r="D43" i="2"/>
  <c r="H42" i="2"/>
  <c r="H43" i="2" s="1"/>
  <c r="G39" i="2"/>
  <c r="F39" i="2"/>
  <c r="E39" i="2"/>
  <c r="D39" i="2"/>
  <c r="H38" i="2"/>
  <c r="H39" i="2" s="1"/>
  <c r="G35" i="2"/>
  <c r="E35" i="2"/>
  <c r="D35" i="2"/>
  <c r="H34" i="2"/>
  <c r="H35" i="2" s="1"/>
  <c r="F32" i="2"/>
  <c r="E32" i="2"/>
  <c r="H31" i="2"/>
  <c r="H30" i="2"/>
  <c r="H24" i="2"/>
  <c r="H58" i="2" l="1"/>
  <c r="G32" i="2"/>
  <c r="G36" i="2" s="1"/>
  <c r="G40" i="2" s="1"/>
  <c r="G44" i="2" s="1"/>
  <c r="F40" i="2"/>
  <c r="F44" i="2" s="1"/>
  <c r="F51" i="2" s="1"/>
  <c r="F56" i="2" s="1"/>
  <c r="F60" i="2" s="1"/>
  <c r="E36" i="2"/>
  <c r="E40" i="2" s="1"/>
  <c r="E44" i="2" s="1"/>
  <c r="E51" i="2" s="1"/>
  <c r="E56" i="2" s="1"/>
  <c r="E60" i="2" s="1"/>
  <c r="H32" i="2"/>
  <c r="H36" i="2" s="1"/>
  <c r="H40" i="2" s="1"/>
  <c r="H44" i="2" s="1"/>
  <c r="H46" i="2"/>
  <c r="D32" i="2"/>
  <c r="D36" i="2" s="1"/>
  <c r="D40" i="2" s="1"/>
  <c r="D44" i="2" s="1"/>
  <c r="G53" i="2" l="1"/>
  <c r="G54" i="2"/>
  <c r="H54" i="2" s="1"/>
  <c r="D51" i="2"/>
  <c r="D56" i="2" s="1"/>
  <c r="D60" i="2" s="1"/>
  <c r="E62" i="2"/>
  <c r="E63" i="2" s="1"/>
  <c r="F62" i="2"/>
  <c r="F63" i="2" s="1"/>
  <c r="F64" i="2" l="1"/>
  <c r="E64" i="2"/>
  <c r="D62" i="2"/>
  <c r="D63" i="2" s="1"/>
  <c r="G55" i="2"/>
  <c r="H55" i="2" s="1"/>
  <c r="H53" i="2"/>
  <c r="G49" i="2" s="1"/>
  <c r="H49" i="2" l="1"/>
  <c r="G50" i="2"/>
  <c r="D64" i="2"/>
  <c r="G51" i="2" l="1"/>
  <c r="G56" i="2" s="1"/>
  <c r="G60" i="2" s="1"/>
  <c r="H50" i="2"/>
  <c r="H51" i="2" s="1"/>
  <c r="H56" i="2" s="1"/>
  <c r="G62" i="2" l="1"/>
  <c r="G63" i="2" s="1"/>
  <c r="H63" i="2" s="1"/>
  <c r="H60" i="2"/>
  <c r="H62" i="2" l="1"/>
  <c r="H64" i="2" s="1"/>
  <c r="G64" i="2"/>
  <c r="G46" i="1" l="1"/>
  <c r="D26" i="1"/>
  <c r="D50" i="1" l="1"/>
  <c r="E50" i="1" l="1"/>
  <c r="F50" i="1"/>
  <c r="D59" i="1" l="1"/>
  <c r="D55" i="1"/>
  <c r="D43" i="1"/>
  <c r="D39" i="1"/>
  <c r="D32" i="1"/>
  <c r="E59" i="1"/>
  <c r="F59" i="1"/>
  <c r="G59" i="1"/>
  <c r="H48" i="1"/>
  <c r="H30" i="1" l="1"/>
  <c r="E32" i="1"/>
  <c r="F32" i="1"/>
  <c r="G32" i="1"/>
  <c r="H26" i="1" l="1"/>
  <c r="D35" i="1" l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D6" i="2" l="1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55" i="1" l="1"/>
  <c r="H55" i="1" s="1"/>
  <c r="H53" i="1"/>
  <c r="G49" i="1" s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<sst xmlns="http://schemas.openxmlformats.org/spreadsheetml/2006/main" count="166" uniqueCount="69">
  <si>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</si>
  <si>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</si>
  <si>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</si>
  <si>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</si>
  <si>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</si>
  <si>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</si>
  <si>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</si>
  <si>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</si>
  <si>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</si>
  <si>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</si>
  <si>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</si>
  <si>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</si>
  <si>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</si>
  <si>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</si>
  <si>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</si>
  <si>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</si>
  <si>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</si>
  <si>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</si>
  <si>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</si>
  <si>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</si>
  <si>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</si>
  <si>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</si>
  <si>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</si>
  <si>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</si>
  <si>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</si>
  <si>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</si>
  <si>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</si>
  <si>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</si>
  <si>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</si>
  <si>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</si>
  <si>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</si>
  <si>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</si>
  <si>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</si>
  <si>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</si>
  <si>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</si>
  <si>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</si>
  <si>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</si>
  <si>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</si>
  <si>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</si>
  <si>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</si>
  <si>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</si>
  <si>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</si>
  <si>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</si>
  <si>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</si>
  <si>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</si>
  <si>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</si>
  <si>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</si>
  <si>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</si>
  <si>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</si>
  <si>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</si>
  <si>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</si>
  <si>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</si>
  <si>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</si>
  <si>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</si>
  <si>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</si>
  <si>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</si>
  <si>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</si>
  <si>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</si>
  <si>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</si>
  <si>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</si>
  <si>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</si>
  <si>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</si>
  <si>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</si>
  <si>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</si>
  <si>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</si>
  <si>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</si>
  <si>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4 квартала 2023 г.</t>
  </si>
  <si>
    <t>Выб, Стр-во КВЛ-10 кВ (ф. 26-07) от ТП-449 до границы участка заявителя в г. Выборг ЛО (21-1-05-1-08-03-0-1326)</t>
  </si>
  <si>
    <t xml:space="preserve">Стр-во КВЛ-10 кВ (ф. 26-07) от ТП-449 до границы участка заявителя в г. Выборг ЛО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</si>
</sst>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2" xr:uid="{00000000-0005-0000-0000-000030000000}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zoomScale="75" zoomScaleNormal="75" zoomScaleSheetLayoutView="75" workbookViewId="0">
      <selection activeCell="A18" sqref="A18:H6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18559.266393274229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8" t="s">
        <v>67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66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v>43.52</v>
      </c>
      <c r="H24" s="20">
        <f>G24+F24+E24+D24</f>
        <v>43.52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v>8.5</v>
      </c>
      <c r="H25" s="20">
        <f t="shared" ref="H25:H30" si="0">G25+F25+E25+D25</f>
        <v>8.5</v>
      </c>
    </row>
    <row r="26" spans="1:8" x14ac:dyDescent="0.2">
      <c r="A26" s="18">
        <v>3</v>
      </c>
      <c r="B26" s="23" t="s">
        <v>15</v>
      </c>
      <c r="C26" s="19" t="s">
        <v>58</v>
      </c>
      <c r="D26" s="21">
        <f>83.77611+1240.6196</f>
        <v>1324.39571</v>
      </c>
      <c r="E26" s="21"/>
      <c r="F26" s="21"/>
      <c r="G26" s="20"/>
      <c r="H26" s="20">
        <f t="shared" si="0"/>
        <v>1324.39571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>
        <v>8.35</v>
      </c>
      <c r="H27" s="20">
        <f t="shared" si="0"/>
        <v>8.35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v>144.70400000000001</v>
      </c>
      <c r="H28" s="20">
        <f>G28+F28+E28+D28</f>
        <v>144.70400000000001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>
        <v>583.33299999999997</v>
      </c>
      <c r="H29" s="20">
        <f t="shared" si="0"/>
        <v>583.33299999999997</v>
      </c>
    </row>
    <row r="30" spans="1:8" x14ac:dyDescent="0.2">
      <c r="A30" s="18">
        <v>7</v>
      </c>
      <c r="B30" s="23" t="s">
        <v>15</v>
      </c>
      <c r="C30" s="19" t="s">
        <v>61</v>
      </c>
      <c r="D30" s="21">
        <v>50.48</v>
      </c>
      <c r="E30" s="21"/>
      <c r="F30" s="21"/>
      <c r="G30" s="20"/>
      <c r="H30" s="20">
        <f t="shared" si="0"/>
        <v>50.48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1" t="s">
        <v>37</v>
      </c>
      <c r="C32" s="32"/>
      <c r="D32" s="20">
        <f>D24+D31+D25+D27+D29+D26+D28+D30</f>
        <v>1374.87571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788.40699999999993</v>
      </c>
      <c r="H32" s="20">
        <f>H24+H31+H25+H27+H29+H26+H28+H30</f>
        <v>2163.28271</v>
      </c>
    </row>
    <row r="33" spans="1:8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25.5" x14ac:dyDescent="0.2">
      <c r="A34" s="18">
        <v>9</v>
      </c>
      <c r="B34" s="19" t="s">
        <v>15</v>
      </c>
      <c r="C34" s="25" t="s">
        <v>68</v>
      </c>
      <c r="D34" s="27">
        <v>4193.1400000000003</v>
      </c>
      <c r="E34" s="27">
        <v>3651.3998900000001</v>
      </c>
      <c r="F34" s="21">
        <v>157.70805999999999</v>
      </c>
      <c r="G34" s="21"/>
      <c r="H34" s="20">
        <f>D34+E34+G34+F34</f>
        <v>8002.2479499999999</v>
      </c>
    </row>
    <row r="35" spans="1:8" x14ac:dyDescent="0.2">
      <c r="A35" s="22"/>
      <c r="B35" s="31" t="s">
        <v>16</v>
      </c>
      <c r="C35" s="32"/>
      <c r="D35" s="20">
        <f>D34</f>
        <v>4193.1400000000003</v>
      </c>
      <c r="E35" s="20">
        <f>E34</f>
        <v>3651.3998900000001</v>
      </c>
      <c r="F35" s="21">
        <f>F34</f>
        <v>157.70805999999999</v>
      </c>
      <c r="G35" s="21">
        <f>G34</f>
        <v>0</v>
      </c>
      <c r="H35" s="20">
        <f>H34</f>
        <v>8002.2479499999999</v>
      </c>
    </row>
    <row r="36" spans="1:8" x14ac:dyDescent="0.2">
      <c r="A36" s="22"/>
      <c r="B36" s="31" t="s">
        <v>34</v>
      </c>
      <c r="C36" s="32"/>
      <c r="D36" s="20">
        <f>D35+D32</f>
        <v>5568.0157100000006</v>
      </c>
      <c r="E36" s="20">
        <f>E35+E32</f>
        <v>3651.3998900000001</v>
      </c>
      <c r="F36" s="20">
        <f>F35+F32</f>
        <v>157.70805999999999</v>
      </c>
      <c r="G36" s="20">
        <f>G35+G32</f>
        <v>788.40699999999993</v>
      </c>
      <c r="H36" s="20">
        <f>H35+H32</f>
        <v>10165.53066</v>
      </c>
    </row>
    <row r="37" spans="1:8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25.5" x14ac:dyDescent="0.2">
      <c r="A38" s="18">
        <v>10</v>
      </c>
      <c r="B38" s="19" t="s">
        <v>15</v>
      </c>
      <c r="C38" s="25" t="s">
        <v>68</v>
      </c>
      <c r="D38" s="27">
        <v>91.370999999999995</v>
      </c>
      <c r="E38" s="27"/>
      <c r="F38" s="21"/>
      <c r="G38" s="21"/>
      <c r="H38" s="20">
        <f>D38+E38+G38+F38</f>
        <v>91.370999999999995</v>
      </c>
    </row>
    <row r="39" spans="1:8" x14ac:dyDescent="0.2">
      <c r="A39" s="22"/>
      <c r="B39" s="31" t="s">
        <v>49</v>
      </c>
      <c r="C39" s="32"/>
      <c r="D39" s="20">
        <f>D38</f>
        <v>91.370999999999995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91.370999999999995</v>
      </c>
    </row>
    <row r="40" spans="1:8" x14ac:dyDescent="0.2">
      <c r="A40" s="22"/>
      <c r="B40" s="31" t="s">
        <v>44</v>
      </c>
      <c r="C40" s="32"/>
      <c r="D40" s="20">
        <f>D39+D36</f>
        <v>5659.3867100000007</v>
      </c>
      <c r="E40" s="20">
        <f t="shared" ref="E40" si="2">E39+E36</f>
        <v>3651.3998900000001</v>
      </c>
      <c r="F40" s="20">
        <f t="shared" ref="F40" si="3">F39+F36</f>
        <v>157.70805999999999</v>
      </c>
      <c r="G40" s="20">
        <f t="shared" ref="G40" si="4">G39+G36</f>
        <v>788.40699999999993</v>
      </c>
      <c r="H40" s="20">
        <f>H39+H36</f>
        <v>10256.90166</v>
      </c>
    </row>
    <row r="41" spans="1:8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x14ac:dyDescent="0.2">
      <c r="A42" s="18">
        <v>11</v>
      </c>
      <c r="B42" s="19" t="s">
        <v>15</v>
      </c>
      <c r="C42" s="25" t="s">
        <v>59</v>
      </c>
      <c r="D42" s="27">
        <v>1636.3173300000001</v>
      </c>
      <c r="E42" s="27"/>
      <c r="F42" s="21"/>
      <c r="G42" s="21"/>
      <c r="H42" s="20">
        <f>D42+E42+G42+F42</f>
        <v>1636.3173300000001</v>
      </c>
    </row>
    <row r="43" spans="1:8" x14ac:dyDescent="0.2">
      <c r="A43" s="22"/>
      <c r="B43" s="31" t="s">
        <v>48</v>
      </c>
      <c r="C43" s="32"/>
      <c r="D43" s="20">
        <f>D42</f>
        <v>1636.3173300000001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1636.3173300000001</v>
      </c>
    </row>
    <row r="44" spans="1:8" x14ac:dyDescent="0.2">
      <c r="A44" s="22"/>
      <c r="B44" s="31" t="s">
        <v>45</v>
      </c>
      <c r="C44" s="32"/>
      <c r="D44" s="20">
        <f>D43+D40</f>
        <v>7295.7040400000005</v>
      </c>
      <c r="E44" s="20">
        <f t="shared" ref="E44" si="5">E43+E40</f>
        <v>3651.3998900000001</v>
      </c>
      <c r="F44" s="20">
        <f t="shared" ref="F44" si="6">F43+F40</f>
        <v>157.70805999999999</v>
      </c>
      <c r="G44" s="20">
        <f t="shared" ref="G44" si="7">G43+G40</f>
        <v>788.40699999999993</v>
      </c>
      <c r="H44" s="20">
        <f>H43+H40</f>
        <v>11893.218989999999</v>
      </c>
    </row>
    <row r="45" spans="1:8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66.64+16.97</f>
        <v>83.61</v>
      </c>
      <c r="H46" s="20">
        <f t="shared" ref="H46" si="8">G46+F46+E46+D46</f>
        <v>83.61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v>37</v>
      </c>
      <c r="H47" s="20">
        <f>G47+F47+E47+D47</f>
        <v>37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v>47.6</v>
      </c>
      <c r="H48" s="20">
        <f>G48+F48+E48+D48</f>
        <v>47.6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971.15811336252204</v>
      </c>
      <c r="H49" s="20">
        <f>G49+F49+E49+D49</f>
        <v>971.15811336252204</v>
      </c>
    </row>
    <row r="50" spans="1:8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1139.3681133625221</v>
      </c>
      <c r="H50" s="20">
        <f>D50+E50+F50+G50</f>
        <v>1139.3681133625221</v>
      </c>
    </row>
    <row r="51" spans="1:8" x14ac:dyDescent="0.2">
      <c r="A51" s="22"/>
      <c r="B51" s="31" t="s">
        <v>17</v>
      </c>
      <c r="C51" s="32"/>
      <c r="D51" s="20">
        <f>D50+D44</f>
        <v>7295.7040400000005</v>
      </c>
      <c r="E51" s="20">
        <f>E50+E44</f>
        <v>3651.3998900000001</v>
      </c>
      <c r="F51" s="20">
        <f>F50+F44</f>
        <v>157.70805999999999</v>
      </c>
      <c r="G51" s="20">
        <f>G50+G44</f>
        <v>1927.775113362522</v>
      </c>
      <c r="H51" s="20">
        <f>H50+H44</f>
        <v>13032.587103362521</v>
      </c>
    </row>
    <row r="52" spans="1:8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258.11458038600006</v>
      </c>
      <c r="H53" s="20">
        <f>D53+E53+F53+G53</f>
        <v>258.11458038600006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1491.2296939800001</v>
      </c>
      <c r="H54" s="20">
        <f>D54+E54+F54+G54</f>
        <v>1491.2296939800001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1749.3442743660003</v>
      </c>
      <c r="H55" s="20">
        <f>D55+E55+F55+G55</f>
        <v>1749.3442743660003</v>
      </c>
    </row>
    <row r="56" spans="1:8" x14ac:dyDescent="0.2">
      <c r="A56" s="22"/>
      <c r="B56" s="31" t="s">
        <v>30</v>
      </c>
      <c r="C56" s="32"/>
      <c r="D56" s="20">
        <f>D51+D55</f>
        <v>7295.7040400000005</v>
      </c>
      <c r="E56" s="20">
        <f t="shared" ref="E56:G56" si="11">E51+E55</f>
        <v>3651.3998900000001</v>
      </c>
      <c r="F56" s="20">
        <f t="shared" si="11"/>
        <v>157.70805999999999</v>
      </c>
      <c r="G56" s="20">
        <f t="shared" si="11"/>
        <v>3677.1193877285223</v>
      </c>
      <c r="H56" s="20">
        <f>H55+H51</f>
        <v>14781.931377728521</v>
      </c>
    </row>
    <row r="57" spans="1:8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v>684.12395000000004</v>
      </c>
      <c r="H58" s="20">
        <f>G58+F58+E58+D58</f>
        <v>684.12395000000004</v>
      </c>
    </row>
    <row r="59" spans="1:8" x14ac:dyDescent="0.2">
      <c r="A59" s="22"/>
      <c r="B59" s="31" t="s">
        <v>20</v>
      </c>
      <c r="C59" s="32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684.12395000000004</v>
      </c>
      <c r="H59" s="20">
        <f>G59+F59+E59+D59</f>
        <v>684.12395000000004</v>
      </c>
    </row>
    <row r="60" spans="1:8" x14ac:dyDescent="0.2">
      <c r="A60" s="22"/>
      <c r="B60" s="31" t="s">
        <v>21</v>
      </c>
      <c r="C60" s="32"/>
      <c r="D60" s="20">
        <f>D56+D59</f>
        <v>7295.7040400000005</v>
      </c>
      <c r="E60" s="20">
        <f>E56+E59</f>
        <v>3651.3998900000001</v>
      </c>
      <c r="F60" s="20">
        <f>F56+F59</f>
        <v>157.70805999999999</v>
      </c>
      <c r="G60" s="20">
        <f>G56+G59</f>
        <v>4361.2433377285224</v>
      </c>
      <c r="H60" s="20">
        <f>D60+E60+F60+G60</f>
        <v>15466.055327728525</v>
      </c>
    </row>
    <row r="61" spans="1:8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x14ac:dyDescent="0.2">
      <c r="A62" s="18">
        <v>19</v>
      </c>
      <c r="B62" s="23"/>
      <c r="C62" s="19" t="s">
        <v>23</v>
      </c>
      <c r="D62" s="20">
        <f>D60/100*20</f>
        <v>1459.1408080000001</v>
      </c>
      <c r="E62" s="20">
        <f>E60/100*20</f>
        <v>730.27997800000003</v>
      </c>
      <c r="F62" s="20">
        <f>F60/100*20</f>
        <v>31.541612000000001</v>
      </c>
      <c r="G62" s="20">
        <f>G60/100*20</f>
        <v>872.24866754570439</v>
      </c>
      <c r="H62" s="20">
        <f>H60/100*20</f>
        <v>3093.2110655457054</v>
      </c>
    </row>
    <row r="63" spans="1:8" x14ac:dyDescent="0.2">
      <c r="A63" s="22"/>
      <c r="B63" s="31" t="s">
        <v>24</v>
      </c>
      <c r="C63" s="32"/>
      <c r="D63" s="20">
        <f>D62</f>
        <v>1459.1408080000001</v>
      </c>
      <c r="E63" s="20">
        <f>E62</f>
        <v>730.27997800000003</v>
      </c>
      <c r="F63" s="21">
        <f>F62</f>
        <v>31.541612000000001</v>
      </c>
      <c r="G63" s="20">
        <f>G62</f>
        <v>872.24866754570439</v>
      </c>
      <c r="H63" s="20">
        <f>D63+E63+F63+G63</f>
        <v>3093.2110655457045</v>
      </c>
    </row>
    <row r="64" spans="1:8" x14ac:dyDescent="0.2">
      <c r="A64" s="22"/>
      <c r="B64" s="31" t="s">
        <v>25</v>
      </c>
      <c r="C64" s="32"/>
      <c r="D64" s="20">
        <f>D60+D62</f>
        <v>8754.8448480000006</v>
      </c>
      <c r="E64" s="20">
        <f>E60+E62</f>
        <v>4381.6798680000002</v>
      </c>
      <c r="F64" s="20">
        <f>F60+F62</f>
        <v>189.24967199999998</v>
      </c>
      <c r="G64" s="20">
        <f>G60+G62</f>
        <v>5233.4920052742273</v>
      </c>
      <c r="H64" s="20">
        <f>H60+H62</f>
        <v>18559.266393274229</v>
      </c>
    </row>
  </sheetData>
  <mergeCells count="37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44:C44"/>
    <mergeCell ref="B32:C32"/>
    <mergeCell ref="A37:H37"/>
    <mergeCell ref="B39:C39"/>
    <mergeCell ref="B40:C40"/>
    <mergeCell ref="A41:H41"/>
    <mergeCell ref="A33:H3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view="pageBreakPreview" topLeftCell="A16" zoomScale="75" zoomScaleNormal="75" zoomScaleSheetLayoutView="75" workbookViewId="0">
      <selection activeCell="G59" sqref="G5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4418.1245997699034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8" t="s">
        <v>67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ht="12.75" customHeight="1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43.52/12.82</f>
        <v>3.3946957878315134</v>
      </c>
      <c r="H24" s="20">
        <f>G24+F24+E24+D24</f>
        <v>3.3946957878315134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8.5/12.82</f>
        <v>0.66302652106084237</v>
      </c>
      <c r="H25" s="20">
        <f t="shared" ref="H25:H30" si="0">G25+F25+E25+D25</f>
        <v>0.66302652106084237</v>
      </c>
    </row>
    <row r="26" spans="1:8" ht="12.75" customHeight="1" x14ac:dyDescent="0.2">
      <c r="A26" s="18">
        <v>3</v>
      </c>
      <c r="B26" s="23" t="s">
        <v>15</v>
      </c>
      <c r="C26" s="19" t="s">
        <v>58</v>
      </c>
      <c r="D26" s="21">
        <f>4.83954+79.698</f>
        <v>84.537539999999993</v>
      </c>
      <c r="E26" s="21"/>
      <c r="F26" s="21"/>
      <c r="G26" s="20"/>
      <c r="H26" s="20">
        <f t="shared" si="0"/>
        <v>84.537539999999993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>
        <f>8.35/12.82</f>
        <v>0.65132605304212166</v>
      </c>
      <c r="H27" s="20">
        <f t="shared" si="0"/>
        <v>0.65132605304212166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144.704/12.82</f>
        <v>11.287363494539782</v>
      </c>
      <c r="H28" s="20">
        <f>G28+F28+E28+D28</f>
        <v>11.287363494539782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>
        <f>583.333/12.82</f>
        <v>45.501794071762866</v>
      </c>
      <c r="H29" s="20">
        <f t="shared" si="0"/>
        <v>45.501794071762866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>
        <v>50.48</v>
      </c>
      <c r="E30" s="21"/>
      <c r="F30" s="21"/>
      <c r="G30" s="20"/>
      <c r="H30" s="20">
        <f t="shared" si="0"/>
        <v>50.48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1" t="s">
        <v>37</v>
      </c>
      <c r="C32" s="32"/>
      <c r="D32" s="20">
        <f>D24+D31+D25+D27+D29+D26+D28+D30</f>
        <v>135.01754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61.498205928237127</v>
      </c>
      <c r="H32" s="20">
        <f>H24+H31+H25+H27+H29+H26+H28+H30</f>
        <v>196.51574592823712</v>
      </c>
    </row>
    <row r="33" spans="1:8" ht="12.75" customHeight="1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25.5" x14ac:dyDescent="0.2">
      <c r="A34" s="18">
        <v>9</v>
      </c>
      <c r="B34" s="19" t="s">
        <v>15</v>
      </c>
      <c r="C34" s="25" t="s">
        <v>68</v>
      </c>
      <c r="D34" s="27">
        <v>421.44</v>
      </c>
      <c r="E34" s="27">
        <v>617.58000000000004</v>
      </c>
      <c r="F34" s="21">
        <f>157.70806/6.47</f>
        <v>24.375279752704792</v>
      </c>
      <c r="G34" s="21"/>
      <c r="H34" s="20">
        <f>D34+E34+G34+F34</f>
        <v>1063.3952797527047</v>
      </c>
    </row>
    <row r="35" spans="1:8" ht="12.75" customHeight="1" x14ac:dyDescent="0.2">
      <c r="A35" s="22"/>
      <c r="B35" s="31" t="s">
        <v>16</v>
      </c>
      <c r="C35" s="32"/>
      <c r="D35" s="20">
        <f>D34</f>
        <v>421.44</v>
      </c>
      <c r="E35" s="20">
        <f>E34</f>
        <v>617.58000000000004</v>
      </c>
      <c r="F35" s="21">
        <f>F34</f>
        <v>24.375279752704792</v>
      </c>
      <c r="G35" s="21">
        <f>G34</f>
        <v>0</v>
      </c>
      <c r="H35" s="20">
        <f>H34</f>
        <v>1063.3952797527047</v>
      </c>
    </row>
    <row r="36" spans="1:8" ht="12.75" customHeight="1" x14ac:dyDescent="0.2">
      <c r="A36" s="22"/>
      <c r="B36" s="31" t="s">
        <v>34</v>
      </c>
      <c r="C36" s="32"/>
      <c r="D36" s="20">
        <f>D35+D32</f>
        <v>556.45753999999999</v>
      </c>
      <c r="E36" s="20">
        <f>E35+E32</f>
        <v>617.58000000000004</v>
      </c>
      <c r="F36" s="20">
        <f>F35+F32</f>
        <v>24.375279752704792</v>
      </c>
      <c r="G36" s="20">
        <f>G35+G32</f>
        <v>61.498205928237127</v>
      </c>
      <c r="H36" s="20">
        <f>H35+H32</f>
        <v>1259.9110256809417</v>
      </c>
    </row>
    <row r="37" spans="1:8" ht="12.75" customHeight="1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25.5" x14ac:dyDescent="0.2">
      <c r="A38" s="18">
        <v>10</v>
      </c>
      <c r="B38" s="19" t="s">
        <v>15</v>
      </c>
      <c r="C38" s="25" t="s">
        <v>68</v>
      </c>
      <c r="D38" s="27">
        <v>5.2720000000000002</v>
      </c>
      <c r="E38" s="27"/>
      <c r="F38" s="21"/>
      <c r="G38" s="21"/>
      <c r="H38" s="20">
        <f>D38+E38+G38+F38</f>
        <v>5.2720000000000002</v>
      </c>
    </row>
    <row r="39" spans="1:8" ht="12.75" customHeight="1" x14ac:dyDescent="0.2">
      <c r="A39" s="22"/>
      <c r="B39" s="31" t="s">
        <v>49</v>
      </c>
      <c r="C39" s="32"/>
      <c r="D39" s="20">
        <f>D38</f>
        <v>5.2720000000000002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5.2720000000000002</v>
      </c>
    </row>
    <row r="40" spans="1:8" ht="12.75" customHeight="1" x14ac:dyDescent="0.2">
      <c r="A40" s="22"/>
      <c r="B40" s="31" t="s">
        <v>44</v>
      </c>
      <c r="C40" s="32"/>
      <c r="D40" s="20">
        <f>D39+D36</f>
        <v>561.72954000000004</v>
      </c>
      <c r="E40" s="20">
        <f t="shared" ref="E40:G40" si="2">E39+E36</f>
        <v>617.58000000000004</v>
      </c>
      <c r="F40" s="20">
        <f t="shared" si="2"/>
        <v>24.375279752704792</v>
      </c>
      <c r="G40" s="20">
        <f t="shared" si="2"/>
        <v>61.498205928237127</v>
      </c>
      <c r="H40" s="20">
        <f>H39+H36</f>
        <v>1265.1830256809417</v>
      </c>
    </row>
    <row r="41" spans="1:8" ht="12.75" customHeight="1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>
        <v>1636.3173300000001</v>
      </c>
      <c r="E42" s="27"/>
      <c r="F42" s="21"/>
      <c r="G42" s="21"/>
      <c r="H42" s="20">
        <f>D42+E42+G42+F42</f>
        <v>1636.3173300000001</v>
      </c>
    </row>
    <row r="43" spans="1:8" ht="12.75" customHeight="1" x14ac:dyDescent="0.2">
      <c r="A43" s="22"/>
      <c r="B43" s="31" t="s">
        <v>48</v>
      </c>
      <c r="C43" s="32"/>
      <c r="D43" s="20">
        <f>D42</f>
        <v>1636.3173300000001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1636.3173300000001</v>
      </c>
    </row>
    <row r="44" spans="1:8" ht="12.75" customHeight="1" x14ac:dyDescent="0.2">
      <c r="A44" s="22"/>
      <c r="B44" s="31" t="s">
        <v>45</v>
      </c>
      <c r="C44" s="32"/>
      <c r="D44" s="20">
        <f>D43+D40</f>
        <v>2198.0468700000001</v>
      </c>
      <c r="E44" s="20">
        <f t="shared" ref="E44:G44" si="3">E43+E40</f>
        <v>617.58000000000004</v>
      </c>
      <c r="F44" s="20">
        <f t="shared" si="3"/>
        <v>24.375279752704792</v>
      </c>
      <c r="G44" s="20">
        <f t="shared" si="3"/>
        <v>61.498205928237127</v>
      </c>
      <c r="H44" s="20">
        <f>H43+H40</f>
        <v>2901.5003556809415</v>
      </c>
    </row>
    <row r="45" spans="1:8" ht="12.75" customHeight="1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0.933+3.659</f>
        <v>4.5919999999999996</v>
      </c>
      <c r="H46" s="20">
        <f t="shared" ref="H46" si="4">G46+F46+E46+D46</f>
        <v>4.5919999999999996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37/12.82</f>
        <v>2.8861154446177846</v>
      </c>
      <c r="H47" s="20">
        <f>G47+F47+E47+D47</f>
        <v>2.8861154446177846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47.6/12.82</f>
        <v>3.7129485179407178</v>
      </c>
      <c r="H48" s="20">
        <f>G48+F48+E48+D48</f>
        <v>3.7129485179407178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231.1889629682783</v>
      </c>
      <c r="H49" s="20">
        <f>G49+F49+E49+D49</f>
        <v>231.1889629682783</v>
      </c>
    </row>
    <row r="50" spans="1:8" ht="12.75" customHeight="1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242.38002693083681</v>
      </c>
      <c r="H50" s="20">
        <f>D50+E50+F50+G50</f>
        <v>242.38002693083681</v>
      </c>
    </row>
    <row r="51" spans="1:8" ht="12.75" customHeight="1" x14ac:dyDescent="0.2">
      <c r="A51" s="22"/>
      <c r="B51" s="31" t="s">
        <v>17</v>
      </c>
      <c r="C51" s="32"/>
      <c r="D51" s="20">
        <f>D50+D44</f>
        <v>2198.0468700000001</v>
      </c>
      <c r="E51" s="20">
        <f>E50+E44</f>
        <v>617.58000000000004</v>
      </c>
      <c r="F51" s="20">
        <f>F50+F44</f>
        <v>24.375279752704792</v>
      </c>
      <c r="G51" s="20">
        <f>G50+G44</f>
        <v>303.87823285907393</v>
      </c>
      <c r="H51" s="20">
        <f>H50+H44</f>
        <v>3143.8803826117783</v>
      </c>
    </row>
    <row r="52" spans="1:8" ht="12.75" customHeight="1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62.331596380370918</v>
      </c>
      <c r="H53" s="20">
        <f>D53+E53+F53+G53</f>
        <v>62.331596380370918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354.90173951098797</v>
      </c>
      <c r="H54" s="20">
        <f>D54+E54+F54+G54</f>
        <v>354.90173951098797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417.23333589135888</v>
      </c>
      <c r="H55" s="20">
        <f>D55+E55+F55+G55</f>
        <v>417.23333589135888</v>
      </c>
    </row>
    <row r="56" spans="1:8" ht="12.75" customHeight="1" x14ac:dyDescent="0.2">
      <c r="A56" s="22"/>
      <c r="B56" s="31" t="s">
        <v>30</v>
      </c>
      <c r="C56" s="32"/>
      <c r="D56" s="20">
        <f>D51+D55</f>
        <v>2198.0468700000001</v>
      </c>
      <c r="E56" s="20">
        <f t="shared" ref="E56:G56" si="7">E51+E55</f>
        <v>617.58000000000004</v>
      </c>
      <c r="F56" s="20">
        <f t="shared" si="7"/>
        <v>24.375279752704792</v>
      </c>
      <c r="G56" s="20">
        <f t="shared" si="7"/>
        <v>721.11156875043275</v>
      </c>
      <c r="H56" s="20">
        <f>H55+H51</f>
        <v>3561.1137185031371</v>
      </c>
    </row>
    <row r="57" spans="1:8" ht="12.75" customHeight="1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684.12395/5.67</f>
        <v>120.65678130511465</v>
      </c>
      <c r="H58" s="20">
        <f>G58+F58+E58+D58</f>
        <v>120.65678130511465</v>
      </c>
    </row>
    <row r="59" spans="1:8" ht="12.75" customHeight="1" x14ac:dyDescent="0.2">
      <c r="A59" s="22"/>
      <c r="B59" s="31" t="s">
        <v>20</v>
      </c>
      <c r="C59" s="32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120.65678130511465</v>
      </c>
      <c r="H59" s="20">
        <f>G59+F59+E59+D59</f>
        <v>120.65678130511465</v>
      </c>
    </row>
    <row r="60" spans="1:8" ht="12.75" customHeight="1" x14ac:dyDescent="0.2">
      <c r="A60" s="22"/>
      <c r="B60" s="31" t="s">
        <v>21</v>
      </c>
      <c r="C60" s="32"/>
      <c r="D60" s="20">
        <f>D56+D59</f>
        <v>2198.0468700000001</v>
      </c>
      <c r="E60" s="20">
        <f>E56+E59</f>
        <v>617.58000000000004</v>
      </c>
      <c r="F60" s="20">
        <f>F56+F59</f>
        <v>24.375279752704792</v>
      </c>
      <c r="G60" s="20">
        <f>G56+G59</f>
        <v>841.76835005554744</v>
      </c>
      <c r="H60" s="20">
        <f>D60+E60+F60+G60</f>
        <v>3681.7704998082527</v>
      </c>
    </row>
    <row r="61" spans="1:8" ht="12.75" customHeight="1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439.60937400000006</v>
      </c>
      <c r="E62" s="20">
        <f>E60/100*20</f>
        <v>123.51600000000002</v>
      </c>
      <c r="F62" s="20">
        <f>F60/100*20</f>
        <v>4.8750559505409585</v>
      </c>
      <c r="G62" s="20">
        <f>G60/100*20</f>
        <v>168.3536700111095</v>
      </c>
      <c r="H62" s="20">
        <f>H60/100*20</f>
        <v>736.35409996165049</v>
      </c>
    </row>
    <row r="63" spans="1:8" ht="12.75" customHeight="1" x14ac:dyDescent="0.2">
      <c r="A63" s="22"/>
      <c r="B63" s="31" t="s">
        <v>24</v>
      </c>
      <c r="C63" s="32"/>
      <c r="D63" s="20">
        <f>D62</f>
        <v>439.60937400000006</v>
      </c>
      <c r="E63" s="20">
        <f>E62</f>
        <v>123.51600000000002</v>
      </c>
      <c r="F63" s="21">
        <f>F62</f>
        <v>4.8750559505409585</v>
      </c>
      <c r="G63" s="20">
        <f>G62</f>
        <v>168.3536700111095</v>
      </c>
      <c r="H63" s="20">
        <f>D63+E63+F63+G63</f>
        <v>736.35409996165049</v>
      </c>
    </row>
    <row r="64" spans="1:8" ht="12.75" customHeight="1" x14ac:dyDescent="0.2">
      <c r="A64" s="22"/>
      <c r="B64" s="31" t="s">
        <v>25</v>
      </c>
      <c r="C64" s="32"/>
      <c r="D64" s="20">
        <f>D60+D62</f>
        <v>2637.6562440000002</v>
      </c>
      <c r="E64" s="20">
        <f>E60+E62</f>
        <v>741.096</v>
      </c>
      <c r="F64" s="20">
        <f>F60+F62</f>
        <v>29.250335703245749</v>
      </c>
      <c r="G64" s="20">
        <f>G60+G62</f>
        <v>1010.1220200666569</v>
      </c>
      <c r="H64" s="20">
        <f>H60+H62</f>
        <v>4418.1245997699034</v>
      </c>
    </row>
    <row r="65" ht="12.75" customHeight="1" x14ac:dyDescent="0.2"/>
  </sheetData>
  <mergeCells count="37"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2024-02-27T09:07:24Z</dcterms:modified>
</cp:coreProperties>
</file>