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ПСД_АПР\L_20-1-17-1-08-03-0-1269\"/>
    </mc:Choice>
  </mc:AlternateContent>
  <xr:revisionPtr revIDLastSave="0" documentId="13_ncr:1_{E8C6F7CC-8091-4D71-A6E5-FE2921F3716E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тек.ц.!$A$1:$H$64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H58" i="2" s="1"/>
  <c r="G46" i="2"/>
  <c r="D34" i="2" s="1"/>
  <c r="D35" i="2" s="1"/>
  <c r="D36" i="2" s="1"/>
  <c r="D40" i="2" s="1"/>
  <c r="F34" i="2"/>
  <c r="F35" i="2" s="1"/>
  <c r="F36" i="2" s="1"/>
  <c r="F40" i="2" s="1"/>
  <c r="F59" i="2"/>
  <c r="E59" i="2"/>
  <c r="D59" i="2"/>
  <c r="F55" i="2"/>
  <c r="E55" i="2"/>
  <c r="D55" i="2"/>
  <c r="F50" i="2"/>
  <c r="E50" i="2"/>
  <c r="D50" i="2"/>
  <c r="H48" i="2"/>
  <c r="H47" i="2"/>
  <c r="H43" i="2"/>
  <c r="G43" i="2"/>
  <c r="G44" i="2" s="1"/>
  <c r="F43" i="2"/>
  <c r="E43" i="2"/>
  <c r="D43" i="2"/>
  <c r="H42" i="2"/>
  <c r="G39" i="2"/>
  <c r="G40" i="2" s="1"/>
  <c r="F39" i="2"/>
  <c r="E39" i="2"/>
  <c r="E40" i="2" s="1"/>
  <c r="E44" i="2" s="1"/>
  <c r="E51" i="2" s="1"/>
  <c r="E56" i="2" s="1"/>
  <c r="E60" i="2" s="1"/>
  <c r="D39" i="2"/>
  <c r="H38" i="2"/>
  <c r="H39" i="2" s="1"/>
  <c r="G35" i="2"/>
  <c r="G36" i="2" s="1"/>
  <c r="E35" i="2"/>
  <c r="E36" i="2" s="1"/>
  <c r="G32" i="2"/>
  <c r="F32" i="2"/>
  <c r="E32" i="2"/>
  <c r="D32" i="2"/>
  <c r="H31" i="2"/>
  <c r="H30" i="2"/>
  <c r="H29" i="2"/>
  <c r="H28" i="2"/>
  <c r="H27" i="2"/>
  <c r="H32" i="2" s="1"/>
  <c r="H26" i="2"/>
  <c r="H25" i="2"/>
  <c r="H24" i="2"/>
  <c r="F44" i="2" l="1"/>
  <c r="F51" i="2" s="1"/>
  <c r="F56" i="2" s="1"/>
  <c r="F60" i="2" s="1"/>
  <c r="H34" i="2"/>
  <c r="H35" i="2" s="1"/>
  <c r="H36" i="2" s="1"/>
  <c r="H40" i="2" s="1"/>
  <c r="H44" i="2" s="1"/>
  <c r="D44" i="2"/>
  <c r="D51" i="2" s="1"/>
  <c r="D56" i="2" s="1"/>
  <c r="D60" i="2" s="1"/>
  <c r="E62" i="2"/>
  <c r="E63" i="2" s="1"/>
  <c r="H46" i="2"/>
  <c r="G59" i="2"/>
  <c r="H59" i="2" s="1"/>
  <c r="D34" i="1"/>
  <c r="G46" i="1"/>
  <c r="F34" i="1"/>
  <c r="G58" i="1"/>
  <c r="G53" i="2" l="1"/>
  <c r="G54" i="2"/>
  <c r="H54" i="2" s="1"/>
  <c r="E64" i="2"/>
  <c r="D62" i="2"/>
  <c r="D63" i="2" s="1"/>
  <c r="F62" i="2"/>
  <c r="F63" i="2" s="1"/>
  <c r="D50" i="1"/>
  <c r="F64" i="2" l="1"/>
  <c r="D64" i="2"/>
  <c r="G55" i="2"/>
  <c r="H55" i="2" s="1"/>
  <c r="H53" i="2"/>
  <c r="G49" i="2" s="1"/>
  <c r="E50" i="1"/>
  <c r="F50" i="1"/>
  <c r="H49" i="2" l="1"/>
  <c r="G50" i="2"/>
  <c r="D59" i="1"/>
  <c r="D55" i="1"/>
  <c r="D43" i="1"/>
  <c r="D39" i="1"/>
  <c r="D32" i="1"/>
  <c r="E59" i="1"/>
  <c r="F59" i="1"/>
  <c r="G59" i="1"/>
  <c r="H48" i="1"/>
  <c r="G51" i="2" l="1"/>
  <c r="G56" i="2" s="1"/>
  <c r="G60" i="2" s="1"/>
  <c r="H50" i="2"/>
  <c r="H51" i="2" s="1"/>
  <c r="H56" i="2" s="1"/>
  <c r="H30" i="1"/>
  <c r="E32" i="1"/>
  <c r="F32" i="1"/>
  <c r="G32" i="1"/>
  <c r="G62" i="2" l="1"/>
  <c r="G63" i="2" s="1"/>
  <c r="H63" i="2" s="1"/>
  <c r="H60" i="2"/>
  <c r="H26" i="1"/>
  <c r="H62" i="2" l="1"/>
  <c r="H64" i="2" s="1"/>
  <c r="D6" i="2" s="1"/>
  <c r="G64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H43" i="1" l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G54" i="1" l="1"/>
  <c r="H54" i="1" s="1"/>
  <c r="G53" i="1"/>
  <c r="E51" i="1"/>
  <c r="E56" i="1" s="1"/>
  <c r="E60" i="1" s="1"/>
  <c r="D64" i="1"/>
  <c r="G55" i="1" l="1"/>
  <c r="H55" i="1" s="1"/>
  <c r="H53" i="1"/>
  <c r="G49" i="1" s="1"/>
  <c r="E62" i="1"/>
  <c r="G50" i="1" l="1"/>
  <c r="H49" i="1"/>
  <c r="H50" i="1"/>
  <c r="H51" i="1" s="1"/>
  <c r="H56" i="1" s="1"/>
  <c r="G51" i="1"/>
  <c r="G56" i="1" s="1"/>
  <c r="G60" i="1" s="1"/>
  <c r="H60" i="1" s="1"/>
  <c r="H62" i="1" s="1"/>
  <c r="H64" i="1" s="1"/>
  <c r="D6" i="1" s="1"/>
  <c r="E63" i="1"/>
  <c r="E64" i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<sst xmlns="http://schemas.openxmlformats.org/spreadsheetml/2006/main" count="164" uniqueCount="68">
  <si>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</si>
  <si>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</si>
  <si>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</si>
  <si>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</si>
  <si>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</si>
  <si>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</si>
  <si>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</si>
  <si>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</si>
  <si>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</si>
  <si>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</si>
  <si>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</si>
  <si>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</si>
  <si>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</si>
  <si>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</si>
  <si>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</si>
  <si>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</si>
  <si>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</si>
  <si>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</si>
  <si>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</si>
  <si>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</si>
  <si>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</si>
  <si>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</si>
  <si>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</si>
  <si>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</si>
  <si>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</si>
  <si>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</si>
  <si>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</si>
  <si>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</si>
  <si>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</si>
  <si>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</si>
  <si>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</si>
  <si>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</si>
  <si>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</si>
  <si>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</si>
  <si>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</si>
  <si>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</si>
  <si>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</si>
  <si>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</si>
  <si>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</si>
  <si>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</si>
  <si>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</si>
  <si>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</si>
  <si>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</si>
  <si>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</si>
  <si>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</si>
  <si>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</si>
  <si>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</si>
  <si>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</si>
  <si>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</si>
  <si>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</si>
  <si>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</si>
  <si>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</si>
  <si>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</si>
  <si>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</si>
  <si>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</si>
  <si>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</si>
  <si>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</si>
  <si>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</si>
  <si>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</si>
  <si>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</si>
  <si>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</si>
  <si>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</si>
  <si>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</si>
  <si>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</si>
  <si>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</si>
  <si>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</si>
  <si>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Всев, Стр-во проектируемой 2БКРТП-10/0,4 кВ на территории ЖК "ID Кудрово" в г. Кудрово ЛО (20-1-17-1-08-03-0-1269)</t>
  </si>
  <si>
    <t>Составлен в текущем уровне цен 3 квартала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</si>
</sst>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view="pageBreakPreview" topLeftCell="A19" zoomScale="75" zoomScaleNormal="75" zoomScaleSheetLayoutView="75" workbookViewId="0">
      <selection activeCell="G49" sqref="G4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66896.877673901108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8" t="s">
        <v>66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0</v>
      </c>
      <c r="H32" s="20">
        <f>H24+H31+H25+H27+H29+H26+H28+H30</f>
        <v>0</v>
      </c>
    </row>
    <row r="33" spans="1:8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38.25" x14ac:dyDescent="0.2">
      <c r="A34" s="18">
        <v>9</v>
      </c>
      <c r="B34" s="19" t="s">
        <v>15</v>
      </c>
      <c r="C34" s="25" t="s">
        <v>66</v>
      </c>
      <c r="D34" s="27">
        <f>5317567.2/1000/1.2-G46</f>
        <v>1633.2240000000006</v>
      </c>
      <c r="E34" s="27"/>
      <c r="F34" s="21">
        <f>39972655/1000</f>
        <v>39972.654999999999</v>
      </c>
      <c r="G34" s="21"/>
      <c r="H34" s="20">
        <f>D34+E34+G34+F34</f>
        <v>41605.879000000001</v>
      </c>
    </row>
    <row r="35" spans="1:8" x14ac:dyDescent="0.2">
      <c r="A35" s="22"/>
      <c r="B35" s="31" t="s">
        <v>16</v>
      </c>
      <c r="C35" s="32"/>
      <c r="D35" s="20">
        <f>D34</f>
        <v>1633.2240000000006</v>
      </c>
      <c r="E35" s="20">
        <f>E34</f>
        <v>0</v>
      </c>
      <c r="F35" s="21">
        <f>F34</f>
        <v>39972.654999999999</v>
      </c>
      <c r="G35" s="21">
        <f>G34</f>
        <v>0</v>
      </c>
      <c r="H35" s="20">
        <f>H34</f>
        <v>41605.879000000001</v>
      </c>
    </row>
    <row r="36" spans="1:8" x14ac:dyDescent="0.2">
      <c r="A36" s="22"/>
      <c r="B36" s="31" t="s">
        <v>34</v>
      </c>
      <c r="C36" s="32"/>
      <c r="D36" s="20">
        <f>D35+D32</f>
        <v>1633.2240000000006</v>
      </c>
      <c r="E36" s="20">
        <f>E35+E32</f>
        <v>0</v>
      </c>
      <c r="F36" s="20">
        <f>F35+F32</f>
        <v>39972.654999999999</v>
      </c>
      <c r="G36" s="20">
        <f>G35+G32</f>
        <v>0</v>
      </c>
      <c r="H36" s="20">
        <f>H35+H32</f>
        <v>41605.879000000001</v>
      </c>
    </row>
    <row r="37" spans="1:8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1" t="s">
        <v>49</v>
      </c>
      <c r="C39" s="32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1" t="s">
        <v>44</v>
      </c>
      <c r="C40" s="32"/>
      <c r="D40" s="20">
        <f>D39+D36</f>
        <v>1633.2240000000006</v>
      </c>
      <c r="E40" s="20">
        <f t="shared" ref="E40" si="2">E39+E36</f>
        <v>0</v>
      </c>
      <c r="F40" s="20">
        <f t="shared" ref="F40" si="3">F39+F36</f>
        <v>39972.654999999999</v>
      </c>
      <c r="G40" s="20">
        <f t="shared" ref="G40" si="4">G39+G36</f>
        <v>0</v>
      </c>
      <c r="H40" s="20">
        <f>H39+H36</f>
        <v>41605.879000000001</v>
      </c>
    </row>
    <row r="41" spans="1:8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1" t="s">
        <v>45</v>
      </c>
      <c r="C44" s="32"/>
      <c r="D44" s="20">
        <f>D43+D40</f>
        <v>1633.2240000000006</v>
      </c>
      <c r="E44" s="20">
        <f t="shared" ref="E44" si="5">E43+E40</f>
        <v>0</v>
      </c>
      <c r="F44" s="20">
        <f t="shared" ref="F44" si="6">F43+F40</f>
        <v>39972.654999999999</v>
      </c>
      <c r="G44" s="20">
        <f t="shared" ref="G44" si="7">G43+G40</f>
        <v>0</v>
      </c>
      <c r="H44" s="20">
        <f>H43+H40</f>
        <v>41605.879000000001</v>
      </c>
    </row>
    <row r="45" spans="1:8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2798082/1000</f>
        <v>2798.0819999999999</v>
      </c>
      <c r="H46" s="20">
        <f t="shared" ref="H46" si="8">G46+F46+E46+D46</f>
        <v>2798.0819999999999</v>
      </c>
    </row>
    <row r="47" spans="1:8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/>
      <c r="H47" s="20">
        <f>G47+F47+E47+D47</f>
        <v>0</v>
      </c>
    </row>
    <row r="48" spans="1:8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3500.5395221425915</v>
      </c>
      <c r="H49" s="20">
        <f>G49+F49+E49+D49</f>
        <v>3500.5395221425915</v>
      </c>
    </row>
    <row r="50" spans="1:8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6298.6215221425919</v>
      </c>
      <c r="H50" s="20">
        <f>D50+E50+F50+G50</f>
        <v>6298.6215221425919</v>
      </c>
    </row>
    <row r="51" spans="1:8" x14ac:dyDescent="0.2">
      <c r="A51" s="22"/>
      <c r="B51" s="31" t="s">
        <v>17</v>
      </c>
      <c r="C51" s="32"/>
      <c r="D51" s="20">
        <f>D50+D44</f>
        <v>1633.2240000000006</v>
      </c>
      <c r="E51" s="20">
        <f>E50+E44</f>
        <v>0</v>
      </c>
      <c r="F51" s="20">
        <f>F50+F44</f>
        <v>39972.654999999999</v>
      </c>
      <c r="G51" s="20">
        <f>G50+G44</f>
        <v>6298.6215221425919</v>
      </c>
      <c r="H51" s="20">
        <f>H50+H44</f>
        <v>47904.500522142596</v>
      </c>
    </row>
    <row r="52" spans="1:8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950.24476540000012</v>
      </c>
      <c r="H53" s="20">
        <f>D53+E53+F53+G53</f>
        <v>950.24476540000012</v>
      </c>
    </row>
    <row r="54" spans="1:8" ht="41.2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5373.056232375</v>
      </c>
      <c r="H54" s="20">
        <f>D54+E54+F54+G54</f>
        <v>5373.056232375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6323.3009977749998</v>
      </c>
      <c r="H55" s="20">
        <f>D55+E55+F55+G55</f>
        <v>6323.3009977749998</v>
      </c>
    </row>
    <row r="56" spans="1:8" x14ac:dyDescent="0.2">
      <c r="A56" s="22"/>
      <c r="B56" s="31" t="s">
        <v>30</v>
      </c>
      <c r="C56" s="32"/>
      <c r="D56" s="20">
        <f>D51+D55</f>
        <v>1633.2240000000006</v>
      </c>
      <c r="E56" s="20">
        <f t="shared" ref="E56:G56" si="11">E51+E55</f>
        <v>0</v>
      </c>
      <c r="F56" s="20">
        <f t="shared" si="11"/>
        <v>39972.654999999999</v>
      </c>
      <c r="G56" s="20">
        <f t="shared" si="11"/>
        <v>12621.922519917593</v>
      </c>
      <c r="H56" s="20">
        <f>H55+H51</f>
        <v>54227.801519917593</v>
      </c>
    </row>
    <row r="57" spans="1:8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1823515.85/1000/1.2</f>
        <v>1519.5965416666668</v>
      </c>
      <c r="H58" s="20">
        <f>G58+F58+E58+D58</f>
        <v>1519.5965416666668</v>
      </c>
    </row>
    <row r="59" spans="1:8" x14ac:dyDescent="0.2">
      <c r="A59" s="22"/>
      <c r="B59" s="31" t="s">
        <v>20</v>
      </c>
      <c r="C59" s="32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1519.5965416666668</v>
      </c>
      <c r="H59" s="20">
        <f>G59+F59+E59+D59</f>
        <v>1519.5965416666668</v>
      </c>
    </row>
    <row r="60" spans="1:8" x14ac:dyDescent="0.2">
      <c r="A60" s="22"/>
      <c r="B60" s="31" t="s">
        <v>21</v>
      </c>
      <c r="C60" s="32"/>
      <c r="D60" s="20">
        <f>D56+D59</f>
        <v>1633.2240000000006</v>
      </c>
      <c r="E60" s="20">
        <f>E56+E59</f>
        <v>0</v>
      </c>
      <c r="F60" s="20">
        <f>F56+F59</f>
        <v>39972.654999999999</v>
      </c>
      <c r="G60" s="20">
        <f>G56+G59</f>
        <v>14141.519061584258</v>
      </c>
      <c r="H60" s="20">
        <f>D60+E60+F60+G60</f>
        <v>55747.398061584259</v>
      </c>
    </row>
    <row r="61" spans="1:8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x14ac:dyDescent="0.2">
      <c r="A62" s="18">
        <v>19</v>
      </c>
      <c r="B62" s="23"/>
      <c r="C62" s="19" t="s">
        <v>23</v>
      </c>
      <c r="D62" s="20">
        <f>D60/100*20</f>
        <v>326.64480000000015</v>
      </c>
      <c r="E62" s="20">
        <f>E60/100*20</f>
        <v>0</v>
      </c>
      <c r="F62" s="20">
        <f>F60/100*20</f>
        <v>7994.530999999999</v>
      </c>
      <c r="G62" s="20">
        <f>G60/100*20</f>
        <v>2828.3038123168517</v>
      </c>
      <c r="H62" s="20">
        <f>H60/100*20</f>
        <v>11149.479612316853</v>
      </c>
    </row>
    <row r="63" spans="1:8" x14ac:dyDescent="0.2">
      <c r="A63" s="22"/>
      <c r="B63" s="31" t="s">
        <v>24</v>
      </c>
      <c r="C63" s="32"/>
      <c r="D63" s="20">
        <f>D62</f>
        <v>326.64480000000015</v>
      </c>
      <c r="E63" s="20">
        <f>E62</f>
        <v>0</v>
      </c>
      <c r="F63" s="21">
        <f>F62</f>
        <v>7994.530999999999</v>
      </c>
      <c r="G63" s="20">
        <f>G62</f>
        <v>2828.3038123168517</v>
      </c>
      <c r="H63" s="20">
        <f>D63+E63+F63+G63</f>
        <v>11149.479612316851</v>
      </c>
    </row>
    <row r="64" spans="1:8" x14ac:dyDescent="0.2">
      <c r="A64" s="22"/>
      <c r="B64" s="31" t="s">
        <v>25</v>
      </c>
      <c r="C64" s="32"/>
      <c r="D64" s="20">
        <f>D60+D62</f>
        <v>1959.8688000000006</v>
      </c>
      <c r="E64" s="20">
        <f>E60+E62</f>
        <v>0</v>
      </c>
      <c r="F64" s="20">
        <f>F60+F62</f>
        <v>47967.186000000002</v>
      </c>
      <c r="G64" s="20">
        <f>G60+G62</f>
        <v>16969.82287390111</v>
      </c>
      <c r="H64" s="20">
        <f>H60+H62</f>
        <v>66896.877673901108</v>
      </c>
    </row>
  </sheetData>
  <mergeCells count="37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B44:C44"/>
    <mergeCell ref="B32:C32"/>
    <mergeCell ref="A37:H37"/>
    <mergeCell ref="B39:C39"/>
    <mergeCell ref="B40:C40"/>
    <mergeCell ref="A41:H41"/>
    <mergeCell ref="A33:H33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5"/>
  <sheetViews>
    <sheetView view="pageBreakPreview" zoomScale="75" zoomScaleNormal="75" zoomScaleSheetLayoutView="75" workbookViewId="0">
      <selection activeCell="G62" sqref="G62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10611.793531879048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8" t="s">
        <v>66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ht="12.75" customHeight="1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ht="12.75" customHeight="1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ht="12.75" customHeight="1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ht="12.75" customHeight="1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0</v>
      </c>
      <c r="H32" s="20">
        <f>H24+H31+H25+H27+H29+H26+H28+H30</f>
        <v>0</v>
      </c>
    </row>
    <row r="33" spans="1:8" ht="12.75" customHeight="1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38.25" x14ac:dyDescent="0.2">
      <c r="A34" s="18">
        <v>9</v>
      </c>
      <c r="B34" s="19" t="s">
        <v>15</v>
      </c>
      <c r="C34" s="25" t="s">
        <v>66</v>
      </c>
      <c r="D34" s="27">
        <f>5317567.2/1000/1.2/7.21-G46</f>
        <v>226.52205270457711</v>
      </c>
      <c r="E34" s="27"/>
      <c r="F34" s="21">
        <f>39972655/1000/6.26</f>
        <v>6385.4081469648563</v>
      </c>
      <c r="G34" s="21"/>
      <c r="H34" s="20">
        <f>D34+E34+G34+F34</f>
        <v>6611.930199669433</v>
      </c>
    </row>
    <row r="35" spans="1:8" ht="12.75" customHeight="1" x14ac:dyDescent="0.2">
      <c r="A35" s="22"/>
      <c r="B35" s="31" t="s">
        <v>16</v>
      </c>
      <c r="C35" s="32"/>
      <c r="D35" s="20">
        <f>D34</f>
        <v>226.52205270457711</v>
      </c>
      <c r="E35" s="20">
        <f>E34</f>
        <v>0</v>
      </c>
      <c r="F35" s="21">
        <f>F34</f>
        <v>6385.4081469648563</v>
      </c>
      <c r="G35" s="21">
        <f>G34</f>
        <v>0</v>
      </c>
      <c r="H35" s="20">
        <f>H34</f>
        <v>6611.930199669433</v>
      </c>
    </row>
    <row r="36" spans="1:8" ht="12.75" customHeight="1" x14ac:dyDescent="0.2">
      <c r="A36" s="22"/>
      <c r="B36" s="31" t="s">
        <v>34</v>
      </c>
      <c r="C36" s="32"/>
      <c r="D36" s="20">
        <f>D35+D32</f>
        <v>226.52205270457711</v>
      </c>
      <c r="E36" s="20">
        <f>E35+E32</f>
        <v>0</v>
      </c>
      <c r="F36" s="20">
        <f>F35+F32</f>
        <v>6385.4081469648563</v>
      </c>
      <c r="G36" s="20">
        <f>G35+G32</f>
        <v>0</v>
      </c>
      <c r="H36" s="20">
        <f>H35+H32</f>
        <v>6611.930199669433</v>
      </c>
    </row>
    <row r="37" spans="1:8" ht="12.75" customHeight="1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1" t="s">
        <v>49</v>
      </c>
      <c r="C39" s="32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1" t="s">
        <v>44</v>
      </c>
      <c r="C40" s="32"/>
      <c r="D40" s="20">
        <f>D39+D36</f>
        <v>226.52205270457711</v>
      </c>
      <c r="E40" s="20">
        <f t="shared" ref="E40:G40" si="2">E39+E36</f>
        <v>0</v>
      </c>
      <c r="F40" s="20">
        <f t="shared" si="2"/>
        <v>6385.4081469648563</v>
      </c>
      <c r="G40" s="20">
        <f t="shared" si="2"/>
        <v>0</v>
      </c>
      <c r="H40" s="20">
        <f>H39+H36</f>
        <v>6611.930199669433</v>
      </c>
    </row>
    <row r="41" spans="1:8" ht="12.75" customHeight="1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ht="12.75" customHeight="1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1" t="s">
        <v>45</v>
      </c>
      <c r="C44" s="32"/>
      <c r="D44" s="20">
        <f>D43+D40</f>
        <v>226.52205270457711</v>
      </c>
      <c r="E44" s="20">
        <f t="shared" ref="E44:G44" si="3">E43+E40</f>
        <v>0</v>
      </c>
      <c r="F44" s="20">
        <f t="shared" si="3"/>
        <v>6385.4081469648563</v>
      </c>
      <c r="G44" s="20">
        <f t="shared" si="3"/>
        <v>0</v>
      </c>
      <c r="H44" s="20">
        <f>H43+H40</f>
        <v>6611.930199669433</v>
      </c>
    </row>
    <row r="45" spans="1:8" ht="12.75" customHeight="1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2798082/1000/7.21</f>
        <v>388.08349514563105</v>
      </c>
      <c r="H46" s="20">
        <f t="shared" ref="H46" si="4">G46+F46+E46+D46</f>
        <v>388.08349514563105</v>
      </c>
    </row>
    <row r="47" spans="1:8" ht="12.75" customHeight="1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/>
      <c r="H47" s="20">
        <f>G47+F47+E47+D47</f>
        <v>0</v>
      </c>
    </row>
    <row r="48" spans="1:8" ht="12.75" customHeight="1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555.28754032794154</v>
      </c>
      <c r="H49" s="20">
        <f>G49+F49+E49+D49</f>
        <v>555.28754032794154</v>
      </c>
    </row>
    <row r="50" spans="1:8" ht="12.75" customHeight="1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943.37103547357265</v>
      </c>
      <c r="H50" s="20">
        <f>D50+E50+F50+G50</f>
        <v>943.37103547357265</v>
      </c>
    </row>
    <row r="51" spans="1:8" ht="12.75" customHeight="1" x14ac:dyDescent="0.2">
      <c r="A51" s="22"/>
      <c r="B51" s="31" t="s">
        <v>17</v>
      </c>
      <c r="C51" s="32"/>
      <c r="D51" s="20">
        <f>D50+D44</f>
        <v>226.52205270457711</v>
      </c>
      <c r="E51" s="20">
        <f>E50+E44</f>
        <v>0</v>
      </c>
      <c r="F51" s="20">
        <f>F50+F44</f>
        <v>6385.4081469648563</v>
      </c>
      <c r="G51" s="20">
        <f>G50+G44</f>
        <v>943.37103547357265</v>
      </c>
      <c r="H51" s="20">
        <f>H50+H44</f>
        <v>7555.3012351430061</v>
      </c>
    </row>
    <row r="52" spans="1:8" ht="12.75" customHeight="1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.75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149.80029306904237</v>
      </c>
      <c r="H53" s="20">
        <f>D53+E53+F53+G53</f>
        <v>149.80029306904237</v>
      </c>
    </row>
    <row r="54" spans="1:8" ht="39.7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852.42130067212179</v>
      </c>
      <c r="H54" s="20">
        <f>D54+E54+F54+G54</f>
        <v>852.42130067212179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1002.2215937411642</v>
      </c>
      <c r="H55" s="20">
        <f>D55+E55+F55+G55</f>
        <v>1002.2215937411642</v>
      </c>
    </row>
    <row r="56" spans="1:8" ht="12.75" customHeight="1" x14ac:dyDescent="0.2">
      <c r="A56" s="22"/>
      <c r="B56" s="31" t="s">
        <v>30</v>
      </c>
      <c r="C56" s="32"/>
      <c r="D56" s="20">
        <f>D51+D55</f>
        <v>226.52205270457711</v>
      </c>
      <c r="E56" s="20">
        <f t="shared" ref="E56:G56" si="7">E51+E55</f>
        <v>0</v>
      </c>
      <c r="F56" s="20">
        <f t="shared" si="7"/>
        <v>6385.4081469648563</v>
      </c>
      <c r="G56" s="20">
        <f t="shared" si="7"/>
        <v>1945.5926292147369</v>
      </c>
      <c r="H56" s="20">
        <f>H55+H51</f>
        <v>8557.5228288841699</v>
      </c>
    </row>
    <row r="57" spans="1:8" ht="12.75" customHeight="1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1823515.85/1000/1.2/5.32</f>
        <v>285.63844768170429</v>
      </c>
      <c r="H58" s="20">
        <f>G58+F58+E58+D58</f>
        <v>285.63844768170429</v>
      </c>
    </row>
    <row r="59" spans="1:8" ht="12.75" customHeight="1" x14ac:dyDescent="0.2">
      <c r="A59" s="22"/>
      <c r="B59" s="31" t="s">
        <v>20</v>
      </c>
      <c r="C59" s="32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285.63844768170429</v>
      </c>
      <c r="H59" s="20">
        <f>G59+F59+E59+D59</f>
        <v>285.63844768170429</v>
      </c>
    </row>
    <row r="60" spans="1:8" ht="12.75" customHeight="1" x14ac:dyDescent="0.2">
      <c r="A60" s="22"/>
      <c r="B60" s="31" t="s">
        <v>21</v>
      </c>
      <c r="C60" s="32"/>
      <c r="D60" s="20">
        <f>D56+D59</f>
        <v>226.52205270457711</v>
      </c>
      <c r="E60" s="20">
        <f>E56+E59</f>
        <v>0</v>
      </c>
      <c r="F60" s="20">
        <f>F56+F59</f>
        <v>6385.4081469648563</v>
      </c>
      <c r="G60" s="20">
        <f>G56+G59</f>
        <v>2231.2310768964412</v>
      </c>
      <c r="H60" s="20">
        <f>D60+E60+F60+G60</f>
        <v>8843.1612765658738</v>
      </c>
    </row>
    <row r="61" spans="1:8" ht="12.75" customHeight="1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45.304410540915427</v>
      </c>
      <c r="E62" s="20">
        <f>E60/100*20</f>
        <v>0</v>
      </c>
      <c r="F62" s="20">
        <f>F60/100*20</f>
        <v>1277.0816293929713</v>
      </c>
      <c r="G62" s="20">
        <f>G60/100*20</f>
        <v>446.24621537928823</v>
      </c>
      <c r="H62" s="20">
        <f>H60/100*20</f>
        <v>1768.6322553131749</v>
      </c>
    </row>
    <row r="63" spans="1:8" ht="12.75" customHeight="1" x14ac:dyDescent="0.2">
      <c r="A63" s="22"/>
      <c r="B63" s="31" t="s">
        <v>24</v>
      </c>
      <c r="C63" s="32"/>
      <c r="D63" s="20">
        <f>D62</f>
        <v>45.304410540915427</v>
      </c>
      <c r="E63" s="20">
        <f>E62</f>
        <v>0</v>
      </c>
      <c r="F63" s="21">
        <f>F62</f>
        <v>1277.0816293929713</v>
      </c>
      <c r="G63" s="20">
        <f>G62</f>
        <v>446.24621537928823</v>
      </c>
      <c r="H63" s="20">
        <f>D63+E63+F63+G63</f>
        <v>1768.6322553131749</v>
      </c>
    </row>
    <row r="64" spans="1:8" ht="12.75" customHeight="1" x14ac:dyDescent="0.2">
      <c r="A64" s="22"/>
      <c r="B64" s="31" t="s">
        <v>25</v>
      </c>
      <c r="C64" s="32"/>
      <c r="D64" s="20">
        <f>D60+D62</f>
        <v>271.8264632454925</v>
      </c>
      <c r="E64" s="20">
        <f>E60+E62</f>
        <v>0</v>
      </c>
      <c r="F64" s="20">
        <f>F60+F62</f>
        <v>7662.4897763578274</v>
      </c>
      <c r="G64" s="20">
        <f>G60+G62</f>
        <v>2677.4772922757293</v>
      </c>
      <c r="H64" s="20">
        <f>H60+H62</f>
        <v>10611.793531879048</v>
      </c>
    </row>
    <row r="65" ht="12.75" customHeight="1" x14ac:dyDescent="0.2"/>
  </sheetData>
  <mergeCells count="37">
    <mergeCell ref="B64:C64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Копылова Алёна Сергеевна</cp:lastModifiedBy>
  <cp:lastPrinted>2023-02-17T08:26:29Z</cp:lastPrinted>
  <dcterms:created xsi:type="dcterms:W3CDTF">2022-07-06T13:17:17Z</dcterms:created>
  <dcterms:modified xsi:type="dcterms:W3CDTF">2024-01-22T10:26:28Z</dcterms:modified>
</cp:coreProperties>
</file>