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00-fs\информация_для_ца_и_филиалов\ИПР_2022-2024\Корректировка_ИПР\СТМ\L_23-1-20-1-03-07-0-0209\"/>
    </mc:Choice>
  </mc:AlternateContent>
  <bookViews>
    <workbookView xWindow="0" yWindow="0" windowWidth="23040" windowHeight="11775"/>
  </bookViews>
  <sheets>
    <sheet name="Расчет стоимости" sheetId="4" r:id="rId1"/>
    <sheet name="СМР" sheetId="5" r:id="rId2"/>
    <sheet name="ПИР" sheetId="6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6" l="1"/>
  <c r="J31" i="6" s="1"/>
  <c r="J32" i="6" s="1"/>
  <c r="J33" i="6" s="1"/>
  <c r="J34" i="6" s="1"/>
  <c r="J35" i="6" s="1"/>
  <c r="J36" i="6" s="1"/>
  <c r="J37" i="6" s="1"/>
  <c r="I15" i="6" s="1"/>
  <c r="G23" i="4"/>
  <c r="F23" i="4"/>
  <c r="E23" i="4"/>
  <c r="C23" i="4"/>
  <c r="C15" i="4"/>
  <c r="C21" i="4" s="1"/>
  <c r="C20" i="4" l="1"/>
  <c r="C19" i="4"/>
  <c r="E16" i="4"/>
  <c r="F16" i="4" s="1"/>
  <c r="E17" i="4"/>
  <c r="E18" i="4"/>
  <c r="F18" i="4" s="1"/>
  <c r="G18" i="4" l="1"/>
  <c r="G16" i="4"/>
  <c r="F17" i="4"/>
  <c r="G17" i="4" s="1"/>
  <c r="E19" i="4" l="1"/>
  <c r="E14" i="4"/>
  <c r="F14" i="4" s="1"/>
  <c r="G14" i="4" s="1"/>
  <c r="E21" i="4"/>
  <c r="E20" i="4"/>
  <c r="E15" i="4"/>
  <c r="C22" i="4" l="1"/>
  <c r="F20" i="4"/>
  <c r="G20" i="4" s="1"/>
  <c r="F21" i="4"/>
  <c r="G21" i="4" s="1"/>
  <c r="F19" i="4"/>
  <c r="G19" i="4" s="1"/>
  <c r="F15" i="4"/>
  <c r="E22" i="4"/>
  <c r="F22" i="4" l="1"/>
  <c r="G15" i="4"/>
  <c r="G22" i="4" l="1"/>
</calcChain>
</file>

<file path=xl/comments1.xml><?xml version="1.0" encoding="utf-8"?>
<comments xmlns="http://schemas.openxmlformats.org/spreadsheetml/2006/main">
  <authors>
    <author>Ершова Екатерина</author>
  </authors>
  <commentLis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Ершова Екатерина: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<sst xmlns="http://schemas.openxmlformats.org/spreadsheetml/2006/main" count="333" uniqueCount="243">
  <si>
    <t>Вид работ</t>
  </si>
  <si>
    <t>ПИР</t>
  </si>
  <si>
    <t>ВСЕГО, тыс.руб. без НДС:</t>
  </si>
  <si>
    <t xml:space="preserve">Идентификатор инвестиционного проекта: </t>
  </si>
  <si>
    <t>№ п/п</t>
  </si>
  <si>
    <t>Количество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</si>
  <si>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</si>
  <si>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</si>
  <si>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</si>
  <si>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</si>
  <si>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тыс. руб.</t>
  </si>
  <si>
    <t>Расчёт полной стоимости инвестиционного проекта на базе расчета сметной стоимости</t>
  </si>
  <si>
    <t>Примечание:</t>
  </si>
  <si>
    <t>*</t>
  </si>
  <si>
    <t>**</t>
  </si>
  <si>
    <t>***</t>
  </si>
  <si>
    <t>Приложение № 2 к Приказу от ____________№ ____</t>
  </si>
  <si>
    <t>Сумма, в ценах текущего года составления сметного расчета без НДС</t>
  </si>
  <si>
    <t>-</t>
  </si>
  <si>
    <t>Прочие, в том числе:</t>
  </si>
  <si>
    <t>- аренда земельных участков на период строительства</t>
  </si>
  <si>
    <t>- проценты по кредитам и займам</t>
  </si>
  <si>
    <t>- иные</t>
  </si>
  <si>
    <t>Волх, Создание ТМ ТП 181 Волхов (23-1-20-1-03-07-0-0209)</t>
  </si>
  <si>
    <t>23-1-20-1-03-07-0-0209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</si>
  <si>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</si>
  <si>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- строительный контроль **</t>
  </si>
  <si>
    <t>- cодержание службы заказчика застройщика ***</t>
  </si>
  <si>
    <t>СМР, втом числе оборудование</t>
  </si>
  <si>
    <t xml:space="preserve"> 3.1</t>
  </si>
  <si>
    <t xml:space="preserve"> 3.2</t>
  </si>
  <si>
    <t xml:space="preserve"> 3.3</t>
  </si>
  <si>
    <t xml:space="preserve"> 3.4</t>
  </si>
  <si>
    <t xml:space="preserve"> 3.5</t>
  </si>
  <si>
    <t>Расчет сметной стоимости формируется  на основании Сборника расценок ФЕР-2001 редакция 2020 ДИЗ №4, сборника базовых цен ФССЦ 01.2000 редакция 2020 ДИЗ №4, сборника текущих цен ФССЦ 01.2000 редакция 2020 ДИЗ №4, сборника индексов Индексы по расценкам 01.2000 редакция 2020 ДИЗ №4, сборника косвенных затрат Территория-2020, сборника Единой нормативной базы МРР № 5.4 МРР-5-5.4-16.</t>
  </si>
  <si>
    <t xml:space="preserve">Величина расходов на строительный контроль определяется на основании Приказа АО "ЛОЭСК" от 29 декабря 2021г. №550а о/д </t>
  </si>
  <si>
    <t xml:space="preserve">Величина расходов на содержание службы заказчика застройщика определяется на основании Приказа АО "ЛОЭСК" от 29 декабря 2021г. №550а о/д </t>
  </si>
  <si>
    <t>ИТОГО</t>
  </si>
  <si>
    <t>Расчет полной стоимости инвестиционного проекта*</t>
  </si>
  <si>
    <t>ПРОВЕРИЛ</t>
  </si>
  <si>
    <t>Жукова Е.В.</t>
  </si>
  <si>
    <t>СОСТАВИЛ</t>
  </si>
  <si>
    <t>Итого по смете</t>
  </si>
  <si>
    <t>20%</t>
  </si>
  <si>
    <t>1754013,15*0,2</t>
  </si>
  <si>
    <t>Итого</t>
  </si>
  <si>
    <t>Прямые</t>
  </si>
  <si>
    <t>Значение</t>
  </si>
  <si>
    <t>Наименование и значение множителей</t>
  </si>
  <si>
    <t>0,485</t>
  </si>
  <si>
    <t>1013877,59*0,485</t>
  </si>
  <si>
    <t>К договорной</t>
  </si>
  <si>
    <t>0,36</t>
  </si>
  <si>
    <t>(482798,85+0)*0,36</t>
  </si>
  <si>
    <t>Сметная прибыль</t>
  </si>
  <si>
    <t>0,74</t>
  </si>
  <si>
    <t>(482798,85+0)*0,74</t>
  </si>
  <si>
    <t>Накладные расходы</t>
  </si>
  <si>
    <t>Пусконаладочные работы (15, 16, 17, 18, 19)</t>
  </si>
  <si>
    <t>Итого по неучтенным материалам</t>
  </si>
  <si>
    <t>1</t>
  </si>
  <si>
    <t>0</t>
  </si>
  <si>
    <t>Материалы</t>
  </si>
  <si>
    <t>Машины и механизмы</t>
  </si>
  <si>
    <t>482798,85</t>
  </si>
  <si>
    <t>Зарплата</t>
  </si>
  <si>
    <t>ИТОГО:</t>
  </si>
  <si>
    <t>1 линия</t>
  </si>
  <si>
    <t>База: ТЕР-2001 Ленинградская область редакция 2014; Изп=12,76; Пусконаладочные работы</t>
  </si>
  <si>
    <t xml:space="preserve">(0) </t>
  </si>
  <si>
    <t>Измерение сопротивления изоляции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</si>
  <si>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ТЕРп01-11-028-01</t>
  </si>
  <si>
    <t>19</t>
  </si>
  <si>
    <t>1 испытание</t>
  </si>
  <si>
    <t>Испытание цепи вторичной коммутации</t>
  </si>
  <si>
    <t>ТЕРп01-12-029-01</t>
  </si>
  <si>
    <t>18</t>
  </si>
  <si>
    <t>1 система</t>
  </si>
  <si>
    <t>Предварительные испытания АС II категории сложности</t>
  </si>
  <si>
    <t>ТЕРп02-02-006-02</t>
  </si>
  <si>
    <t>17</t>
  </si>
  <si>
    <t>1 канал</t>
  </si>
  <si>
    <t>Автоматизированная система управления II категории технической сложности с количеством каналов (Кобщ) за каждый канал свыше 160 до 319 добавлять к расценке 02-01-002-11</t>
  </si>
  <si>
    <t>ТЕРп02-01-002-12</t>
  </si>
  <si>
    <t>16</t>
  </si>
  <si>
    <t>Автоматизированная система управления II категории технической сложности с количеством каналов (Кобщ) 160</t>
  </si>
  <si>
    <t>ТЕРп02-01-002-11</t>
  </si>
  <si>
    <t>15</t>
  </si>
  <si>
    <t>№5 ПНР</t>
  </si>
  <si>
    <t>1,2%</t>
  </si>
  <si>
    <t>1075366,8*0,012</t>
  </si>
  <si>
    <t>ЗСР-1,2%</t>
  </si>
  <si>
    <t>Итого по оборудованию</t>
  </si>
  <si>
    <t>шт</t>
  </si>
  <si>
    <t>Цед=81549,60/1,2/2</t>
  </si>
  <si>
    <t>Контроллер КПР-01</t>
  </si>
  <si>
    <t>Прайс</t>
  </si>
  <si>
    <t>14</t>
  </si>
  <si>
    <t>Цед=154630,08/1,2/4</t>
  </si>
  <si>
    <t>Контроллер МВ-01</t>
  </si>
  <si>
    <t>13</t>
  </si>
  <si>
    <t>Цед=727716/1,2/20</t>
  </si>
  <si>
    <t>Контроллер КПР -01-М-А</t>
  </si>
  <si>
    <t>12</t>
  </si>
  <si>
    <t>Цед=767717,52/1,2</t>
  </si>
  <si>
    <t>Шкаф телемеханики</t>
  </si>
  <si>
    <t>11</t>
  </si>
  <si>
    <t>№4 Оборудование</t>
  </si>
  <si>
    <t>2%</t>
  </si>
  <si>
    <t>23000*0,02</t>
  </si>
  <si>
    <t>ЗСР-2%</t>
  </si>
  <si>
    <t>м</t>
  </si>
  <si>
    <t>Цед=276/1,2</t>
  </si>
  <si>
    <t>Кабель КИПВЭнг 4*2*0,68 мм2</t>
  </si>
  <si>
    <t>10</t>
  </si>
  <si>
    <t>№3 Материалы</t>
  </si>
  <si>
    <t>Итого по разделу</t>
  </si>
  <si>
    <t>V=150/1000; База: ССЦ 10.2021 Ленинградская область редакция 2014</t>
  </si>
  <si>
    <t>1000 м</t>
  </si>
  <si>
    <t>Провода силовые для электрических установок на напряжение до 450 В с медной жилой марки ПВ3, сечением 2,5 мм2</t>
  </si>
  <si>
    <t>502-0516</t>
  </si>
  <si>
    <t>9</t>
  </si>
  <si>
    <t>V=250/1000; База: ССЦ 10.2021 Ленинградская область редакция 2014</t>
  </si>
  <si>
    <t>Провода силовые для электрических установок на напряжение до 450 В с медной жилой марки ПВ3, сечением 1,5 мм2</t>
  </si>
  <si>
    <t>502-0514</t>
  </si>
  <si>
    <t>8</t>
  </si>
  <si>
    <t>V=50/1000; База: ССЦ 10.2021 Ленинградская область редакция 2014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</si>
  <si>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2,5 мм2</t>
  </si>
  <si>
    <t>501-8443</t>
  </si>
  <si>
    <t>7</t>
  </si>
  <si>
    <t>V=200/1000; База: ССЦ 10.2021 Ленинградская область редакция 2014</t>
  </si>
  <si>
    <t>Кабели контрольные с медными жилами с поливинилхлоридной изоляцией и оболочкой, не распространяющие горение марки КВВГнг, с числом жил - 4 и сечением 1,5 мм2</t>
  </si>
  <si>
    <t>501-1648</t>
  </si>
  <si>
    <t>6</t>
  </si>
  <si>
    <t>№2 Материалы</t>
  </si>
  <si>
    <t>0,635379</t>
  </si>
  <si>
    <t>199562,35*0,635379</t>
  </si>
  <si>
    <t>0,46</t>
  </si>
  <si>
    <t>(22076,16+0)*0,46</t>
  </si>
  <si>
    <t>0,9</t>
  </si>
  <si>
    <t>(22076,16+0)*0,9</t>
  </si>
  <si>
    <t>Оборудование связи: прокладка и монтаж сетей связи (2)</t>
  </si>
  <si>
    <t>0,51</t>
  </si>
  <si>
    <t>(52918,79+565,96)*0,51</t>
  </si>
  <si>
    <t>0,97</t>
  </si>
  <si>
    <t>(52918,79+565,96)*0,97</t>
  </si>
  <si>
    <t>Электротехнические установки на других объектах (1, 3, 4, 5)</t>
  </si>
  <si>
    <t>9265,28</t>
  </si>
  <si>
    <t>6121,13</t>
  </si>
  <si>
    <t>74994,94</t>
  </si>
  <si>
    <t>Kзпл=0,35; Kмаш=0,35; Kзмш=0,35; Kтзт=0,35; Kтзм=0,35</t>
  </si>
  <si>
    <t>На стесненные условия труда</t>
  </si>
  <si>
    <t>100 м кабеля</t>
  </si>
  <si>
    <t>V=250/100; База: ТЕР-2001 Ленинградская область редакция 2014; Изп=12,76; Иэмм=6,72; Имат=7,7; НР=0,97; СП=0,51; м08-02-147-10; Электротехнические установки на других объектах</t>
  </si>
  <si>
    <t>Кабель до 35 кВ по установленным конструкциям и лоткам с креплением по всей длине, масса 1 м кабеля до 1 кг (ВВГнг 3*2,5мм2, КВВГнг 4*1,5 мм2)</t>
  </si>
  <si>
    <t>ТЕРм08-02-147-10</t>
  </si>
  <si>
    <t>5</t>
  </si>
  <si>
    <t>100 м</t>
  </si>
  <si>
    <t>V=400/100; База: ТЕР-2001 Ленинградская область редакция 2014; Изп=12,76; Иэмм=7,15; Имат=9,36; НР=0,97; СП=0,51; м08-02-405-01; Электротехнические установки на других объектах</t>
  </si>
  <si>
    <t>Провод по установленным стальным конструкциям и панелям, сечение до 16 мм2 (ПуГв 1*1,5 мм2, ПуГв 1*2,5 мм2)</t>
  </si>
  <si>
    <t>ТЕРм08-02-405-01</t>
  </si>
  <si>
    <t>4</t>
  </si>
  <si>
    <t>V=100/100; База: ТЕР-2001 Ленинградская область редакция 2014; Изп=12,76; Иэмм=7,34; Имат=12,04; НР=0,97; СП=0,51; м08-02-402-02; Электротехнические установки на других объектах</t>
  </si>
  <si>
    <t>Кабель двух-четырехжильный по установленным конструкциям и лоткам с установкой ответвительных коробок во взрывоопасных и пожароопасных помещениях сечением жилы до 6 мм2 (КИПВЭнг 4*2*0,68 мм2)</t>
  </si>
  <si>
    <t>ТЕРм08-02-402-02</t>
  </si>
  <si>
    <t>3</t>
  </si>
  <si>
    <t>1 шт.</t>
  </si>
  <si>
    <t>База: ТЕР-2001 Ленинградская область редакция 2014; Изп=12,76; Иэмм=3,32; Имат=6,86; НР=0,9; СП=0,46; м10-08-001-06; Оборудование связи: прокладка и монтаж сетей связи</t>
  </si>
  <si>
    <t>Приборы приемно-контрольные сигнальные, концентратор блок базовый на 10 лучей(Прим. для Контроллер)</t>
  </si>
  <si>
    <t>ТЕРм10-08-001-06</t>
  </si>
  <si>
    <t>2</t>
  </si>
  <si>
    <t>База: ТЕР-2001 Ленинградская область редакция 2014; Изп=12,76; Иэмм=7,37; Имат=11,72; НР=0,97; СП=0,51; м08-03-572-03; Электротехнические установки на других объектах</t>
  </si>
  <si>
    <t>Блок управления шкафного исполнения или распределительный пункт (шкаф), устанавливаемый на стене, высота и ширина до 600х600 мм</t>
  </si>
  <si>
    <t>ТЕРм08-03-572-03</t>
  </si>
  <si>
    <t>№1 Монтажные работы</t>
  </si>
  <si>
    <t>Всего</t>
  </si>
  <si>
    <t>На един.</t>
  </si>
  <si>
    <t>В т.ч. зарплаты</t>
  </si>
  <si>
    <t>Основной зарплаты</t>
  </si>
  <si>
    <t>ед. изм.</t>
  </si>
  <si>
    <t>обслуживающ. машины</t>
  </si>
  <si>
    <t>Экспл. машин</t>
  </si>
  <si>
    <t>Затраты труда рабочих, чел.-ч. не занят. обсл. машин</t>
  </si>
  <si>
    <t>Общая стоимость, руб.</t>
  </si>
  <si>
    <t>Стоимость на единицу, руб</t>
  </si>
  <si>
    <t>Наименование работ и затрат</t>
  </si>
  <si>
    <t>Шифр и номер позиции норматива</t>
  </si>
  <si>
    <t>Составлена в ценах Января 2000 г. с индексацией в цены Октября 2021 г.</t>
  </si>
  <si>
    <t>2 104,816 тыс.руб</t>
  </si>
  <si>
    <t xml:space="preserve">Сметная стоимость - </t>
  </si>
  <si>
    <t xml:space="preserve">Основание </t>
  </si>
  <si>
    <t xml:space="preserve">ЛОКАЛЬНЫЙ СМЕТНЫЙ РАСЧЕТ (СМЕТА) № </t>
  </si>
  <si>
    <t>Объект -</t>
  </si>
  <si>
    <t xml:space="preserve">Наименование стройки - </t>
  </si>
  <si>
    <t>ФОРМА № 4</t>
  </si>
  <si>
    <t>"___"_______________ 202___ г.</t>
  </si>
  <si>
    <t>УТВЕРЖДАЮ</t>
  </si>
  <si>
    <t>СОГЛАСОВАНО</t>
  </si>
  <si>
    <t>к Дополнительному соглашению №___ от ______________</t>
  </si>
  <si>
    <t>Приложение № ___</t>
  </si>
  <si>
    <t>/Романов А.В./</t>
  </si>
  <si>
    <t>Проверил смету</t>
  </si>
  <si>
    <t>/Долганова Е.И./</t>
  </si>
  <si>
    <t>Составил смету</t>
  </si>
  <si>
    <t>Итого по смете с учетом НДС 20 %</t>
  </si>
  <si>
    <t>НДС 20 %</t>
  </si>
  <si>
    <t>Итого по разделу 1. с понижающим коэффициентом к=1</t>
  </si>
  <si>
    <t>Итого в текущих ценах 4 квартал 2021г. (к=4,75  Письмо Минстроя России
№ 46012-ИФ/09 от 25.10.2021)</t>
  </si>
  <si>
    <t>Итого в базовых ценах 2001г.</t>
  </si>
  <si>
    <t>Итого по разделу 1.</t>
  </si>
  <si>
    <t>К=1,3 - Санкт-Петербург (Основные положения п. 1.10.)</t>
  </si>
  <si>
    <t>К=1000 - Переводной коэффициент стоимости в рубли</t>
  </si>
  <si>
    <t xml:space="preserve">Поправочные коэффициенты: </t>
  </si>
  <si>
    <t>Количество объектов  ТИ, 10 объектов</t>
  </si>
  <si>
    <t>Количество объектов  ТУ, 10 объектов</t>
  </si>
  <si>
    <t>Количество объектов  ТС, 10 объектов</t>
  </si>
  <si>
    <t>Постоянная величина В</t>
  </si>
  <si>
    <t>Постоянная величина А (объекты ТИ)</t>
  </si>
  <si>
    <t>Постоянная величина А (объекты ТУ)</t>
  </si>
  <si>
    <t>Постоянная величина А (объекты ТС)</t>
  </si>
  <si>
    <t>(2,16*38/10+3,57*16/10+7,62*24/10)*1,3*1000</t>
  </si>
  <si>
    <t>10 объектов</t>
  </si>
  <si>
    <t>СБЦП 81-2001-07 "Коммунальные инженерные сети и сооружения",2012г.  Гл. 2.8.6. , таблица N 34, п.3-п.5</t>
  </si>
  <si>
    <t>АСДУ</t>
  </si>
  <si>
    <t>Раздел 1. Устройства телемеханики (сторона КП)</t>
  </si>
  <si>
    <t>Стоимость работ, руб.</t>
  </si>
  <si>
    <t>Расчет стоимости: (a+bx)*Kj или (объем строительно-монтажных работ)*проц./100 или количество * цена</t>
  </si>
  <si>
    <t>Единица измерения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</si>
  <si>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</t>
  </si>
  <si>
    <t>Характеристика предприятия, здания, сооружения или виды работ</t>
  </si>
  <si>
    <t>Наименование организации Заказчика</t>
  </si>
  <si>
    <t>Наименование проектной (изыскательской) организации</t>
  </si>
  <si>
    <t>Наименование предприятия,здания, сооружения, стадии проектирования, этапа, вида проектных или изыскательских работ</t>
  </si>
  <si>
    <t>на проектные и изыскательские работы</t>
  </si>
  <si>
    <t>"_____"____________2022г</t>
  </si>
  <si>
    <t xml:space="preserve">_______________ </t>
  </si>
  <si>
    <t xml:space="preserve">____________ </t>
  </si>
  <si>
    <t>Генеральный директор АО "ЛОЭСК"</t>
  </si>
  <si>
    <t xml:space="preserve">Генеральный директор </t>
  </si>
  <si>
    <t>УТВЕРЖДАЮ:</t>
  </si>
  <si>
    <t>СОГЛАСОВАНО:</t>
  </si>
  <si>
    <t xml:space="preserve">к Договору № от </t>
  </si>
  <si>
    <t xml:space="preserve">Приложение №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</si>
</sst>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_(* #,##0.00_);_(* \(#,##0.00\);_(* &quot;-&quot;??_);_(@_)"/>
    <numFmt numFmtId="165" formatCode="_-* #,##0.00_р_._-;\-* #,##0.00_р_._-;_-* &quot;-&quot;??_р_._-;_-@_-"/>
    <numFmt numFmtId="166" formatCode="#\ ###\ ###.00"/>
    <numFmt numFmtId="167" formatCode="###\ ###.00"/>
    <numFmt numFmtId="168" formatCode="#\ ###.00"/>
    <numFmt numFmtId="169" formatCode="##\ ###.00"/>
    <numFmt numFmtId="170" formatCode="#\ ###"/>
    <numFmt numFmtId="171" formatCode="#\ ###\ ###.0"/>
    <numFmt numFmtId="172" formatCode="##\ ###.0"/>
    <numFmt numFmtId="173" formatCode="##\ ###"/>
    <numFmt numFmtId="174" formatCode="###\ ###"/>
    <numFmt numFmtId="175" formatCode="###\ ###.0"/>
    <numFmt numFmtId="176" formatCode="0.0"/>
    <numFmt numFmtId="177" formatCode="0.000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</font>
    <font>
      <sz val="8"/>
      <name val="Times New Roman"/>
    </font>
    <font>
      <b/>
      <sz val="8"/>
      <name val="Times New Roman"/>
    </font>
    <font>
      <b/>
      <sz val="8"/>
      <color indexed="1"/>
      <name val="Times New Roman"/>
    </font>
    <font>
      <sz val="8"/>
      <color indexed="1"/>
      <name val="Times New Roman"/>
    </font>
    <font>
      <sz val="10"/>
      <name val="Times New Roman"/>
    </font>
    <font>
      <sz val="10"/>
      <color indexed="1"/>
      <name val="Times New Roman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  <font>
      <sz val="11"/>
      <name val="Times New Roman"/>
      <family val="1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11"/>
      <color rgb="FF0000FF"/>
      <name val="Times New Roman"/>
      <family val="1"/>
      <charset val="204"/>
    </font>
    <font>
      <sz val="16"/>
      <name val="Arial Cyr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0"/>
      </top>
      <bottom style="medium">
        <color indexed="0"/>
      </bottom>
      <diagonal/>
    </border>
    <border>
      <left style="medium">
        <color indexed="8"/>
      </left>
      <right/>
      <top style="medium">
        <color indexed="0"/>
      </top>
      <bottom style="medium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/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/>
      <diagonal/>
    </border>
    <border>
      <left style="thin">
        <color indexed="8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0"/>
    <xf numFmtId="0" fontId="4" fillId="0" borderId="0"/>
    <xf numFmtId="0" fontId="1" fillId="0" borderId="0"/>
    <xf numFmtId="0" fontId="3" fillId="0" borderId="0"/>
  </cellStyleXfs>
  <cellXfs count="246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7" fillId="0" borderId="0" xfId="7" applyFont="1" applyFill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0" xfId="0" applyFont="1" applyFill="1"/>
    <xf numFmtId="4" fontId="8" fillId="0" borderId="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/>
    </xf>
    <xf numFmtId="10" fontId="7" fillId="0" borderId="0" xfId="0" applyNumberFormat="1" applyFont="1"/>
    <xf numFmtId="0" fontId="8" fillId="0" borderId="0" xfId="0" applyFont="1" applyAlignment="1">
      <alignment horizontal="left" vertical="top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right" vertical="top"/>
    </xf>
    <xf numFmtId="0" fontId="11" fillId="0" borderId="0" xfId="8"/>
    <xf numFmtId="0" fontId="11" fillId="0" borderId="0" xfId="8" applyAlignment="1" applyProtection="1">
      <alignment shrinkToFit="1"/>
      <protection locked="0"/>
    </xf>
    <xf numFmtId="49" fontId="12" fillId="0" borderId="0" xfId="8" applyNumberFormat="1" applyFont="1" applyAlignment="1" applyProtection="1">
      <alignment horizontal="center" vertical="top" wrapText="1" shrinkToFit="1"/>
      <protection locked="0"/>
    </xf>
    <xf numFmtId="49" fontId="12" fillId="0" borderId="0" xfId="8" applyNumberFormat="1" applyFont="1" applyAlignment="1" applyProtection="1">
      <alignment horizontal="left" vertical="top" wrapText="1" shrinkToFit="1"/>
      <protection locked="0"/>
    </xf>
    <xf numFmtId="166" fontId="13" fillId="0" borderId="0" xfId="8" applyNumberFormat="1" applyFont="1" applyAlignment="1" applyProtection="1">
      <alignment horizontal="right" vertical="top" wrapText="1" shrinkToFit="1"/>
      <protection locked="0"/>
    </xf>
    <xf numFmtId="49" fontId="14" fillId="0" borderId="0" xfId="8" applyNumberFormat="1" applyFont="1" applyAlignment="1" applyProtection="1">
      <alignment horizontal="right" vertical="top" wrapText="1" shrinkToFit="1"/>
      <protection locked="0"/>
    </xf>
    <xf numFmtId="49" fontId="13" fillId="0" borderId="0" xfId="8" applyNumberFormat="1" applyFont="1" applyAlignment="1" applyProtection="1">
      <alignment horizontal="left" vertical="top" wrapText="1" shrinkToFit="1"/>
      <protection locked="0"/>
    </xf>
    <xf numFmtId="167" fontId="12" fillId="0" borderId="0" xfId="8" applyNumberFormat="1" applyFont="1" applyAlignment="1" applyProtection="1">
      <alignment horizontal="right" vertical="top" wrapText="1" shrinkToFit="1"/>
      <protection locked="0"/>
    </xf>
    <xf numFmtId="49" fontId="12" fillId="0" borderId="0" xfId="8" applyNumberFormat="1" applyFont="1" applyAlignment="1" applyProtection="1">
      <alignment horizontal="right" vertical="top" wrapText="1" shrinkToFit="1"/>
      <protection locked="0"/>
    </xf>
    <xf numFmtId="166" fontId="12" fillId="0" borderId="0" xfId="8" applyNumberFormat="1" applyFont="1" applyAlignment="1" applyProtection="1">
      <alignment horizontal="right" vertical="top" wrapText="1" shrinkToFit="1"/>
      <protection locked="0"/>
    </xf>
    <xf numFmtId="49" fontId="15" fillId="0" borderId="0" xfId="8" applyNumberFormat="1" applyFont="1" applyAlignment="1" applyProtection="1">
      <alignment horizontal="right" vertical="top" wrapText="1" shrinkToFit="1"/>
      <protection locked="0"/>
    </xf>
    <xf numFmtId="0" fontId="11" fillId="0" borderId="5" xfId="8" applyBorder="1" applyAlignment="1" applyProtection="1">
      <alignment shrinkToFit="1"/>
      <protection locked="0"/>
    </xf>
    <xf numFmtId="49" fontId="12" fillId="0" borderId="5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6" xfId="8" applyBorder="1" applyAlignment="1" applyProtection="1">
      <alignment shrinkToFit="1"/>
      <protection locked="0"/>
    </xf>
    <xf numFmtId="49" fontId="12" fillId="0" borderId="6" xfId="8" applyNumberFormat="1" applyFont="1" applyBorder="1" applyAlignment="1" applyProtection="1">
      <alignment horizontal="center" vertical="top" wrapText="1" shrinkToFit="1"/>
      <protection locked="0"/>
    </xf>
    <xf numFmtId="167" fontId="13" fillId="0" borderId="0" xfId="8" applyNumberFormat="1" applyFont="1" applyAlignment="1" applyProtection="1">
      <alignment horizontal="right" vertical="top" wrapText="1" shrinkToFit="1"/>
      <protection locked="0"/>
    </xf>
    <xf numFmtId="1" fontId="13" fillId="0" borderId="0" xfId="8" applyNumberFormat="1" applyFont="1" applyAlignment="1" applyProtection="1">
      <alignment horizontal="right" vertical="top" wrapText="1" shrinkToFit="1"/>
      <protection locked="0"/>
    </xf>
    <xf numFmtId="1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0" xfId="8" applyNumberFormat="1" applyFont="1" applyAlignment="1" applyProtection="1">
      <alignment horizontal="left" vertical="top" wrapText="1" shrinkToFit="1"/>
      <protection locked="0"/>
    </xf>
    <xf numFmtId="1" fontId="16" fillId="0" borderId="0" xfId="8" applyNumberFormat="1" applyFont="1" applyAlignment="1" applyProtection="1">
      <alignment horizontal="right" vertical="top" wrapText="1" shrinkToFit="1"/>
      <protection locked="0"/>
    </xf>
    <xf numFmtId="168" fontId="16" fillId="0" borderId="0" xfId="8" applyNumberFormat="1" applyFont="1" applyAlignment="1" applyProtection="1">
      <alignment horizontal="right" vertical="top" wrapText="1" shrinkToFit="1"/>
      <protection locked="0"/>
    </xf>
    <xf numFmtId="167" fontId="16" fillId="0" borderId="0" xfId="8" applyNumberFormat="1" applyFont="1" applyAlignment="1" applyProtection="1">
      <alignment horizontal="right" vertical="top" wrapText="1" shrinkToFit="1"/>
      <protection locked="0"/>
    </xf>
    <xf numFmtId="1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0" fontId="11" fillId="0" borderId="7" xfId="8" applyBorder="1" applyAlignment="1" applyProtection="1">
      <alignment shrinkToFit="1"/>
      <protection locked="0"/>
    </xf>
    <xf numFmtId="1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2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8" xfId="8" applyBorder="1" applyAlignment="1" applyProtection="1">
      <alignment shrinkToFit="1"/>
      <protection locked="0"/>
    </xf>
    <xf numFmtId="49" fontId="16" fillId="0" borderId="8" xfId="8" applyNumberFormat="1" applyFont="1" applyBorder="1" applyAlignment="1" applyProtection="1">
      <alignment horizontal="left" vertical="top" wrapText="1" shrinkToFit="1"/>
      <protection locked="0"/>
    </xf>
    <xf numFmtId="49" fontId="16" fillId="0" borderId="8" xfId="8" applyNumberFormat="1" applyFont="1" applyBorder="1" applyAlignment="1" applyProtection="1">
      <alignment horizontal="center" vertical="top" wrapText="1" shrinkToFit="1"/>
      <protection locked="0"/>
    </xf>
    <xf numFmtId="2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68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0" fontId="11" fillId="0" borderId="9" xfId="8" applyBorder="1" applyAlignment="1" applyProtection="1">
      <alignment shrinkToFit="1"/>
      <protection locked="0"/>
    </xf>
    <xf numFmtId="1" fontId="16" fillId="0" borderId="9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9" xfId="8" applyNumberFormat="1" applyFont="1" applyBorder="1" applyAlignment="1" applyProtection="1">
      <alignment horizontal="left" vertical="top" wrapText="1" shrinkToFit="1"/>
      <protection locked="0"/>
    </xf>
    <xf numFmtId="49" fontId="16" fillId="0" borderId="9" xfId="8" applyNumberFormat="1" applyFont="1" applyBorder="1" applyAlignment="1" applyProtection="1">
      <alignment horizontal="center" vertical="top" wrapText="1" shrinkToFit="1"/>
      <protection locked="0"/>
    </xf>
    <xf numFmtId="169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0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0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67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1" fontId="13" fillId="0" borderId="0" xfId="8" applyNumberFormat="1" applyFont="1" applyAlignment="1" applyProtection="1">
      <alignment horizontal="right" vertical="top" wrapText="1" shrinkToFit="1"/>
      <protection locked="0"/>
    </xf>
    <xf numFmtId="172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left" vertical="top" wrapText="1" shrinkToFit="1"/>
      <protection locked="0"/>
    </xf>
    <xf numFmtId="173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49" fontId="17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6" fillId="0" borderId="9" xfId="8" applyNumberFormat="1" applyFont="1" applyBorder="1" applyAlignment="1" applyProtection="1">
      <alignment horizontal="center" vertical="top" wrapText="1" shrinkToFit="1"/>
      <protection locked="0"/>
    </xf>
    <xf numFmtId="172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4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5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3" fontId="13" fillId="0" borderId="0" xfId="8" applyNumberFormat="1" applyFont="1" applyAlignment="1" applyProtection="1">
      <alignment horizontal="right" vertical="top" wrapText="1" shrinkToFit="1"/>
      <protection locked="0"/>
    </xf>
    <xf numFmtId="169" fontId="13" fillId="0" borderId="0" xfId="8" applyNumberFormat="1" applyFont="1" applyAlignment="1" applyProtection="1">
      <alignment horizontal="right" vertical="top" wrapText="1" shrinkToFit="1"/>
      <protection locked="0"/>
    </xf>
    <xf numFmtId="169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6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" fontId="12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2" fillId="0" borderId="7" xfId="8" applyNumberFormat="1" applyFont="1" applyBorder="1" applyAlignment="1" applyProtection="1">
      <alignment horizontal="center" vertical="top" wrapText="1" shrinkToFit="1"/>
      <protection locked="0"/>
    </xf>
    <xf numFmtId="49" fontId="13" fillId="0" borderId="7" xfId="8" applyNumberFormat="1" applyFont="1" applyBorder="1" applyAlignment="1" applyProtection="1">
      <alignment horizontal="center" vertical="top" wrapText="1" shrinkToFit="1"/>
      <protection locked="0"/>
    </xf>
    <xf numFmtId="168" fontId="12" fillId="0" borderId="0" xfId="8" applyNumberFormat="1" applyFont="1" applyAlignment="1" applyProtection="1">
      <alignment horizontal="right" vertical="top" wrapText="1" shrinkToFit="1"/>
      <protection locked="0"/>
    </xf>
    <xf numFmtId="2" fontId="12" fillId="0" borderId="0" xfId="8" applyNumberFormat="1" applyFont="1" applyAlignment="1" applyProtection="1">
      <alignment horizontal="right" vertical="top" wrapText="1" shrinkToFit="1"/>
      <protection locked="0"/>
    </xf>
    <xf numFmtId="176" fontId="12" fillId="0" borderId="0" xfId="8" applyNumberFormat="1" applyFont="1" applyAlignment="1" applyProtection="1">
      <alignment horizontal="right" vertical="top" wrapText="1" shrinkToFit="1"/>
      <protection locked="0"/>
    </xf>
    <xf numFmtId="0" fontId="11" fillId="0" borderId="10" xfId="8" applyBorder="1" applyAlignment="1" applyProtection="1">
      <alignment shrinkToFit="1"/>
      <protection locked="0"/>
    </xf>
    <xf numFmtId="176" fontId="16" fillId="0" borderId="9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10" xfId="8" applyNumberFormat="1" applyFont="1" applyBorder="1" applyAlignment="1" applyProtection="1">
      <alignment horizontal="center" vertical="top" wrapText="1" shrinkToFit="1"/>
      <protection locked="0"/>
    </xf>
    <xf numFmtId="49" fontId="12" fillId="0" borderId="0" xfId="8" quotePrefix="1" applyNumberFormat="1" applyFont="1" applyAlignment="1" applyProtection="1">
      <alignment horizontal="center" vertical="top" wrapText="1" shrinkToFit="1"/>
      <protection locked="0"/>
    </xf>
    <xf numFmtId="49" fontId="13" fillId="0" borderId="0" xfId="8" applyNumberFormat="1" applyFont="1" applyAlignment="1" applyProtection="1">
      <alignment horizontal="center" vertical="top" wrapText="1" shrinkToFit="1"/>
      <protection locked="0"/>
    </xf>
    <xf numFmtId="0" fontId="4" fillId="0" borderId="0" xfId="9" applyFont="1"/>
    <xf numFmtId="0" fontId="4" fillId="2" borderId="0" xfId="9" applyFont="1" applyFill="1"/>
    <xf numFmtId="4" fontId="4" fillId="0" borderId="0" xfId="9" applyNumberFormat="1" applyFont="1" applyBorder="1" applyAlignment="1">
      <alignment horizontal="left"/>
    </xf>
    <xf numFmtId="0" fontId="4" fillId="0" borderId="0" xfId="9" applyFont="1" applyBorder="1"/>
    <xf numFmtId="4" fontId="18" fillId="0" borderId="0" xfId="9" applyNumberFormat="1" applyFont="1" applyBorder="1" applyAlignment="1">
      <alignment horizontal="left"/>
    </xf>
    <xf numFmtId="0" fontId="4" fillId="0" borderId="0" xfId="9" applyFont="1" applyAlignment="1">
      <alignment horizontal="center"/>
    </xf>
    <xf numFmtId="4" fontId="9" fillId="0" borderId="0" xfId="9" applyNumberFormat="1" applyFont="1" applyBorder="1" applyAlignment="1">
      <alignment horizontal="center" wrapText="1"/>
    </xf>
    <xf numFmtId="2" fontId="9" fillId="0" borderId="0" xfId="9" applyNumberFormat="1" applyFont="1" applyBorder="1" applyAlignment="1">
      <alignment horizontal="right" wrapText="1"/>
    </xf>
    <xf numFmtId="4" fontId="19" fillId="0" borderId="0" xfId="9" applyNumberFormat="1" applyFont="1" applyBorder="1" applyAlignment="1">
      <alignment horizontal="center" wrapText="1"/>
    </xf>
    <xf numFmtId="2" fontId="19" fillId="0" borderId="0" xfId="9" applyNumberFormat="1" applyFont="1" applyBorder="1" applyAlignment="1">
      <alignment horizontal="right" wrapText="1"/>
    </xf>
    <xf numFmtId="4" fontId="20" fillId="0" borderId="0" xfId="9" applyNumberFormat="1" applyFont="1" applyBorder="1" applyAlignment="1">
      <alignment horizontal="left"/>
    </xf>
    <xf numFmtId="0" fontId="19" fillId="0" borderId="0" xfId="9" applyFont="1"/>
    <xf numFmtId="0" fontId="19" fillId="0" borderId="0" xfId="9" applyFont="1" applyBorder="1"/>
    <xf numFmtId="0" fontId="19" fillId="0" borderId="0" xfId="9" applyFont="1" applyBorder="1" applyAlignment="1">
      <alignment horizontal="center"/>
    </xf>
    <xf numFmtId="0" fontId="19" fillId="0" borderId="1" xfId="9" applyFont="1" applyBorder="1"/>
    <xf numFmtId="0" fontId="19" fillId="0" borderId="0" xfId="9" applyFont="1" applyAlignment="1">
      <alignment horizontal="center"/>
    </xf>
    <xf numFmtId="0" fontId="19" fillId="0" borderId="0" xfId="9" applyFont="1" applyBorder="1" applyAlignment="1">
      <alignment horizontal="center"/>
    </xf>
    <xf numFmtId="4" fontId="18" fillId="2" borderId="0" xfId="9" applyNumberFormat="1" applyFont="1" applyFill="1"/>
    <xf numFmtId="4" fontId="9" fillId="3" borderId="11" xfId="9" applyNumberFormat="1" applyFont="1" applyFill="1" applyBorder="1" applyAlignment="1">
      <alignment horizontal="center"/>
    </xf>
    <xf numFmtId="4" fontId="9" fillId="3" borderId="12" xfId="9" applyNumberFormat="1" applyFont="1" applyFill="1" applyBorder="1" applyAlignment="1">
      <alignment horizontal="center"/>
    </xf>
    <xf numFmtId="0" fontId="9" fillId="3" borderId="11" xfId="9" applyFont="1" applyFill="1" applyBorder="1" applyAlignment="1">
      <alignment horizontal="left"/>
    </xf>
    <xf numFmtId="0" fontId="9" fillId="3" borderId="13" xfId="9" applyFont="1" applyFill="1" applyBorder="1" applyAlignment="1">
      <alignment horizontal="left"/>
    </xf>
    <xf numFmtId="0" fontId="9" fillId="3" borderId="12" xfId="9" applyFont="1" applyFill="1" applyBorder="1" applyAlignment="1">
      <alignment horizontal="left"/>
    </xf>
    <xf numFmtId="0" fontId="19" fillId="3" borderId="3" xfId="9" applyFont="1" applyFill="1" applyBorder="1" applyAlignment="1">
      <alignment horizontal="center" vertical="justify"/>
    </xf>
    <xf numFmtId="4" fontId="9" fillId="3" borderId="11" xfId="9" applyNumberFormat="1" applyFont="1" applyFill="1" applyBorder="1" applyAlignment="1">
      <alignment horizontal="center" vertical="center"/>
    </xf>
    <xf numFmtId="4" fontId="9" fillId="3" borderId="12" xfId="9" applyNumberFormat="1" applyFont="1" applyFill="1" applyBorder="1" applyAlignment="1">
      <alignment horizontal="center" vertical="center"/>
    </xf>
    <xf numFmtId="0" fontId="9" fillId="3" borderId="11" xfId="9" applyFont="1" applyFill="1" applyBorder="1" applyAlignment="1">
      <alignment horizontal="left" vertical="top" wrapText="1"/>
    </xf>
    <xf numFmtId="0" fontId="9" fillId="3" borderId="13" xfId="9" applyFont="1" applyFill="1" applyBorder="1" applyAlignment="1">
      <alignment horizontal="left" vertical="top" wrapText="1"/>
    </xf>
    <xf numFmtId="0" fontId="9" fillId="3" borderId="12" xfId="9" applyFont="1" applyFill="1" applyBorder="1" applyAlignment="1">
      <alignment horizontal="left" vertical="top" wrapText="1"/>
    </xf>
    <xf numFmtId="0" fontId="9" fillId="0" borderId="0" xfId="9" applyFont="1"/>
    <xf numFmtId="4" fontId="9" fillId="2" borderId="0" xfId="9" applyNumberFormat="1" applyFont="1" applyFill="1"/>
    <xf numFmtId="4" fontId="9" fillId="2" borderId="11" xfId="9" applyNumberFormat="1" applyFont="1" applyFill="1" applyBorder="1" applyAlignment="1">
      <alignment horizontal="center" vertical="center"/>
    </xf>
    <xf numFmtId="4" fontId="9" fillId="2" borderId="12" xfId="9" applyNumberFormat="1" applyFont="1" applyFill="1" applyBorder="1" applyAlignment="1">
      <alignment horizontal="center" vertical="center"/>
    </xf>
    <xf numFmtId="0" fontId="9" fillId="2" borderId="11" xfId="9" applyFont="1" applyFill="1" applyBorder="1" applyAlignment="1">
      <alignment horizontal="left" vertical="top" wrapText="1"/>
    </xf>
    <xf numFmtId="0" fontId="9" fillId="2" borderId="13" xfId="9" applyFont="1" applyFill="1" applyBorder="1" applyAlignment="1">
      <alignment horizontal="left" vertical="top" wrapText="1"/>
    </xf>
    <xf numFmtId="0" fontId="9" fillId="2" borderId="12" xfId="9" applyFont="1" applyFill="1" applyBorder="1" applyAlignment="1">
      <alignment horizontal="left" vertical="top" wrapText="1"/>
    </xf>
    <xf numFmtId="0" fontId="9" fillId="2" borderId="3" xfId="9" applyFont="1" applyFill="1" applyBorder="1" applyAlignment="1">
      <alignment horizontal="center" vertical="justify"/>
    </xf>
    <xf numFmtId="0" fontId="9" fillId="2" borderId="0" xfId="9" applyFont="1" applyFill="1"/>
    <xf numFmtId="0" fontId="21" fillId="0" borderId="0" xfId="9" applyFont="1"/>
    <xf numFmtId="4" fontId="21" fillId="2" borderId="0" xfId="9" applyNumberFormat="1" applyFont="1" applyFill="1"/>
    <xf numFmtId="0" fontId="19" fillId="2" borderId="0" xfId="9" applyFont="1" applyFill="1"/>
    <xf numFmtId="4" fontId="9" fillId="0" borderId="0" xfId="9" applyNumberFormat="1" applyFont="1"/>
    <xf numFmtId="0" fontId="19" fillId="2" borderId="11" xfId="9" applyFont="1" applyFill="1" applyBorder="1" applyAlignment="1">
      <alignment horizontal="left" vertical="top" wrapText="1"/>
    </xf>
    <xf numFmtId="0" fontId="19" fillId="2" borderId="13" xfId="9" applyFont="1" applyFill="1" applyBorder="1" applyAlignment="1">
      <alignment horizontal="left" vertical="top" wrapText="1"/>
    </xf>
    <xf numFmtId="0" fontId="19" fillId="2" borderId="12" xfId="9" applyFont="1" applyFill="1" applyBorder="1" applyAlignment="1">
      <alignment horizontal="left" vertical="top" wrapText="1"/>
    </xf>
    <xf numFmtId="0" fontId="19" fillId="2" borderId="3" xfId="9" applyFont="1" applyFill="1" applyBorder="1" applyAlignment="1">
      <alignment horizontal="center" vertical="justify"/>
    </xf>
    <xf numFmtId="0" fontId="22" fillId="0" borderId="0" xfId="9" applyFont="1"/>
    <xf numFmtId="0" fontId="22" fillId="2" borderId="0" xfId="9" applyFont="1" applyFill="1"/>
    <xf numFmtId="4" fontId="9" fillId="2" borderId="11" xfId="8" applyNumberFormat="1" applyFont="1" applyFill="1" applyBorder="1" applyAlignment="1">
      <alignment horizontal="center" vertical="center"/>
    </xf>
    <xf numFmtId="4" fontId="9" fillId="2" borderId="12" xfId="8" applyNumberFormat="1" applyFont="1" applyFill="1" applyBorder="1" applyAlignment="1">
      <alignment horizontal="center" vertical="center"/>
    </xf>
    <xf numFmtId="0" fontId="9" fillId="2" borderId="11" xfId="8" applyFont="1" applyFill="1" applyBorder="1" applyAlignment="1">
      <alignment horizontal="right" vertical="top" wrapText="1"/>
    </xf>
    <xf numFmtId="0" fontId="9" fillId="2" borderId="13" xfId="8" applyFont="1" applyFill="1" applyBorder="1" applyAlignment="1">
      <alignment horizontal="right" vertical="top" wrapText="1"/>
    </xf>
    <xf numFmtId="0" fontId="19" fillId="2" borderId="12" xfId="8" applyFont="1" applyFill="1" applyBorder="1" applyAlignment="1">
      <alignment horizontal="center" vertical="justify"/>
    </xf>
    <xf numFmtId="0" fontId="23" fillId="0" borderId="0" xfId="9" applyFont="1"/>
    <xf numFmtId="0" fontId="23" fillId="2" borderId="0" xfId="9" applyFont="1" applyFill="1"/>
    <xf numFmtId="4" fontId="19" fillId="2" borderId="14" xfId="8" applyNumberFormat="1" applyFont="1" applyFill="1" applyBorder="1" applyAlignment="1">
      <alignment horizontal="center" vertical="center"/>
    </xf>
    <xf numFmtId="4" fontId="19" fillId="2" borderId="15" xfId="8" applyNumberFormat="1" applyFont="1" applyFill="1" applyBorder="1" applyAlignment="1">
      <alignment horizontal="center" vertical="center"/>
    </xf>
    <xf numFmtId="0" fontId="19" fillId="2" borderId="4" xfId="8" applyFont="1" applyFill="1" applyBorder="1" applyAlignment="1">
      <alignment horizontal="center" vertical="center" wrapText="1"/>
    </xf>
    <xf numFmtId="0" fontId="19" fillId="2" borderId="4" xfId="8" applyFont="1" applyFill="1" applyBorder="1" applyAlignment="1">
      <alignment horizontal="center" vertical="center"/>
    </xf>
    <xf numFmtId="0" fontId="19" fillId="2" borderId="11" xfId="9" applyFont="1" applyFill="1" applyBorder="1" applyAlignment="1">
      <alignment horizontal="left" vertical="center" wrapText="1"/>
    </xf>
    <xf numFmtId="0" fontId="19" fillId="2" borderId="12" xfId="9" applyFont="1" applyFill="1" applyBorder="1" applyAlignment="1">
      <alignment horizontal="left" vertical="center" wrapText="1"/>
    </xf>
    <xf numFmtId="0" fontId="19" fillId="2" borderId="14" xfId="8" applyFont="1" applyFill="1" applyBorder="1" applyAlignment="1">
      <alignment horizontal="left" vertical="top" wrapText="1"/>
    </xf>
    <xf numFmtId="0" fontId="19" fillId="2" borderId="1" xfId="8" applyFont="1" applyFill="1" applyBorder="1" applyAlignment="1">
      <alignment horizontal="left" vertical="top" wrapText="1"/>
    </xf>
    <xf numFmtId="0" fontId="19" fillId="2" borderId="15" xfId="8" applyFont="1" applyFill="1" applyBorder="1" applyAlignment="1">
      <alignment horizontal="left" vertical="top" wrapText="1"/>
    </xf>
    <xf numFmtId="0" fontId="19" fillId="2" borderId="4" xfId="8" applyFont="1" applyFill="1" applyBorder="1" applyAlignment="1">
      <alignment horizontal="center" vertical="justify"/>
    </xf>
    <xf numFmtId="0" fontId="20" fillId="0" borderId="0" xfId="9" applyFont="1"/>
    <xf numFmtId="4" fontId="4" fillId="2" borderId="0" xfId="9" applyNumberFormat="1" applyFont="1" applyFill="1"/>
    <xf numFmtId="4" fontId="19" fillId="2" borderId="16" xfId="8" applyNumberFormat="1" applyFont="1" applyFill="1" applyBorder="1" applyAlignment="1">
      <alignment horizontal="center" vertical="center"/>
    </xf>
    <xf numFmtId="4" fontId="19" fillId="2" borderId="17" xfId="8" applyNumberFormat="1" applyFont="1" applyFill="1" applyBorder="1" applyAlignment="1">
      <alignment horizontal="center" vertical="center"/>
    </xf>
    <xf numFmtId="0" fontId="19" fillId="2" borderId="18" xfId="8" applyFont="1" applyFill="1" applyBorder="1" applyAlignment="1">
      <alignment horizontal="center" vertical="center" wrapText="1"/>
    </xf>
    <xf numFmtId="0" fontId="19" fillId="2" borderId="18" xfId="8" applyFont="1" applyFill="1" applyBorder="1" applyAlignment="1">
      <alignment horizontal="center" vertical="center"/>
    </xf>
    <xf numFmtId="0" fontId="19" fillId="2" borderId="16" xfId="8" applyFont="1" applyFill="1" applyBorder="1" applyAlignment="1">
      <alignment horizontal="left" vertical="top" wrapText="1"/>
    </xf>
    <xf numFmtId="0" fontId="19" fillId="2" borderId="0" xfId="8" applyFont="1" applyFill="1" applyBorder="1" applyAlignment="1">
      <alignment horizontal="left" vertical="top" wrapText="1"/>
    </xf>
    <xf numFmtId="0" fontId="19" fillId="2" borderId="17" xfId="8" applyFont="1" applyFill="1" applyBorder="1" applyAlignment="1">
      <alignment horizontal="left" vertical="top" wrapText="1"/>
    </xf>
    <xf numFmtId="0" fontId="19" fillId="2" borderId="18" xfId="8" applyFont="1" applyFill="1" applyBorder="1" applyAlignment="1">
      <alignment horizontal="center" vertical="justify"/>
    </xf>
    <xf numFmtId="0" fontId="19" fillId="2" borderId="11" xfId="9" applyFont="1" applyFill="1" applyBorder="1" applyAlignment="1">
      <alignment horizontal="center" vertical="top" wrapText="1"/>
    </xf>
    <xf numFmtId="0" fontId="9" fillId="2" borderId="12" xfId="9" applyFont="1" applyFill="1" applyBorder="1" applyAlignment="1">
      <alignment horizontal="left" vertical="top" wrapText="1"/>
    </xf>
    <xf numFmtId="3" fontId="24" fillId="0" borderId="3" xfId="10" applyNumberFormat="1" applyFont="1" applyBorder="1" applyAlignment="1">
      <alignment horizontal="center" vertical="center" wrapText="1"/>
    </xf>
    <xf numFmtId="4" fontId="19" fillId="0" borderId="2" xfId="10" applyNumberFormat="1" applyFont="1" applyBorder="1" applyAlignment="1">
      <alignment horizontal="left" vertical="center" wrapText="1"/>
    </xf>
    <xf numFmtId="4" fontId="21" fillId="0" borderId="3" xfId="10" applyNumberFormat="1" applyFont="1" applyBorder="1" applyAlignment="1">
      <alignment horizontal="center" vertical="center" wrapText="1"/>
    </xf>
    <xf numFmtId="4" fontId="19" fillId="0" borderId="2" xfId="10" applyNumberFormat="1" applyFont="1" applyBorder="1" applyAlignment="1">
      <alignment horizontal="left" vertical="top" wrapText="1"/>
    </xf>
    <xf numFmtId="0" fontId="19" fillId="2" borderId="3" xfId="9" applyFont="1" applyFill="1" applyBorder="1" applyAlignment="1">
      <alignment horizontal="center" vertical="top" wrapText="1"/>
    </xf>
    <xf numFmtId="0" fontId="19" fillId="2" borderId="12" xfId="9" applyFont="1" applyFill="1" applyBorder="1" applyAlignment="1">
      <alignment horizontal="left" vertical="top" wrapText="1"/>
    </xf>
    <xf numFmtId="4" fontId="19" fillId="2" borderId="19" xfId="8" applyNumberFormat="1" applyFont="1" applyFill="1" applyBorder="1" applyAlignment="1">
      <alignment horizontal="center" vertical="center"/>
    </xf>
    <xf numFmtId="4" fontId="19" fillId="2" borderId="20" xfId="8" applyNumberFormat="1" applyFont="1" applyFill="1" applyBorder="1" applyAlignment="1">
      <alignment horizontal="center" vertical="center"/>
    </xf>
    <xf numFmtId="0" fontId="19" fillId="2" borderId="2" xfId="8" applyFont="1" applyFill="1" applyBorder="1" applyAlignment="1">
      <alignment horizontal="center" vertical="center" wrapText="1"/>
    </xf>
    <xf numFmtId="0" fontId="19" fillId="2" borderId="2" xfId="8" applyFont="1" applyFill="1" applyBorder="1" applyAlignment="1">
      <alignment horizontal="center" vertical="center"/>
    </xf>
    <xf numFmtId="0" fontId="19" fillId="2" borderId="19" xfId="8" applyFont="1" applyFill="1" applyBorder="1" applyAlignment="1">
      <alignment horizontal="left" vertical="top" wrapText="1"/>
    </xf>
    <xf numFmtId="0" fontId="19" fillId="2" borderId="21" xfId="8" applyFont="1" applyFill="1" applyBorder="1" applyAlignment="1">
      <alignment horizontal="left" vertical="top" wrapText="1"/>
    </xf>
    <xf numFmtId="0" fontId="19" fillId="2" borderId="20" xfId="8" applyFont="1" applyFill="1" applyBorder="1" applyAlignment="1">
      <alignment horizontal="left" vertical="top" wrapText="1"/>
    </xf>
    <xf numFmtId="0" fontId="19" fillId="2" borderId="2" xfId="8" applyFont="1" applyFill="1" applyBorder="1" applyAlignment="1">
      <alignment horizontal="center" vertical="justify"/>
    </xf>
    <xf numFmtId="0" fontId="9" fillId="0" borderId="11" xfId="9" applyFont="1" applyBorder="1" applyAlignment="1">
      <alignment horizontal="center"/>
    </xf>
    <xf numFmtId="0" fontId="9" fillId="0" borderId="13" xfId="9" applyFont="1" applyBorder="1" applyAlignment="1">
      <alignment horizontal="center"/>
    </xf>
    <xf numFmtId="0" fontId="9" fillId="0" borderId="12" xfId="9" applyFont="1" applyBorder="1" applyAlignment="1">
      <alignment horizontal="center"/>
    </xf>
    <xf numFmtId="0" fontId="19" fillId="0" borderId="11" xfId="11" applyFont="1" applyBorder="1" applyAlignment="1">
      <alignment horizontal="center"/>
    </xf>
    <xf numFmtId="0" fontId="19" fillId="0" borderId="12" xfId="11" applyFont="1" applyBorder="1" applyAlignment="1">
      <alignment horizontal="center"/>
    </xf>
    <xf numFmtId="0" fontId="19" fillId="0" borderId="3" xfId="9" applyFont="1" applyBorder="1" applyAlignment="1">
      <alignment horizontal="center"/>
    </xf>
    <xf numFmtId="0" fontId="19" fillId="0" borderId="4" xfId="9" applyFont="1" applyBorder="1" applyAlignment="1">
      <alignment horizontal="center"/>
    </xf>
    <xf numFmtId="0" fontId="19" fillId="0" borderId="11" xfId="9" applyFont="1" applyBorder="1" applyAlignment="1">
      <alignment horizontal="center"/>
    </xf>
    <xf numFmtId="0" fontId="19" fillId="0" borderId="12" xfId="9" applyFont="1" applyBorder="1" applyAlignment="1">
      <alignment horizontal="center"/>
    </xf>
    <xf numFmtId="0" fontId="19" fillId="0" borderId="13" xfId="9" applyFont="1" applyBorder="1" applyAlignment="1">
      <alignment horizontal="center"/>
    </xf>
    <xf numFmtId="0" fontId="19" fillId="0" borderId="12" xfId="9" applyFont="1" applyBorder="1" applyAlignment="1">
      <alignment horizontal="center"/>
    </xf>
    <xf numFmtId="0" fontId="9" fillId="0" borderId="14" xfId="9" applyFont="1" applyBorder="1" applyAlignment="1">
      <alignment horizontal="center" vertical="center" wrapText="1"/>
    </xf>
    <xf numFmtId="0" fontId="9" fillId="0" borderId="15" xfId="9" applyFont="1" applyBorder="1" applyAlignment="1">
      <alignment horizontal="center" vertical="center" wrapText="1"/>
    </xf>
    <xf numFmtId="0" fontId="9" fillId="0" borderId="4" xfId="9" applyFont="1" applyBorder="1" applyAlignment="1">
      <alignment horizontal="center" vertical="center" wrapText="1"/>
    </xf>
    <xf numFmtId="0" fontId="9" fillId="0" borderId="1" xfId="9" applyFont="1" applyBorder="1" applyAlignment="1">
      <alignment horizontal="center" vertical="center" wrapText="1"/>
    </xf>
    <xf numFmtId="0" fontId="9" fillId="0" borderId="4" xfId="9" quotePrefix="1" applyFont="1" applyBorder="1" applyAlignment="1">
      <alignment horizontal="center" vertical="center" wrapText="1"/>
    </xf>
    <xf numFmtId="0" fontId="9" fillId="0" borderId="19" xfId="9" applyFont="1" applyBorder="1" applyAlignment="1">
      <alignment horizontal="center" vertical="center" wrapText="1"/>
    </xf>
    <xf numFmtId="0" fontId="9" fillId="0" borderId="20" xfId="9" applyFont="1" applyBorder="1" applyAlignment="1">
      <alignment horizontal="center" vertical="center" wrapText="1"/>
    </xf>
    <xf numFmtId="0" fontId="9" fillId="0" borderId="2" xfId="9" applyFont="1" applyBorder="1" applyAlignment="1">
      <alignment horizontal="center" vertical="center" wrapText="1"/>
    </xf>
    <xf numFmtId="0" fontId="9" fillId="0" borderId="21" xfId="9" applyFont="1" applyBorder="1" applyAlignment="1">
      <alignment horizontal="center" vertical="center" wrapText="1"/>
    </xf>
    <xf numFmtId="0" fontId="9" fillId="0" borderId="2" xfId="9" quotePrefix="1" applyFont="1" applyBorder="1" applyAlignment="1">
      <alignment horizontal="center" vertical="center" wrapText="1"/>
    </xf>
    <xf numFmtId="177" fontId="19" fillId="0" borderId="1" xfId="9" applyNumberFormat="1" applyFont="1" applyBorder="1" applyAlignment="1">
      <alignment horizontal="right"/>
    </xf>
    <xf numFmtId="0" fontId="18" fillId="0" borderId="0" xfId="9" applyFont="1"/>
    <xf numFmtId="0" fontId="19" fillId="0" borderId="0" xfId="9" applyFont="1" applyAlignment="1">
      <alignment horizontal="left" vertical="top"/>
    </xf>
    <xf numFmtId="0" fontId="19" fillId="0" borderId="0" xfId="9" applyNumberFormat="1" applyFont="1" applyAlignment="1">
      <alignment horizontal="left" vertical="top"/>
    </xf>
    <xf numFmtId="49" fontId="19" fillId="0" borderId="0" xfId="9" applyNumberFormat="1" applyFont="1" applyAlignment="1">
      <alignment horizontal="left" vertical="top" wrapText="1"/>
    </xf>
    <xf numFmtId="2" fontId="19" fillId="0" borderId="0" xfId="9" applyNumberFormat="1" applyFont="1" applyAlignment="1">
      <alignment horizontal="left" vertical="top" wrapText="1"/>
    </xf>
    <xf numFmtId="2" fontId="19" fillId="0" borderId="0" xfId="9" quotePrefix="1" applyNumberFormat="1" applyFont="1" applyAlignment="1">
      <alignment horizontal="left" vertical="top" wrapText="1"/>
    </xf>
    <xf numFmtId="0" fontId="9" fillId="0" borderId="0" xfId="9" applyFont="1" applyAlignment="1">
      <alignment horizontal="center"/>
    </xf>
    <xf numFmtId="0" fontId="25" fillId="0" borderId="0" xfId="8" applyFont="1"/>
    <xf numFmtId="0" fontId="25" fillId="0" borderId="0" xfId="8" applyFont="1" applyAlignment="1">
      <alignment horizontal="center"/>
    </xf>
    <xf numFmtId="0" fontId="26" fillId="0" borderId="0" xfId="8" applyFont="1"/>
    <xf numFmtId="0" fontId="26" fillId="2" borderId="0" xfId="8" applyFont="1" applyFill="1"/>
    <xf numFmtId="0" fontId="27" fillId="0" borderId="0" xfId="8" applyFont="1"/>
    <xf numFmtId="0" fontId="27" fillId="0" borderId="0" xfId="8" applyFont="1" applyAlignment="1"/>
    <xf numFmtId="0" fontId="27" fillId="0" borderId="0" xfId="8" applyFont="1" applyAlignment="1">
      <alignment horizontal="left"/>
    </xf>
    <xf numFmtId="0" fontId="26" fillId="0" borderId="0" xfId="8" applyFont="1" applyAlignment="1">
      <alignment horizontal="center"/>
    </xf>
    <xf numFmtId="0" fontId="25" fillId="2" borderId="0" xfId="8" applyFont="1" applyFill="1"/>
    <xf numFmtId="0" fontId="26" fillId="0" borderId="0" xfId="8" applyFont="1" applyAlignment="1">
      <alignment vertical="top" wrapText="1"/>
    </xf>
    <xf numFmtId="0" fontId="26" fillId="2" borderId="0" xfId="8" applyFont="1" applyFill="1" applyAlignment="1">
      <alignment vertical="top" wrapText="1"/>
    </xf>
    <xf numFmtId="0" fontId="27" fillId="0" borderId="0" xfId="8" applyFont="1" applyAlignment="1">
      <alignment horizontal="left" vertical="top" wrapText="1"/>
    </xf>
    <xf numFmtId="0" fontId="27" fillId="0" borderId="0" xfId="8" applyFont="1" applyAlignment="1">
      <alignment wrapText="1"/>
    </xf>
    <xf numFmtId="0" fontId="27" fillId="0" borderId="0" xfId="8" applyFont="1" applyAlignment="1">
      <alignment horizontal="left"/>
    </xf>
    <xf numFmtId="0" fontId="28" fillId="0" borderId="0" xfId="8" applyFont="1"/>
    <xf numFmtId="0" fontId="28" fillId="0" borderId="0" xfId="8" applyFont="1" applyAlignment="1">
      <alignment horizontal="center"/>
    </xf>
    <xf numFmtId="0" fontId="27" fillId="2" borderId="0" xfId="8" applyFont="1" applyFill="1"/>
    <xf numFmtId="0" fontId="27" fillId="0" borderId="0" xfId="8" applyFont="1" applyAlignment="1">
      <alignment horizontal="right"/>
    </xf>
    <xf numFmtId="0" fontId="27" fillId="0" borderId="0" xfId="8" applyFont="1" applyAlignment="1">
      <alignment horizontal="center"/>
    </xf>
    <xf numFmtId="0" fontId="28" fillId="2" borderId="0" xfId="8" applyFont="1" applyFill="1"/>
    <xf numFmtId="0" fontId="29" fillId="0" borderId="0" xfId="8" applyFont="1"/>
    <xf numFmtId="0" fontId="30" fillId="0" borderId="0" xfId="8" applyFont="1" applyAlignment="1"/>
    <xf numFmtId="0" fontId="30" fillId="2" borderId="0" xfId="8" applyFont="1" applyFill="1" applyAlignment="1"/>
    <xf numFmtId="0" fontId="27" fillId="0" borderId="0" xfId="8" applyFont="1" applyAlignment="1">
      <alignment horizontal="right"/>
    </xf>
    <xf numFmtId="0" fontId="30" fillId="0" borderId="0" xfId="8" applyFont="1" applyAlignment="1">
      <alignment horizontal="center"/>
    </xf>
    <xf numFmtId="0" fontId="29" fillId="2" borderId="0" xfId="8" applyFont="1" applyFill="1"/>
    <xf numFmtId="0" fontId="30" fillId="0" borderId="0" xfId="8" applyFont="1" applyAlignment="1">
      <alignment wrapText="1"/>
    </xf>
    <xf numFmtId="0" fontId="27" fillId="0" borderId="0" xfId="8" applyFont="1" applyAlignment="1">
      <alignment horizontal="right" wrapText="1"/>
    </xf>
    <xf numFmtId="0" fontId="27" fillId="0" borderId="0" xfId="8" applyFont="1" applyAlignment="1">
      <alignment horizontal="right" wrapText="1"/>
    </xf>
    <xf numFmtId="0" fontId="28" fillId="0" borderId="0" xfId="8" applyFont="1" applyAlignment="1">
      <alignment horizontal="right"/>
    </xf>
  </cellXfs>
  <cellStyles count="12">
    <cellStyle name="Обычный" xfId="0" builtinId="0"/>
    <cellStyle name="Обычный 10 2 3 2 2 2" xfId="3"/>
    <cellStyle name="Обычный 10 6" xfId="9"/>
    <cellStyle name="Обычный 12 2" xfId="10"/>
    <cellStyle name="Обычный 2" xfId="1"/>
    <cellStyle name="Обычный 2 2" xfId="2"/>
    <cellStyle name="Обычный 2 2 2" xfId="4"/>
    <cellStyle name="Обычный 2 3" xfId="7"/>
    <cellStyle name="Обычный 3" xfId="8"/>
    <cellStyle name="Обычный_Изыскания" xfId="11"/>
    <cellStyle name="Финансовый 2" xfId="5"/>
    <cellStyle name="Финансовый 2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workbookViewId="0">
      <selection activeCell="A12" sqref="A12"/>
    </sheetView>
  </sheetViews>
  <sheetFormatPr defaultRowHeight="15" x14ac:dyDescent="0.25"/>
  <cols>
    <col min="1" max="1" width="6.7109375" style="4" customWidth="1"/>
    <col min="2" max="2" width="51.7109375" style="2" customWidth="1"/>
    <col min="3" max="3" width="16" style="2" customWidth="1"/>
    <col min="4" max="4" width="13.42578125" style="2" customWidth="1"/>
    <col min="5" max="5" width="11.28515625" style="2" customWidth="1"/>
    <col min="6" max="6" width="14.5703125" style="2" customWidth="1"/>
    <col min="7" max="7" width="13.140625" style="2" customWidth="1"/>
    <col min="8" max="8" width="18.42578125" style="2" customWidth="1"/>
    <col min="9" max="9" width="12.7109375" style="2" customWidth="1"/>
    <col min="10" max="16384" width="9.140625" style="2"/>
  </cols>
  <sheetData>
    <row r="1" spans="1:8" x14ac:dyDescent="0.25">
      <c r="H1" s="17" t="s">
        <v>16</v>
      </c>
    </row>
    <row r="3" spans="1:8" x14ac:dyDescent="0.25">
      <c r="A3" s="1" t="s">
        <v>11</v>
      </c>
    </row>
    <row r="5" spans="1:8" x14ac:dyDescent="0.25">
      <c r="A5" s="25" t="s">
        <v>23</v>
      </c>
      <c r="B5" s="26"/>
      <c r="C5" s="26"/>
      <c r="D5" s="26"/>
      <c r="E5" s="26"/>
      <c r="F5" s="26"/>
    </row>
    <row r="7" spans="1:8" ht="21" customHeight="1" x14ac:dyDescent="0.25">
      <c r="A7" s="8" t="s">
        <v>3</v>
      </c>
      <c r="F7" s="27" t="s">
        <v>24</v>
      </c>
      <c r="G7" s="27"/>
      <c r="H7" s="27"/>
    </row>
    <row r="8" spans="1:8" x14ac:dyDescent="0.25">
      <c r="A8" s="9"/>
    </row>
    <row r="9" spans="1:8" x14ac:dyDescent="0.25">
      <c r="A9" s="8" t="s">
        <v>6</v>
      </c>
      <c r="C9" s="20"/>
      <c r="F9" s="27">
        <v>2023</v>
      </c>
      <c r="G9" s="27"/>
      <c r="H9" s="27"/>
    </row>
    <row r="10" spans="1:8" x14ac:dyDescent="0.25">
      <c r="A10" s="9"/>
    </row>
    <row r="11" spans="1:8" x14ac:dyDescent="0.25">
      <c r="A11" s="5" t="s">
        <v>38</v>
      </c>
      <c r="B11" s="3"/>
      <c r="C11" s="3"/>
    </row>
    <row r="12" spans="1:8" x14ac:dyDescent="0.25">
      <c r="A12" s="12"/>
      <c r="B12" s="3"/>
      <c r="C12" s="3"/>
    </row>
    <row r="13" spans="1:8" ht="63.75" customHeight="1" x14ac:dyDescent="0.25">
      <c r="A13" s="6" t="s">
        <v>4</v>
      </c>
      <c r="B13" s="6" t="s">
        <v>0</v>
      </c>
      <c r="C13" s="18" t="s">
        <v>17</v>
      </c>
      <c r="D13" s="19" t="s">
        <v>25</v>
      </c>
      <c r="E13" s="19" t="s">
        <v>7</v>
      </c>
      <c r="F13" s="19" t="s">
        <v>8</v>
      </c>
      <c r="G13" s="19" t="s">
        <v>9</v>
      </c>
    </row>
    <row r="14" spans="1:8" x14ac:dyDescent="0.25">
      <c r="A14" s="10">
        <v>1</v>
      </c>
      <c r="B14" s="11" t="s">
        <v>1</v>
      </c>
      <c r="C14" s="21">
        <v>171083.26670000001</v>
      </c>
      <c r="D14" s="22">
        <v>1</v>
      </c>
      <c r="E14" s="22">
        <f>C14*D14</f>
        <v>171083.26670000001</v>
      </c>
      <c r="F14" s="22">
        <f>E14*0.2</f>
        <v>34216.653340000004</v>
      </c>
      <c r="G14" s="22">
        <f>E14+F14</f>
        <v>205299.92004</v>
      </c>
    </row>
    <row r="15" spans="1:8" x14ac:dyDescent="0.25">
      <c r="A15" s="10">
        <v>2</v>
      </c>
      <c r="B15" s="11" t="s">
        <v>28</v>
      </c>
      <c r="C15" s="22">
        <f>665741.95+1088271.2</f>
        <v>1754013.15</v>
      </c>
      <c r="D15" s="22">
        <v>1</v>
      </c>
      <c r="E15" s="22">
        <f t="shared" ref="E15:E21" si="0">C15*D15</f>
        <v>1754013.15</v>
      </c>
      <c r="F15" s="22">
        <f t="shared" ref="F15:F21" si="1">E15*0.2</f>
        <v>350802.63</v>
      </c>
      <c r="G15" s="22">
        <f t="shared" ref="G15:G21" si="2">E15+F15</f>
        <v>2104815.7799999998</v>
      </c>
    </row>
    <row r="16" spans="1:8" x14ac:dyDescent="0.25">
      <c r="A16" s="10">
        <v>3</v>
      </c>
      <c r="B16" s="11" t="s">
        <v>19</v>
      </c>
      <c r="C16" s="22">
        <v>0</v>
      </c>
      <c r="D16" s="22">
        <v>1</v>
      </c>
      <c r="E16" s="22">
        <f t="shared" si="0"/>
        <v>0</v>
      </c>
      <c r="F16" s="22">
        <f t="shared" si="1"/>
        <v>0</v>
      </c>
      <c r="G16" s="22">
        <f t="shared" si="2"/>
        <v>0</v>
      </c>
    </row>
    <row r="17" spans="1:8" x14ac:dyDescent="0.25">
      <c r="A17" s="10" t="s">
        <v>29</v>
      </c>
      <c r="B17" s="11" t="s">
        <v>20</v>
      </c>
      <c r="C17" s="22">
        <v>0</v>
      </c>
      <c r="D17" s="22">
        <v>1</v>
      </c>
      <c r="E17" s="22">
        <f t="shared" si="0"/>
        <v>0</v>
      </c>
      <c r="F17" s="22">
        <f t="shared" si="1"/>
        <v>0</v>
      </c>
      <c r="G17" s="22">
        <f t="shared" si="2"/>
        <v>0</v>
      </c>
    </row>
    <row r="18" spans="1:8" x14ac:dyDescent="0.25">
      <c r="A18" s="10" t="s">
        <v>30</v>
      </c>
      <c r="B18" s="13" t="s">
        <v>26</v>
      </c>
      <c r="C18" s="22">
        <v>0</v>
      </c>
      <c r="D18" s="22">
        <v>1</v>
      </c>
      <c r="E18" s="22">
        <f t="shared" si="0"/>
        <v>0</v>
      </c>
      <c r="F18" s="22">
        <f t="shared" si="1"/>
        <v>0</v>
      </c>
      <c r="G18" s="22">
        <f t="shared" si="2"/>
        <v>0</v>
      </c>
    </row>
    <row r="19" spans="1:8" x14ac:dyDescent="0.25">
      <c r="A19" s="10" t="s">
        <v>31</v>
      </c>
      <c r="B19" s="13" t="s">
        <v>27</v>
      </c>
      <c r="C19" s="22">
        <f>(C14+C15)*H19</f>
        <v>162478.13756947999</v>
      </c>
      <c r="D19" s="22">
        <v>1</v>
      </c>
      <c r="E19" s="22">
        <f>C19*D19</f>
        <v>162478.13756947999</v>
      </c>
      <c r="F19" s="22">
        <f t="shared" si="1"/>
        <v>32495.627513896001</v>
      </c>
      <c r="G19" s="22">
        <f>E19+F19</f>
        <v>194973.765083376</v>
      </c>
      <c r="H19" s="23">
        <v>8.4400000000000003E-2</v>
      </c>
    </row>
    <row r="20" spans="1:8" x14ac:dyDescent="0.25">
      <c r="A20" s="10" t="s">
        <v>32</v>
      </c>
      <c r="B20" s="11" t="s">
        <v>21</v>
      </c>
      <c r="C20" s="22">
        <f>(C14+C15)*H20</f>
        <v>54865.247875950001</v>
      </c>
      <c r="D20" s="22">
        <v>1</v>
      </c>
      <c r="E20" s="22">
        <f>C20*D20</f>
        <v>54865.247875950001</v>
      </c>
      <c r="F20" s="22">
        <f t="shared" si="1"/>
        <v>10973.049575190002</v>
      </c>
      <c r="G20" s="22">
        <f t="shared" si="2"/>
        <v>65838.29745114001</v>
      </c>
      <c r="H20" s="23">
        <v>2.8500000000000001E-2</v>
      </c>
    </row>
    <row r="21" spans="1:8" x14ac:dyDescent="0.25">
      <c r="A21" s="10" t="s">
        <v>33</v>
      </c>
      <c r="B21" s="11" t="s">
        <v>22</v>
      </c>
      <c r="C21" s="22">
        <f>(C14+C15)*H21</f>
        <v>41774.592242389997</v>
      </c>
      <c r="D21" s="22">
        <v>1</v>
      </c>
      <c r="E21" s="22">
        <f t="shared" si="0"/>
        <v>41774.592242389997</v>
      </c>
      <c r="F21" s="22">
        <f t="shared" si="1"/>
        <v>8354.9184484779998</v>
      </c>
      <c r="G21" s="22">
        <f t="shared" si="2"/>
        <v>50129.510690867995</v>
      </c>
      <c r="H21" s="23">
        <v>2.1700000000000001E-2</v>
      </c>
    </row>
    <row r="22" spans="1:8" x14ac:dyDescent="0.25">
      <c r="A22" s="10"/>
      <c r="B22" s="14" t="s">
        <v>2</v>
      </c>
      <c r="C22" s="22">
        <f>SUM(C14:C21)</f>
        <v>2184214.3943878198</v>
      </c>
      <c r="D22" s="22">
        <v>1</v>
      </c>
      <c r="E22" s="22">
        <f>SUM(E14:E21)</f>
        <v>2184214.3943878198</v>
      </c>
      <c r="F22" s="22">
        <f>SUM(F14:F21)</f>
        <v>436842.87887756398</v>
      </c>
      <c r="G22" s="22">
        <f>F22+E22</f>
        <v>2621057.2732653837</v>
      </c>
    </row>
    <row r="23" spans="1:8" x14ac:dyDescent="0.25">
      <c r="A23" s="10"/>
      <c r="B23" s="14" t="s">
        <v>37</v>
      </c>
      <c r="C23" s="22">
        <f>C22</f>
        <v>2184214.3943878198</v>
      </c>
      <c r="D23" s="22">
        <v>1</v>
      </c>
      <c r="E23" s="22">
        <f>E22</f>
        <v>2184214.3943878198</v>
      </c>
      <c r="F23" s="22">
        <f>F22</f>
        <v>436842.87887756398</v>
      </c>
      <c r="G23" s="22">
        <f>G22</f>
        <v>2621057.2732653837</v>
      </c>
    </row>
    <row r="24" spans="1:8" x14ac:dyDescent="0.25">
      <c r="E24" s="3"/>
    </row>
    <row r="25" spans="1:8" s="3" customFormat="1" ht="12.75" x14ac:dyDescent="0.2">
      <c r="A25" s="12" t="s">
        <v>12</v>
      </c>
      <c r="B25" s="12"/>
    </row>
    <row r="26" spans="1:8" s="16" customFormat="1" ht="44.25" customHeight="1" x14ac:dyDescent="0.25">
      <c r="A26" s="28" t="s">
        <v>13</v>
      </c>
      <c r="B26" s="24" t="s">
        <v>34</v>
      </c>
      <c r="C26" s="24"/>
      <c r="D26" s="24"/>
      <c r="E26" s="24"/>
      <c r="F26" s="24"/>
      <c r="G26" s="24"/>
    </row>
    <row r="27" spans="1:8" s="16" customFormat="1" ht="48.75" customHeight="1" x14ac:dyDescent="0.25">
      <c r="A27" s="15" t="s">
        <v>14</v>
      </c>
      <c r="B27" s="24" t="s">
        <v>35</v>
      </c>
      <c r="C27" s="24"/>
      <c r="D27" s="24"/>
      <c r="E27" s="24"/>
      <c r="F27" s="24"/>
      <c r="G27" s="24"/>
    </row>
    <row r="28" spans="1:8" s="16" customFormat="1" ht="28.5" customHeight="1" x14ac:dyDescent="0.25">
      <c r="A28" s="15" t="s">
        <v>15</v>
      </c>
      <c r="B28" s="24" t="s">
        <v>36</v>
      </c>
      <c r="C28" s="24"/>
      <c r="D28" s="24"/>
      <c r="E28" s="24"/>
      <c r="F28" s="24"/>
      <c r="G28" s="24"/>
    </row>
    <row r="29" spans="1:8" s="3" customFormat="1" ht="12.75" x14ac:dyDescent="0.2">
      <c r="A29" s="7"/>
    </row>
    <row r="30" spans="1:8" x14ac:dyDescent="0.25">
      <c r="B30" s="16"/>
    </row>
  </sheetData>
  <mergeCells count="6">
    <mergeCell ref="B26:G26"/>
    <mergeCell ref="B27:G27"/>
    <mergeCell ref="B28:G28"/>
    <mergeCell ref="A5:F5"/>
    <mergeCell ref="F7:H7"/>
    <mergeCell ref="F9:H9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2"/>
  <sheetViews>
    <sheetView zoomScale="85" zoomScaleNormal="85" workbookViewId="0">
      <selection activeCell="AY5" sqref="AY5"/>
    </sheetView>
  </sheetViews>
  <sheetFormatPr defaultRowHeight="12.75" x14ac:dyDescent="0.2"/>
  <cols>
    <col min="1" max="1" width="5.42578125" style="29" customWidth="1"/>
    <col min="2" max="2" width="0.140625" style="29" customWidth="1"/>
    <col min="3" max="3" width="0" style="29" hidden="1" customWidth="1"/>
    <col min="4" max="4" width="15.5703125" style="29" customWidth="1"/>
    <col min="5" max="5" width="0.140625" style="29" customWidth="1"/>
    <col min="6" max="6" width="0" style="29" hidden="1" customWidth="1"/>
    <col min="7" max="7" width="7.28515625" style="29" customWidth="1"/>
    <col min="8" max="8" width="15.28515625" style="29" customWidth="1"/>
    <col min="9" max="9" width="3.5703125" style="29" customWidth="1"/>
    <col min="10" max="10" width="5.28515625" style="29" customWidth="1"/>
    <col min="11" max="11" width="9" style="29" customWidth="1"/>
    <col min="12" max="12" width="0" style="29" hidden="1" customWidth="1"/>
    <col min="13" max="13" width="0.85546875" style="29" customWidth="1"/>
    <col min="14" max="14" width="6" style="29" customWidth="1"/>
    <col min="15" max="15" width="0.140625" style="29" customWidth="1"/>
    <col min="16" max="16" width="0" style="29" hidden="1" customWidth="1"/>
    <col min="17" max="17" width="4" style="29" customWidth="1"/>
    <col min="18" max="18" width="0.140625" style="29" customWidth="1"/>
    <col min="19" max="19" width="0" style="29" hidden="1" customWidth="1"/>
    <col min="20" max="20" width="9.7109375" style="29" customWidth="1"/>
    <col min="21" max="21" width="0.42578125" style="29" customWidth="1"/>
    <col min="22" max="22" width="0" style="29" hidden="1" customWidth="1"/>
    <col min="23" max="23" width="3" style="29" customWidth="1"/>
    <col min="24" max="24" width="6.85546875" style="29" customWidth="1"/>
    <col min="25" max="25" width="0.140625" style="29" customWidth="1"/>
    <col min="26" max="26" width="0" style="29" hidden="1" customWidth="1"/>
    <col min="27" max="27" width="4.85546875" style="29" customWidth="1"/>
    <col min="28" max="28" width="2.42578125" style="29" customWidth="1"/>
    <col min="29" max="29" width="2.5703125" style="29" customWidth="1"/>
    <col min="30" max="30" width="0.140625" style="29" customWidth="1"/>
    <col min="31" max="31" width="0" style="29" hidden="1" customWidth="1"/>
    <col min="32" max="32" width="2.5703125" style="29" customWidth="1"/>
    <col min="33" max="33" width="0.140625" style="29" customWidth="1"/>
    <col min="34" max="34" width="0" style="29" hidden="1" customWidth="1"/>
    <col min="35" max="35" width="5.5703125" style="29" customWidth="1"/>
    <col min="36" max="36" width="1.42578125" style="29" customWidth="1"/>
    <col min="37" max="37" width="0.140625" style="29" customWidth="1"/>
    <col min="38" max="38" width="0" style="29" hidden="1" customWidth="1"/>
    <col min="39" max="39" width="1.140625" style="29" customWidth="1"/>
    <col min="40" max="40" width="8.7109375" style="29" customWidth="1"/>
    <col min="41" max="41" width="0.140625" style="29" customWidth="1"/>
    <col min="42" max="42" width="0" style="29" hidden="1" customWidth="1"/>
    <col min="43" max="43" width="2.42578125" style="29" customWidth="1"/>
    <col min="44" max="45" width="0.140625" style="29" customWidth="1"/>
    <col min="46" max="46" width="3" style="29" customWidth="1"/>
    <col min="47" max="47" width="4" style="29" customWidth="1"/>
    <col min="48" max="48" width="0.140625" style="29" customWidth="1"/>
    <col min="49" max="49" width="0" style="29" hidden="1" customWidth="1"/>
    <col min="50" max="50" width="10.140625" style="29" customWidth="1"/>
    <col min="51" max="16384" width="9.140625" style="29"/>
  </cols>
  <sheetData>
    <row r="1" spans="1:50" ht="14.25" customHeight="1" x14ac:dyDescent="0.2">
      <c r="A1" s="32"/>
      <c r="B1" s="30"/>
      <c r="C1" s="30"/>
      <c r="D1" s="30"/>
      <c r="E1" s="30"/>
      <c r="F1" s="30"/>
      <c r="G1" s="30"/>
      <c r="H1" s="30"/>
      <c r="I1" s="30"/>
      <c r="J1" s="32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2" t="s">
        <v>199</v>
      </c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</row>
    <row r="2" spans="1:50" ht="14.25" customHeight="1" x14ac:dyDescent="0.2">
      <c r="A2" s="32"/>
      <c r="B2" s="30"/>
      <c r="C2" s="30"/>
      <c r="D2" s="30"/>
      <c r="E2" s="30"/>
      <c r="F2" s="30"/>
      <c r="G2" s="30"/>
      <c r="H2" s="30"/>
      <c r="I2" s="30"/>
      <c r="J2" s="32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2" t="s">
        <v>198</v>
      </c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</row>
    <row r="3" spans="1:50" ht="14.25" customHeight="1" x14ac:dyDescent="0.2">
      <c r="A3" s="32"/>
      <c r="B3" s="30"/>
      <c r="C3" s="30"/>
      <c r="D3" s="30"/>
      <c r="E3" s="30"/>
      <c r="F3" s="30"/>
      <c r="G3" s="30"/>
      <c r="H3" s="30"/>
      <c r="I3" s="30"/>
      <c r="J3" s="32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2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</row>
    <row r="4" spans="1:50" ht="14.25" customHeight="1" x14ac:dyDescent="0.2">
      <c r="A4" s="32" t="s">
        <v>197</v>
      </c>
      <c r="B4" s="30"/>
      <c r="C4" s="30"/>
      <c r="D4" s="30"/>
      <c r="E4" s="30"/>
      <c r="F4" s="30"/>
      <c r="G4" s="30"/>
      <c r="H4" s="30"/>
      <c r="I4" s="30"/>
      <c r="J4" s="32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2" t="s">
        <v>196</v>
      </c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</row>
    <row r="5" spans="1:50" ht="24.75" customHeight="1" x14ac:dyDescent="0.2">
      <c r="A5" s="32"/>
      <c r="B5" s="30"/>
      <c r="C5" s="30"/>
      <c r="D5" s="30"/>
      <c r="E5" s="30"/>
      <c r="F5" s="30"/>
      <c r="G5" s="30"/>
      <c r="H5" s="30"/>
      <c r="I5" s="30"/>
      <c r="J5" s="32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2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</row>
    <row r="6" spans="1:50" ht="14.25" customHeight="1" x14ac:dyDescent="0.2">
      <c r="A6" s="32"/>
      <c r="B6" s="30"/>
      <c r="C6" s="30"/>
      <c r="D6" s="30"/>
      <c r="E6" s="30"/>
      <c r="F6" s="30"/>
      <c r="G6" s="30"/>
      <c r="H6" s="30"/>
      <c r="I6" s="30"/>
      <c r="J6" s="32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2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</row>
    <row r="7" spans="1:50" ht="14.25" customHeight="1" x14ac:dyDescent="0.2">
      <c r="A7" s="32" t="s">
        <v>195</v>
      </c>
      <c r="B7" s="30"/>
      <c r="C7" s="30"/>
      <c r="D7" s="30"/>
      <c r="E7" s="30"/>
      <c r="F7" s="30"/>
      <c r="G7" s="30"/>
      <c r="H7" s="30"/>
      <c r="I7" s="30"/>
      <c r="J7" s="32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2" t="s">
        <v>195</v>
      </c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</row>
    <row r="8" spans="1:50" ht="14.25" customHeight="1" x14ac:dyDescent="0.2">
      <c r="A8" s="32"/>
      <c r="B8" s="30"/>
      <c r="C8" s="30"/>
      <c r="D8" s="30"/>
      <c r="E8" s="30"/>
      <c r="F8" s="30"/>
      <c r="G8" s="30"/>
      <c r="H8" s="30"/>
      <c r="I8" s="30"/>
      <c r="J8" s="32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2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</row>
    <row r="9" spans="1:50" ht="14.25" customHeight="1" x14ac:dyDescent="0.2">
      <c r="A9" s="32" t="s">
        <v>194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</row>
    <row r="10" spans="1:50" ht="15.6" customHeight="1" x14ac:dyDescent="0.2">
      <c r="A10" s="47" t="s">
        <v>193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</row>
    <row r="11" spans="1:50" ht="14.25" customHeight="1" x14ac:dyDescent="0.2">
      <c r="A11" s="32" t="s">
        <v>192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</row>
    <row r="12" spans="1:50" ht="14.65" customHeight="1" x14ac:dyDescent="0.2">
      <c r="A12" s="95" t="s">
        <v>191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</row>
    <row r="13" spans="1:50" ht="14.25" customHeight="1" x14ac:dyDescent="0.2">
      <c r="A13" s="94" t="s">
        <v>23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</row>
    <row r="14" spans="1:50" ht="14.25" customHeight="1" x14ac:dyDescent="0.2">
      <c r="A14" s="32" t="s">
        <v>190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2" t="s">
        <v>189</v>
      </c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2" t="s">
        <v>188</v>
      </c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</row>
    <row r="15" spans="1:50" ht="14.25" customHeight="1" x14ac:dyDescent="0.2">
      <c r="A15" s="32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2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2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</row>
    <row r="16" spans="1:50" ht="14.25" customHeight="1" x14ac:dyDescent="0.2">
      <c r="A16" s="32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2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2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</row>
    <row r="17" spans="1:50" ht="14.25" customHeight="1" thickBot="1" x14ac:dyDescent="0.25">
      <c r="A17" s="32" t="s">
        <v>187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</row>
    <row r="18" spans="1:50" ht="39" customHeight="1" thickBot="1" x14ac:dyDescent="0.25">
      <c r="A18" s="41" t="s">
        <v>4</v>
      </c>
      <c r="B18" s="41" t="s">
        <v>186</v>
      </c>
      <c r="C18" s="40"/>
      <c r="D18" s="40"/>
      <c r="E18" s="41" t="s">
        <v>185</v>
      </c>
      <c r="F18" s="40"/>
      <c r="G18" s="40"/>
      <c r="H18" s="40"/>
      <c r="I18" s="41" t="s">
        <v>5</v>
      </c>
      <c r="J18" s="40"/>
      <c r="K18" s="41" t="s">
        <v>184</v>
      </c>
      <c r="L18" s="40"/>
      <c r="M18" s="40"/>
      <c r="N18" s="40"/>
      <c r="O18" s="40"/>
      <c r="P18" s="40"/>
      <c r="Q18" s="40"/>
      <c r="R18" s="40"/>
      <c r="S18" s="40"/>
      <c r="T18" s="40"/>
      <c r="U18" s="41" t="s">
        <v>183</v>
      </c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1" t="s">
        <v>182</v>
      </c>
      <c r="AP18" s="40"/>
      <c r="AQ18" s="40"/>
      <c r="AR18" s="40"/>
      <c r="AS18" s="40"/>
      <c r="AT18" s="40"/>
      <c r="AU18" s="40"/>
      <c r="AV18" s="40"/>
      <c r="AW18" s="40"/>
      <c r="AX18" s="40"/>
    </row>
    <row r="19" spans="1:50" ht="14.25" customHeight="1" thickBot="1" x14ac:dyDescent="0.25">
      <c r="A19" s="40"/>
      <c r="B19" s="40"/>
      <c r="C19" s="40"/>
      <c r="D19" s="40"/>
      <c r="E19" s="40"/>
      <c r="F19" s="40"/>
      <c r="G19" s="40"/>
      <c r="H19" s="40"/>
      <c r="I19" s="40"/>
      <c r="J19" s="40"/>
      <c r="K19" s="41" t="s">
        <v>175</v>
      </c>
      <c r="L19" s="40"/>
      <c r="M19" s="40"/>
      <c r="N19" s="41" t="s">
        <v>181</v>
      </c>
      <c r="O19" s="40"/>
      <c r="P19" s="40"/>
      <c r="Q19" s="40"/>
      <c r="R19" s="41" t="s">
        <v>62</v>
      </c>
      <c r="S19" s="40"/>
      <c r="T19" s="40"/>
      <c r="U19" s="41" t="s">
        <v>175</v>
      </c>
      <c r="V19" s="40"/>
      <c r="W19" s="40"/>
      <c r="X19" s="40"/>
      <c r="Y19" s="41" t="s">
        <v>178</v>
      </c>
      <c r="Z19" s="40"/>
      <c r="AA19" s="40"/>
      <c r="AB19" s="40"/>
      <c r="AC19" s="40"/>
      <c r="AD19" s="41" t="s">
        <v>181</v>
      </c>
      <c r="AE19" s="40"/>
      <c r="AF19" s="40"/>
      <c r="AG19" s="40"/>
      <c r="AH19" s="40"/>
      <c r="AI19" s="40"/>
      <c r="AJ19" s="40"/>
      <c r="AK19" s="41" t="s">
        <v>62</v>
      </c>
      <c r="AL19" s="40"/>
      <c r="AM19" s="40"/>
      <c r="AN19" s="40"/>
      <c r="AO19" s="41" t="s">
        <v>180</v>
      </c>
      <c r="AP19" s="40"/>
      <c r="AQ19" s="40"/>
      <c r="AR19" s="40"/>
      <c r="AS19" s="40"/>
      <c r="AT19" s="40"/>
      <c r="AU19" s="40"/>
      <c r="AV19" s="40"/>
      <c r="AW19" s="40"/>
      <c r="AX19" s="40"/>
    </row>
    <row r="20" spans="1:50" ht="14.25" customHeight="1" thickBot="1" x14ac:dyDescent="0.25">
      <c r="A20" s="40"/>
      <c r="B20" s="40"/>
      <c r="C20" s="40"/>
      <c r="D20" s="40"/>
      <c r="E20" s="40"/>
      <c r="F20" s="40"/>
      <c r="G20" s="40"/>
      <c r="H20" s="40"/>
      <c r="I20" s="41" t="s">
        <v>179</v>
      </c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</row>
    <row r="21" spans="1:50" ht="27.6" customHeight="1" thickBot="1" x14ac:dyDescent="0.25">
      <c r="A21" s="40"/>
      <c r="B21" s="40"/>
      <c r="C21" s="40"/>
      <c r="D21" s="40"/>
      <c r="E21" s="40"/>
      <c r="F21" s="40"/>
      <c r="G21" s="40"/>
      <c r="H21" s="40"/>
      <c r="I21" s="40"/>
      <c r="J21" s="40"/>
      <c r="K21" s="41" t="s">
        <v>178</v>
      </c>
      <c r="L21" s="40"/>
      <c r="M21" s="40"/>
      <c r="N21" s="41" t="s">
        <v>177</v>
      </c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1" t="s">
        <v>177</v>
      </c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1" t="s">
        <v>176</v>
      </c>
      <c r="AP21" s="40"/>
      <c r="AQ21" s="40"/>
      <c r="AR21" s="40"/>
      <c r="AS21" s="40"/>
      <c r="AT21" s="40"/>
      <c r="AU21" s="40"/>
      <c r="AV21" s="41" t="s">
        <v>175</v>
      </c>
      <c r="AW21" s="40"/>
      <c r="AX21" s="40"/>
    </row>
    <row r="22" spans="1:50" ht="14.65" customHeight="1" x14ac:dyDescent="0.2">
      <c r="A22" s="87" t="s">
        <v>174</v>
      </c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T22" s="52"/>
      <c r="AU22" s="52"/>
      <c r="AV22" s="52"/>
      <c r="AW22" s="52"/>
      <c r="AX22" s="52"/>
    </row>
    <row r="23" spans="1:50" ht="14.65" customHeight="1" x14ac:dyDescent="0.2">
      <c r="A23" s="86">
        <v>1</v>
      </c>
      <c r="B23" s="85">
        <v>2</v>
      </c>
      <c r="C23" s="52"/>
      <c r="D23" s="52"/>
      <c r="E23" s="85">
        <v>3</v>
      </c>
      <c r="F23" s="52"/>
      <c r="G23" s="52"/>
      <c r="H23" s="52"/>
      <c r="I23" s="85">
        <v>4</v>
      </c>
      <c r="J23" s="52"/>
      <c r="K23" s="85">
        <v>5</v>
      </c>
      <c r="L23" s="52"/>
      <c r="M23" s="52"/>
      <c r="N23" s="85">
        <v>6</v>
      </c>
      <c r="O23" s="52"/>
      <c r="P23" s="52"/>
      <c r="Q23" s="52"/>
      <c r="R23" s="85">
        <v>7</v>
      </c>
      <c r="S23" s="52"/>
      <c r="T23" s="52"/>
      <c r="U23" s="85">
        <v>8</v>
      </c>
      <c r="V23" s="52"/>
      <c r="W23" s="52"/>
      <c r="X23" s="52"/>
      <c r="Y23" s="85">
        <v>9</v>
      </c>
      <c r="Z23" s="52"/>
      <c r="AA23" s="52"/>
      <c r="AB23" s="52"/>
      <c r="AC23" s="52"/>
      <c r="AD23" s="85">
        <v>10</v>
      </c>
      <c r="AE23" s="52"/>
      <c r="AF23" s="52"/>
      <c r="AG23" s="52"/>
      <c r="AH23" s="52"/>
      <c r="AI23" s="52"/>
      <c r="AJ23" s="52"/>
      <c r="AK23" s="85">
        <v>11</v>
      </c>
      <c r="AL23" s="52"/>
      <c r="AM23" s="52"/>
      <c r="AN23" s="52"/>
      <c r="AO23" s="85">
        <v>12</v>
      </c>
      <c r="AP23" s="52"/>
      <c r="AQ23" s="52"/>
      <c r="AR23" s="52"/>
      <c r="AS23" s="52"/>
      <c r="AT23" s="52"/>
      <c r="AU23" s="52"/>
      <c r="AV23" s="85">
        <v>13</v>
      </c>
      <c r="AW23" s="52"/>
      <c r="AX23" s="52"/>
    </row>
    <row r="24" spans="1:50" ht="97.7" customHeight="1" x14ac:dyDescent="0.2">
      <c r="A24" s="93" t="s">
        <v>60</v>
      </c>
      <c r="B24" s="64" t="s">
        <v>173</v>
      </c>
      <c r="C24" s="61"/>
      <c r="D24" s="61"/>
      <c r="E24" s="63" t="s">
        <v>172</v>
      </c>
      <c r="F24" s="61"/>
      <c r="G24" s="61"/>
      <c r="H24" s="61"/>
      <c r="I24" s="62">
        <v>1</v>
      </c>
      <c r="J24" s="61"/>
      <c r="K24" s="60">
        <v>2687.95</v>
      </c>
      <c r="L24" s="52"/>
      <c r="M24" s="52"/>
      <c r="N24" s="54">
        <v>244.91</v>
      </c>
      <c r="O24" s="52"/>
      <c r="P24" s="52"/>
      <c r="Q24" s="52"/>
      <c r="R24" s="60">
        <v>1886.45</v>
      </c>
      <c r="S24" s="52"/>
      <c r="T24" s="52"/>
      <c r="U24" s="60">
        <v>3557.97</v>
      </c>
      <c r="V24" s="52"/>
      <c r="W24" s="52"/>
      <c r="X24" s="52"/>
      <c r="Y24" s="54">
        <v>556.59</v>
      </c>
      <c r="Z24" s="52"/>
      <c r="AA24" s="52"/>
      <c r="AB24" s="52"/>
      <c r="AC24" s="52"/>
      <c r="AD24" s="54">
        <v>244.91</v>
      </c>
      <c r="AE24" s="52"/>
      <c r="AF24" s="52"/>
      <c r="AG24" s="52"/>
      <c r="AH24" s="52"/>
      <c r="AI24" s="52"/>
      <c r="AJ24" s="52"/>
      <c r="AK24" s="60">
        <v>1886.45</v>
      </c>
      <c r="AL24" s="52"/>
      <c r="AM24" s="52"/>
      <c r="AN24" s="52"/>
      <c r="AO24" s="54">
        <v>2.3199999999999998</v>
      </c>
      <c r="AP24" s="52"/>
      <c r="AQ24" s="52"/>
      <c r="AR24" s="52"/>
      <c r="AS24" s="52"/>
      <c r="AT24" s="52"/>
      <c r="AU24" s="52"/>
      <c r="AV24" s="54">
        <v>2.3199999999999998</v>
      </c>
      <c r="AW24" s="52"/>
      <c r="AX24" s="52"/>
    </row>
    <row r="25" spans="1:50" ht="125.65" customHeight="1" x14ac:dyDescent="0.2">
      <c r="A25" s="91"/>
      <c r="B25" s="58" t="s">
        <v>69</v>
      </c>
      <c r="C25" s="56"/>
      <c r="D25" s="56"/>
      <c r="E25" s="57" t="s">
        <v>171</v>
      </c>
      <c r="F25" s="56"/>
      <c r="G25" s="56"/>
      <c r="H25" s="56"/>
      <c r="I25" s="55" t="s">
        <v>166</v>
      </c>
      <c r="J25" s="52"/>
      <c r="K25" s="54">
        <v>556.59</v>
      </c>
      <c r="L25" s="52"/>
      <c r="M25" s="52"/>
      <c r="N25" s="54">
        <v>31.26</v>
      </c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4">
        <v>31.26</v>
      </c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84">
        <v>0.1</v>
      </c>
      <c r="AP25" s="52"/>
      <c r="AQ25" s="52"/>
      <c r="AR25" s="52"/>
      <c r="AS25" s="52"/>
      <c r="AT25" s="52"/>
      <c r="AU25" s="52"/>
      <c r="AV25" s="84">
        <v>0.1</v>
      </c>
      <c r="AW25" s="52"/>
      <c r="AX25" s="52"/>
    </row>
    <row r="26" spans="1:50" ht="84.2" customHeight="1" x14ac:dyDescent="0.2">
      <c r="A26" s="93" t="s">
        <v>170</v>
      </c>
      <c r="B26" s="64" t="s">
        <v>169</v>
      </c>
      <c r="C26" s="61"/>
      <c r="D26" s="61"/>
      <c r="E26" s="63" t="s">
        <v>168</v>
      </c>
      <c r="F26" s="61"/>
      <c r="G26" s="61"/>
      <c r="H26" s="61"/>
      <c r="I26" s="62">
        <v>14</v>
      </c>
      <c r="J26" s="61"/>
      <c r="K26" s="60">
        <v>1254.31</v>
      </c>
      <c r="L26" s="52"/>
      <c r="M26" s="52"/>
      <c r="N26" s="54">
        <v>1.06</v>
      </c>
      <c r="O26" s="52"/>
      <c r="P26" s="52"/>
      <c r="Q26" s="52"/>
      <c r="R26" s="84">
        <v>85.2</v>
      </c>
      <c r="S26" s="52"/>
      <c r="T26" s="52"/>
      <c r="U26" s="65">
        <v>39800.080000000002</v>
      </c>
      <c r="V26" s="52"/>
      <c r="W26" s="52"/>
      <c r="X26" s="52"/>
      <c r="Y26" s="65">
        <v>16352.71</v>
      </c>
      <c r="Z26" s="52"/>
      <c r="AA26" s="52"/>
      <c r="AB26" s="52"/>
      <c r="AC26" s="52"/>
      <c r="AD26" s="54">
        <v>14.87</v>
      </c>
      <c r="AE26" s="52"/>
      <c r="AF26" s="52"/>
      <c r="AG26" s="52"/>
      <c r="AH26" s="52"/>
      <c r="AI26" s="52"/>
      <c r="AJ26" s="52"/>
      <c r="AK26" s="60">
        <v>1192.82</v>
      </c>
      <c r="AL26" s="52"/>
      <c r="AM26" s="52"/>
      <c r="AN26" s="52"/>
      <c r="AO26" s="84">
        <v>4.8</v>
      </c>
      <c r="AP26" s="52"/>
      <c r="AQ26" s="52"/>
      <c r="AR26" s="52"/>
      <c r="AS26" s="52"/>
      <c r="AT26" s="52"/>
      <c r="AU26" s="52"/>
      <c r="AV26" s="84">
        <v>67.2</v>
      </c>
      <c r="AW26" s="52"/>
      <c r="AX26" s="52"/>
    </row>
    <row r="27" spans="1:50" ht="125.65" customHeight="1" x14ac:dyDescent="0.2">
      <c r="A27" s="91"/>
      <c r="B27" s="58" t="s">
        <v>69</v>
      </c>
      <c r="C27" s="56"/>
      <c r="D27" s="56"/>
      <c r="E27" s="57" t="s">
        <v>167</v>
      </c>
      <c r="F27" s="56"/>
      <c r="G27" s="56"/>
      <c r="H27" s="56"/>
      <c r="I27" s="55" t="s">
        <v>166</v>
      </c>
      <c r="J27" s="52"/>
      <c r="K27" s="60">
        <v>1168.05</v>
      </c>
      <c r="L27" s="52"/>
      <c r="M27" s="52"/>
      <c r="N27" s="53">
        <v>0</v>
      </c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3">
        <v>0</v>
      </c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3">
        <v>0</v>
      </c>
      <c r="AP27" s="52"/>
      <c r="AQ27" s="52"/>
      <c r="AR27" s="52"/>
      <c r="AS27" s="52"/>
      <c r="AT27" s="52"/>
      <c r="AU27" s="52"/>
      <c r="AV27" s="53">
        <v>0</v>
      </c>
      <c r="AW27" s="52"/>
      <c r="AX27" s="52"/>
    </row>
    <row r="28" spans="1:50" ht="166.15" customHeight="1" x14ac:dyDescent="0.2">
      <c r="A28" s="93" t="s">
        <v>165</v>
      </c>
      <c r="B28" s="64" t="s">
        <v>164</v>
      </c>
      <c r="C28" s="61"/>
      <c r="D28" s="61"/>
      <c r="E28" s="63" t="s">
        <v>163</v>
      </c>
      <c r="F28" s="61"/>
      <c r="G28" s="61"/>
      <c r="H28" s="61"/>
      <c r="I28" s="62">
        <v>1</v>
      </c>
      <c r="J28" s="61"/>
      <c r="K28" s="60">
        <v>4909.59</v>
      </c>
      <c r="L28" s="52"/>
      <c r="M28" s="52"/>
      <c r="N28" s="54">
        <v>368.61</v>
      </c>
      <c r="O28" s="52"/>
      <c r="P28" s="52"/>
      <c r="Q28" s="52"/>
      <c r="R28" s="60">
        <v>1974.68</v>
      </c>
      <c r="S28" s="52"/>
      <c r="T28" s="52"/>
      <c r="U28" s="60">
        <v>8753.9699999999993</v>
      </c>
      <c r="V28" s="52"/>
      <c r="W28" s="52"/>
      <c r="X28" s="52"/>
      <c r="Y28" s="60">
        <v>2566.29</v>
      </c>
      <c r="Z28" s="52"/>
      <c r="AA28" s="52"/>
      <c r="AB28" s="52"/>
      <c r="AC28" s="52"/>
      <c r="AD28" s="54">
        <v>368.61</v>
      </c>
      <c r="AE28" s="52"/>
      <c r="AF28" s="52"/>
      <c r="AG28" s="52"/>
      <c r="AH28" s="52"/>
      <c r="AI28" s="52"/>
      <c r="AJ28" s="52"/>
      <c r="AK28" s="60">
        <v>1974.68</v>
      </c>
      <c r="AL28" s="52"/>
      <c r="AM28" s="52"/>
      <c r="AN28" s="52"/>
      <c r="AO28" s="54">
        <v>11.28</v>
      </c>
      <c r="AP28" s="52"/>
      <c r="AQ28" s="52"/>
      <c r="AR28" s="52"/>
      <c r="AS28" s="52"/>
      <c r="AT28" s="52"/>
      <c r="AU28" s="52"/>
      <c r="AV28" s="54">
        <v>11.28</v>
      </c>
      <c r="AW28" s="52"/>
      <c r="AX28" s="52"/>
    </row>
    <row r="29" spans="1:50" ht="125.65" customHeight="1" x14ac:dyDescent="0.2">
      <c r="A29" s="91"/>
      <c r="B29" s="58" t="s">
        <v>69</v>
      </c>
      <c r="C29" s="56"/>
      <c r="D29" s="56"/>
      <c r="E29" s="57" t="s">
        <v>162</v>
      </c>
      <c r="F29" s="56"/>
      <c r="G29" s="56"/>
      <c r="H29" s="56"/>
      <c r="I29" s="55" t="s">
        <v>157</v>
      </c>
      <c r="J29" s="52"/>
      <c r="K29" s="60">
        <v>2566.29</v>
      </c>
      <c r="L29" s="52"/>
      <c r="M29" s="52"/>
      <c r="N29" s="54">
        <v>31.26</v>
      </c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4">
        <v>31.26</v>
      </c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84">
        <v>0.1</v>
      </c>
      <c r="AP29" s="52"/>
      <c r="AQ29" s="52"/>
      <c r="AR29" s="52"/>
      <c r="AS29" s="52"/>
      <c r="AT29" s="52"/>
      <c r="AU29" s="52"/>
      <c r="AV29" s="84">
        <v>0.1</v>
      </c>
      <c r="AW29" s="52"/>
      <c r="AX29" s="52"/>
    </row>
    <row r="30" spans="1:50" ht="84.2" customHeight="1" x14ac:dyDescent="0.2">
      <c r="A30" s="93" t="s">
        <v>161</v>
      </c>
      <c r="B30" s="64" t="s">
        <v>160</v>
      </c>
      <c r="C30" s="61"/>
      <c r="D30" s="61"/>
      <c r="E30" s="63" t="s">
        <v>159</v>
      </c>
      <c r="F30" s="61"/>
      <c r="G30" s="61"/>
      <c r="H30" s="61"/>
      <c r="I30" s="62">
        <v>4</v>
      </c>
      <c r="J30" s="61"/>
      <c r="K30" s="60">
        <v>8417.09</v>
      </c>
      <c r="L30" s="52"/>
      <c r="M30" s="52"/>
      <c r="N30" s="54">
        <v>669.38</v>
      </c>
      <c r="O30" s="52"/>
      <c r="P30" s="52"/>
      <c r="Q30" s="52"/>
      <c r="R30" s="54">
        <v>776.79</v>
      </c>
      <c r="S30" s="52"/>
      <c r="T30" s="52"/>
      <c r="U30" s="65">
        <v>75232.27</v>
      </c>
      <c r="V30" s="52"/>
      <c r="W30" s="52"/>
      <c r="X30" s="52"/>
      <c r="Y30" s="65">
        <v>27883.66</v>
      </c>
      <c r="Z30" s="52"/>
      <c r="AA30" s="52"/>
      <c r="AB30" s="52"/>
      <c r="AC30" s="52"/>
      <c r="AD30" s="60">
        <v>2677.53</v>
      </c>
      <c r="AE30" s="52"/>
      <c r="AF30" s="52"/>
      <c r="AG30" s="52"/>
      <c r="AH30" s="52"/>
      <c r="AI30" s="52"/>
      <c r="AJ30" s="52"/>
      <c r="AK30" s="60">
        <v>3107.15</v>
      </c>
      <c r="AL30" s="52"/>
      <c r="AM30" s="52"/>
      <c r="AN30" s="52"/>
      <c r="AO30" s="54">
        <v>30.64</v>
      </c>
      <c r="AP30" s="52"/>
      <c r="AQ30" s="52"/>
      <c r="AR30" s="52"/>
      <c r="AS30" s="52"/>
      <c r="AT30" s="52"/>
      <c r="AU30" s="52"/>
      <c r="AV30" s="54">
        <v>122.56</v>
      </c>
      <c r="AW30" s="52"/>
      <c r="AX30" s="52"/>
    </row>
    <row r="31" spans="1:50" ht="125.65" customHeight="1" x14ac:dyDescent="0.2">
      <c r="A31" s="91"/>
      <c r="B31" s="58" t="s">
        <v>69</v>
      </c>
      <c r="C31" s="56"/>
      <c r="D31" s="56"/>
      <c r="E31" s="57" t="s">
        <v>158</v>
      </c>
      <c r="F31" s="56"/>
      <c r="G31" s="56"/>
      <c r="H31" s="56"/>
      <c r="I31" s="55" t="s">
        <v>157</v>
      </c>
      <c r="J31" s="52"/>
      <c r="K31" s="60">
        <v>6970.92</v>
      </c>
      <c r="L31" s="52"/>
      <c r="M31" s="52"/>
      <c r="N31" s="54">
        <v>50.02</v>
      </c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4">
        <v>200.08</v>
      </c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4">
        <v>0.16</v>
      </c>
      <c r="AP31" s="52"/>
      <c r="AQ31" s="52"/>
      <c r="AR31" s="52"/>
      <c r="AS31" s="52"/>
      <c r="AT31" s="52"/>
      <c r="AU31" s="52"/>
      <c r="AV31" s="54">
        <v>0.64</v>
      </c>
      <c r="AW31" s="52"/>
      <c r="AX31" s="52"/>
    </row>
    <row r="32" spans="1:50" ht="111.4" customHeight="1" x14ac:dyDescent="0.2">
      <c r="A32" s="93" t="s">
        <v>156</v>
      </c>
      <c r="B32" s="64" t="s">
        <v>155</v>
      </c>
      <c r="C32" s="61"/>
      <c r="D32" s="61"/>
      <c r="E32" s="63" t="s">
        <v>154</v>
      </c>
      <c r="F32" s="61"/>
      <c r="G32" s="61"/>
      <c r="H32" s="61"/>
      <c r="I32" s="92">
        <v>2.5</v>
      </c>
      <c r="J32" s="61"/>
      <c r="K32" s="60">
        <v>4209.99</v>
      </c>
      <c r="L32" s="52"/>
      <c r="M32" s="52"/>
      <c r="N32" s="84">
        <v>491.3</v>
      </c>
      <c r="O32" s="52"/>
      <c r="P32" s="52"/>
      <c r="Q32" s="52"/>
      <c r="R32" s="54">
        <v>441.67</v>
      </c>
      <c r="S32" s="52"/>
      <c r="T32" s="52"/>
      <c r="U32" s="65">
        <v>22881.78</v>
      </c>
      <c r="V32" s="52"/>
      <c r="W32" s="52"/>
      <c r="X32" s="52"/>
      <c r="Y32" s="60">
        <v>8192.56</v>
      </c>
      <c r="Z32" s="52"/>
      <c r="AA32" s="52"/>
      <c r="AB32" s="52"/>
      <c r="AC32" s="52"/>
      <c r="AD32" s="60">
        <v>1228.25</v>
      </c>
      <c r="AE32" s="52"/>
      <c r="AF32" s="52"/>
      <c r="AG32" s="52"/>
      <c r="AH32" s="52"/>
      <c r="AI32" s="52"/>
      <c r="AJ32" s="52"/>
      <c r="AK32" s="60">
        <v>1104.18</v>
      </c>
      <c r="AL32" s="52"/>
      <c r="AM32" s="52"/>
      <c r="AN32" s="52"/>
      <c r="AO32" s="54">
        <v>14.08</v>
      </c>
      <c r="AP32" s="52"/>
      <c r="AQ32" s="52"/>
      <c r="AR32" s="52"/>
      <c r="AS32" s="52"/>
      <c r="AT32" s="52"/>
      <c r="AU32" s="52"/>
      <c r="AV32" s="84">
        <v>35.200000000000003</v>
      </c>
      <c r="AW32" s="52"/>
      <c r="AX32" s="52"/>
    </row>
    <row r="33" spans="1:50" ht="125.65" customHeight="1" x14ac:dyDescent="0.2">
      <c r="A33" s="91"/>
      <c r="B33" s="58" t="s">
        <v>69</v>
      </c>
      <c r="C33" s="56"/>
      <c r="D33" s="56"/>
      <c r="E33" s="57" t="s">
        <v>153</v>
      </c>
      <c r="F33" s="56"/>
      <c r="G33" s="56"/>
      <c r="H33" s="56"/>
      <c r="I33" s="55" t="s">
        <v>152</v>
      </c>
      <c r="J33" s="52"/>
      <c r="K33" s="60">
        <v>3277.02</v>
      </c>
      <c r="L33" s="52"/>
      <c r="M33" s="52"/>
      <c r="N33" s="54">
        <v>62.65</v>
      </c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4">
        <v>156.63</v>
      </c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84">
        <v>0.2</v>
      </c>
      <c r="AP33" s="52"/>
      <c r="AQ33" s="52"/>
      <c r="AR33" s="52"/>
      <c r="AS33" s="52"/>
      <c r="AT33" s="52"/>
      <c r="AU33" s="52"/>
      <c r="AV33" s="84">
        <v>0.5</v>
      </c>
      <c r="AW33" s="52"/>
      <c r="AX33" s="52"/>
    </row>
    <row r="34" spans="1:50" ht="14.25" customHeight="1" x14ac:dyDescent="0.2">
      <c r="A34" s="32" t="s">
        <v>66</v>
      </c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6">
        <v>150226.07</v>
      </c>
      <c r="V34" s="30"/>
      <c r="W34" s="30"/>
      <c r="X34" s="30"/>
      <c r="Y34" s="82">
        <v>55551.81</v>
      </c>
      <c r="Z34" s="30"/>
      <c r="AA34" s="30"/>
      <c r="AB34" s="30"/>
      <c r="AC34" s="30"/>
      <c r="AD34" s="88">
        <v>4534.17</v>
      </c>
      <c r="AE34" s="30"/>
      <c r="AF34" s="30"/>
      <c r="AG34" s="30"/>
      <c r="AH34" s="30"/>
      <c r="AI34" s="30"/>
      <c r="AJ34" s="30"/>
      <c r="AK34" s="88">
        <v>9265.2800000000007</v>
      </c>
      <c r="AL34" s="30"/>
      <c r="AM34" s="30"/>
      <c r="AN34" s="30"/>
      <c r="AO34" s="89">
        <v>238.56</v>
      </c>
      <c r="AP34" s="30"/>
      <c r="AQ34" s="30"/>
      <c r="AR34" s="30"/>
      <c r="AS34" s="30"/>
      <c r="AT34" s="30"/>
      <c r="AU34" s="30"/>
      <c r="AV34" s="30"/>
      <c r="AW34" s="30"/>
      <c r="AX34" s="30"/>
    </row>
    <row r="35" spans="1:50" ht="14.25" customHeight="1" x14ac:dyDescent="0.2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89">
        <v>419.23</v>
      </c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89">
        <v>1.34</v>
      </c>
      <c r="AP35" s="30"/>
      <c r="AQ35" s="30"/>
      <c r="AR35" s="30"/>
      <c r="AS35" s="30"/>
      <c r="AT35" s="30"/>
      <c r="AU35" s="30"/>
      <c r="AV35" s="30"/>
      <c r="AW35" s="30"/>
      <c r="AX35" s="30"/>
    </row>
    <row r="36" spans="1:50" ht="14.25" customHeight="1" x14ac:dyDescent="0.2">
      <c r="A36" s="32" t="s">
        <v>151</v>
      </c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82">
        <v>21030.09</v>
      </c>
      <c r="V36" s="30"/>
      <c r="W36" s="30"/>
      <c r="X36" s="30"/>
      <c r="Y36" s="82">
        <v>19443.13</v>
      </c>
      <c r="Z36" s="30"/>
      <c r="AA36" s="30"/>
      <c r="AB36" s="30"/>
      <c r="AC36" s="30"/>
      <c r="AD36" s="88">
        <v>1586.96</v>
      </c>
      <c r="AE36" s="30"/>
      <c r="AF36" s="30"/>
      <c r="AG36" s="30"/>
      <c r="AH36" s="30"/>
      <c r="AI36" s="30"/>
      <c r="AJ36" s="30"/>
      <c r="AK36" s="46">
        <v>0</v>
      </c>
      <c r="AL36" s="30"/>
      <c r="AM36" s="30"/>
      <c r="AN36" s="30"/>
      <c r="AO36" s="90">
        <v>83.5</v>
      </c>
      <c r="AP36" s="30"/>
      <c r="AQ36" s="30"/>
      <c r="AR36" s="30"/>
      <c r="AS36" s="30"/>
      <c r="AT36" s="30"/>
      <c r="AU36" s="30"/>
      <c r="AV36" s="30"/>
      <c r="AW36" s="30"/>
      <c r="AX36" s="30"/>
    </row>
    <row r="37" spans="1:50" ht="14.25" customHeight="1" x14ac:dyDescent="0.2">
      <c r="A37" s="32" t="s">
        <v>150</v>
      </c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89">
        <v>146.72999999999999</v>
      </c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89">
        <v>0.47</v>
      </c>
      <c r="AP37" s="30"/>
      <c r="AQ37" s="30"/>
      <c r="AR37" s="30"/>
      <c r="AS37" s="30"/>
      <c r="AT37" s="30"/>
      <c r="AU37" s="30"/>
      <c r="AV37" s="30"/>
      <c r="AW37" s="30"/>
      <c r="AX37" s="30"/>
    </row>
    <row r="38" spans="1:50" ht="14.25" customHeight="1" x14ac:dyDescent="0.2">
      <c r="A38" s="32" t="s">
        <v>66</v>
      </c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6">
        <v>171256.16</v>
      </c>
      <c r="V38" s="30"/>
      <c r="W38" s="30"/>
      <c r="X38" s="30"/>
      <c r="Y38" s="82">
        <v>74994.94</v>
      </c>
      <c r="Z38" s="30"/>
      <c r="AA38" s="30"/>
      <c r="AB38" s="30"/>
      <c r="AC38" s="30"/>
      <c r="AD38" s="88">
        <v>6121.13</v>
      </c>
      <c r="AE38" s="30"/>
      <c r="AF38" s="30"/>
      <c r="AG38" s="30"/>
      <c r="AH38" s="30"/>
      <c r="AI38" s="30"/>
      <c r="AJ38" s="30"/>
      <c r="AK38" s="88">
        <v>9265.2800000000007</v>
      </c>
      <c r="AL38" s="30"/>
      <c r="AM38" s="30"/>
      <c r="AN38" s="30"/>
      <c r="AO38" s="89">
        <v>322.06</v>
      </c>
      <c r="AP38" s="30"/>
      <c r="AQ38" s="30"/>
      <c r="AR38" s="30"/>
      <c r="AS38" s="30"/>
      <c r="AT38" s="30"/>
      <c r="AU38" s="30"/>
      <c r="AV38" s="30"/>
      <c r="AW38" s="30"/>
      <c r="AX38" s="30"/>
    </row>
    <row r="39" spans="1:50" ht="14.25" customHeight="1" x14ac:dyDescent="0.2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89">
        <v>565.96</v>
      </c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89">
        <v>1.81</v>
      </c>
      <c r="AP39" s="30"/>
      <c r="AQ39" s="30"/>
      <c r="AR39" s="30"/>
      <c r="AS39" s="30"/>
      <c r="AT39" s="30"/>
      <c r="AU39" s="30"/>
      <c r="AV39" s="30"/>
      <c r="AW39" s="30"/>
      <c r="AX39" s="30"/>
    </row>
    <row r="40" spans="1:50" ht="14.25" customHeight="1" thickBot="1" x14ac:dyDescent="0.25">
      <c r="A40" s="32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</row>
    <row r="41" spans="1:50" ht="14.25" customHeight="1" thickBot="1" x14ac:dyDescent="0.25">
      <c r="A41" s="43" t="s">
        <v>48</v>
      </c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3" t="s">
        <v>47</v>
      </c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1" t="s">
        <v>46</v>
      </c>
      <c r="AU41" s="40"/>
      <c r="AV41" s="40"/>
      <c r="AW41" s="40"/>
      <c r="AX41" s="40"/>
    </row>
    <row r="42" spans="1:50" ht="14.25" customHeight="1" x14ac:dyDescent="0.2">
      <c r="A42" s="32" t="s">
        <v>65</v>
      </c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7" t="s">
        <v>149</v>
      </c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7" t="s">
        <v>60</v>
      </c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82">
        <v>74994.94</v>
      </c>
      <c r="AU42" s="30"/>
      <c r="AV42" s="30"/>
      <c r="AW42" s="30"/>
      <c r="AX42" s="30"/>
    </row>
    <row r="43" spans="1:50" ht="14.25" customHeight="1" x14ac:dyDescent="0.2">
      <c r="A43" s="32" t="s">
        <v>63</v>
      </c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7" t="s">
        <v>148</v>
      </c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7" t="s">
        <v>60</v>
      </c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88">
        <v>6121.13</v>
      </c>
      <c r="AU43" s="30"/>
      <c r="AV43" s="30"/>
      <c r="AW43" s="30"/>
      <c r="AX43" s="30"/>
    </row>
    <row r="44" spans="1:50" ht="14.25" customHeight="1" x14ac:dyDescent="0.2">
      <c r="A44" s="32" t="s">
        <v>62</v>
      </c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7" t="s">
        <v>147</v>
      </c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7" t="s">
        <v>60</v>
      </c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88">
        <v>9265.2800000000007</v>
      </c>
      <c r="AU44" s="30"/>
      <c r="AV44" s="30"/>
      <c r="AW44" s="30"/>
      <c r="AX44" s="30"/>
    </row>
    <row r="45" spans="1:50" ht="14.65" customHeight="1" x14ac:dyDescent="0.2">
      <c r="A45" s="35" t="s">
        <v>59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4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45">
        <v>0</v>
      </c>
      <c r="AU45" s="30"/>
      <c r="AV45" s="30"/>
      <c r="AW45" s="30"/>
      <c r="AX45" s="30"/>
    </row>
    <row r="46" spans="1:50" ht="14.65" customHeight="1" x14ac:dyDescent="0.2">
      <c r="A46" s="35" t="s">
        <v>45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4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81">
        <v>90381.35</v>
      </c>
      <c r="AU46" s="30"/>
      <c r="AV46" s="30"/>
      <c r="AW46" s="30"/>
      <c r="AX46" s="30"/>
    </row>
    <row r="47" spans="1:50" ht="14.25" customHeight="1" x14ac:dyDescent="0.2">
      <c r="A47" s="32" t="s">
        <v>146</v>
      </c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</row>
    <row r="48" spans="1:50" ht="14.25" customHeight="1" x14ac:dyDescent="0.2">
      <c r="A48" s="32" t="s">
        <v>57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7" t="s">
        <v>145</v>
      </c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7" t="s">
        <v>144</v>
      </c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82">
        <v>51880.21</v>
      </c>
      <c r="AU48" s="30"/>
      <c r="AV48" s="30"/>
      <c r="AW48" s="30"/>
      <c r="AX48" s="30"/>
    </row>
    <row r="49" spans="1:50" ht="14.25" customHeight="1" x14ac:dyDescent="0.2">
      <c r="A49" s="32" t="s">
        <v>54</v>
      </c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7" t="s">
        <v>143</v>
      </c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7" t="s">
        <v>142</v>
      </c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82">
        <v>27277.22</v>
      </c>
      <c r="AU49" s="30"/>
      <c r="AV49" s="30"/>
      <c r="AW49" s="30"/>
      <c r="AX49" s="30"/>
    </row>
    <row r="50" spans="1:50" ht="14.65" customHeight="1" x14ac:dyDescent="0.2">
      <c r="A50" s="35" t="s">
        <v>45</v>
      </c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4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81">
        <v>79157.429999999993</v>
      </c>
      <c r="AU50" s="30"/>
      <c r="AV50" s="30"/>
      <c r="AW50" s="30"/>
      <c r="AX50" s="30"/>
    </row>
    <row r="51" spans="1:50" ht="14.25" customHeight="1" x14ac:dyDescent="0.2">
      <c r="A51" s="32" t="s">
        <v>141</v>
      </c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</row>
    <row r="52" spans="1:50" ht="14.25" customHeight="1" x14ac:dyDescent="0.2">
      <c r="A52" s="32" t="s">
        <v>57</v>
      </c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7" t="s">
        <v>140</v>
      </c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7" t="s">
        <v>139</v>
      </c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82">
        <v>19868.54</v>
      </c>
      <c r="AU52" s="30"/>
      <c r="AV52" s="30"/>
      <c r="AW52" s="30"/>
      <c r="AX52" s="30"/>
    </row>
    <row r="53" spans="1:50" ht="14.25" customHeight="1" x14ac:dyDescent="0.2">
      <c r="A53" s="32" t="s">
        <v>54</v>
      </c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7" t="s">
        <v>138</v>
      </c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7" t="s">
        <v>137</v>
      </c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82">
        <v>10155.030000000001</v>
      </c>
      <c r="AU53" s="30"/>
      <c r="AV53" s="30"/>
      <c r="AW53" s="30"/>
      <c r="AX53" s="30"/>
    </row>
    <row r="54" spans="1:50" ht="14.65" customHeight="1" x14ac:dyDescent="0.2">
      <c r="A54" s="35" t="s">
        <v>45</v>
      </c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4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81">
        <v>30023.57</v>
      </c>
      <c r="AU54" s="30"/>
      <c r="AV54" s="30"/>
      <c r="AW54" s="30"/>
      <c r="AX54" s="30"/>
    </row>
    <row r="55" spans="1:50" ht="14.25" customHeight="1" x14ac:dyDescent="0.2">
      <c r="A55" s="31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</row>
    <row r="56" spans="1:50" ht="14.65" customHeight="1" x14ac:dyDescent="0.2">
      <c r="A56" s="35" t="s">
        <v>45</v>
      </c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4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44">
        <v>199562.35</v>
      </c>
      <c r="AU56" s="30"/>
      <c r="AV56" s="30"/>
      <c r="AW56" s="30"/>
      <c r="AX56" s="30"/>
    </row>
    <row r="57" spans="1:50" ht="14.25" customHeight="1" x14ac:dyDescent="0.2">
      <c r="A57" s="32" t="s">
        <v>51</v>
      </c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7" t="s">
        <v>136</v>
      </c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7" t="s">
        <v>135</v>
      </c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6">
        <v>126797.73</v>
      </c>
      <c r="AU57" s="30"/>
      <c r="AV57" s="30"/>
      <c r="AW57" s="30"/>
      <c r="AX57" s="30"/>
    </row>
    <row r="58" spans="1:50" ht="14.65" customHeight="1" x14ac:dyDescent="0.2">
      <c r="A58" s="35" t="s">
        <v>45</v>
      </c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4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44">
        <v>126797.73</v>
      </c>
      <c r="AU58" s="30"/>
      <c r="AV58" s="30"/>
      <c r="AW58" s="30"/>
      <c r="AX58" s="30"/>
    </row>
    <row r="59" spans="1:50" ht="14.25" customHeight="1" x14ac:dyDescent="0.2">
      <c r="A59" s="31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</row>
    <row r="60" spans="1:50" ht="14.65" customHeight="1" x14ac:dyDescent="0.2">
      <c r="A60" s="87" t="s">
        <v>134</v>
      </c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  <c r="AS60" s="52"/>
      <c r="AT60" s="52"/>
      <c r="AU60" s="52"/>
      <c r="AV60" s="52"/>
      <c r="AW60" s="52"/>
      <c r="AX60" s="52"/>
    </row>
    <row r="61" spans="1:50" ht="14.65" customHeight="1" x14ac:dyDescent="0.2">
      <c r="A61" s="86">
        <v>1</v>
      </c>
      <c r="B61" s="85">
        <v>2</v>
      </c>
      <c r="C61" s="52"/>
      <c r="D61" s="52"/>
      <c r="E61" s="52"/>
      <c r="F61" s="52"/>
      <c r="G61" s="52"/>
      <c r="H61" s="85">
        <v>3</v>
      </c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85">
        <v>4</v>
      </c>
      <c r="Y61" s="52"/>
      <c r="Z61" s="52"/>
      <c r="AA61" s="52"/>
      <c r="AB61" s="52"/>
      <c r="AC61" s="85">
        <v>5</v>
      </c>
      <c r="AD61" s="52"/>
      <c r="AE61" s="52"/>
      <c r="AF61" s="52"/>
      <c r="AG61" s="52"/>
      <c r="AH61" s="52"/>
      <c r="AI61" s="52"/>
      <c r="AJ61" s="52"/>
      <c r="AK61" s="52"/>
      <c r="AL61" s="52"/>
      <c r="AM61" s="52"/>
      <c r="AN61" s="85">
        <v>6</v>
      </c>
      <c r="AO61" s="52"/>
      <c r="AP61" s="52"/>
      <c r="AQ61" s="52"/>
      <c r="AR61" s="52"/>
      <c r="AS61" s="52"/>
      <c r="AT61" s="52"/>
      <c r="AU61" s="85">
        <v>7</v>
      </c>
      <c r="AV61" s="52"/>
      <c r="AW61" s="52"/>
      <c r="AX61" s="52"/>
    </row>
    <row r="62" spans="1:50" ht="43.15" customHeight="1" x14ac:dyDescent="0.2">
      <c r="A62" s="55" t="s">
        <v>133</v>
      </c>
      <c r="B62" s="55" t="s">
        <v>132</v>
      </c>
      <c r="C62" s="52"/>
      <c r="D62" s="52"/>
      <c r="E62" s="52"/>
      <c r="F62" s="52"/>
      <c r="G62" s="52"/>
      <c r="H62" s="63" t="s">
        <v>131</v>
      </c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55" t="s">
        <v>118</v>
      </c>
      <c r="Y62" s="52"/>
      <c r="Z62" s="52"/>
      <c r="AA62" s="52"/>
      <c r="AB62" s="52"/>
      <c r="AC62" s="84">
        <v>0.2</v>
      </c>
      <c r="AD62" s="52"/>
      <c r="AE62" s="52"/>
      <c r="AF62" s="52"/>
      <c r="AG62" s="52"/>
      <c r="AH62" s="52"/>
      <c r="AI62" s="52"/>
      <c r="AJ62" s="52"/>
      <c r="AK62" s="52"/>
      <c r="AL62" s="52"/>
      <c r="AM62" s="52"/>
      <c r="AN62" s="65">
        <v>67261.539999999994</v>
      </c>
      <c r="AO62" s="52"/>
      <c r="AP62" s="52"/>
      <c r="AQ62" s="52"/>
      <c r="AR62" s="52"/>
      <c r="AS62" s="52"/>
      <c r="AT62" s="52"/>
      <c r="AU62" s="65">
        <v>13452.31</v>
      </c>
      <c r="AV62" s="52"/>
      <c r="AW62" s="52"/>
      <c r="AX62" s="52"/>
    </row>
    <row r="63" spans="1:50" ht="30.2" customHeight="1" x14ac:dyDescent="0.2">
      <c r="A63" s="52"/>
      <c r="B63" s="52"/>
      <c r="C63" s="52"/>
      <c r="D63" s="52"/>
      <c r="E63" s="52"/>
      <c r="F63" s="52"/>
      <c r="G63" s="52"/>
      <c r="H63" s="57" t="s">
        <v>130</v>
      </c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83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</row>
    <row r="64" spans="1:50" ht="43.15" customHeight="1" x14ac:dyDescent="0.2">
      <c r="A64" s="55" t="s">
        <v>129</v>
      </c>
      <c r="B64" s="55" t="s">
        <v>128</v>
      </c>
      <c r="C64" s="52"/>
      <c r="D64" s="52"/>
      <c r="E64" s="52"/>
      <c r="F64" s="52"/>
      <c r="G64" s="52"/>
      <c r="H64" s="63" t="s">
        <v>127</v>
      </c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55" t="s">
        <v>118</v>
      </c>
      <c r="Y64" s="52"/>
      <c r="Z64" s="52"/>
      <c r="AA64" s="52"/>
      <c r="AB64" s="52"/>
      <c r="AC64" s="54">
        <v>0.05</v>
      </c>
      <c r="AD64" s="52"/>
      <c r="AE64" s="52"/>
      <c r="AF64" s="52"/>
      <c r="AG64" s="52"/>
      <c r="AH64" s="52"/>
      <c r="AI64" s="52"/>
      <c r="AJ64" s="52"/>
      <c r="AK64" s="52"/>
      <c r="AL64" s="52"/>
      <c r="AM64" s="52"/>
      <c r="AN64" s="65">
        <v>82810.39</v>
      </c>
      <c r="AO64" s="52"/>
      <c r="AP64" s="52"/>
      <c r="AQ64" s="52"/>
      <c r="AR64" s="52"/>
      <c r="AS64" s="52"/>
      <c r="AT64" s="52"/>
      <c r="AU64" s="60">
        <v>4140.5200000000004</v>
      </c>
      <c r="AV64" s="52"/>
      <c r="AW64" s="52"/>
      <c r="AX64" s="52"/>
    </row>
    <row r="65" spans="1:50" ht="30.2" customHeight="1" x14ac:dyDescent="0.2">
      <c r="A65" s="52"/>
      <c r="B65" s="52"/>
      <c r="C65" s="52"/>
      <c r="D65" s="52"/>
      <c r="E65" s="52"/>
      <c r="F65" s="52"/>
      <c r="G65" s="52"/>
      <c r="H65" s="57" t="s">
        <v>126</v>
      </c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83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  <c r="AS65" s="52"/>
      <c r="AT65" s="52"/>
      <c r="AU65" s="52"/>
      <c r="AV65" s="52"/>
      <c r="AW65" s="52"/>
      <c r="AX65" s="52"/>
    </row>
    <row r="66" spans="1:50" ht="29.45" customHeight="1" x14ac:dyDescent="0.2">
      <c r="A66" s="55" t="s">
        <v>125</v>
      </c>
      <c r="B66" s="55" t="s">
        <v>124</v>
      </c>
      <c r="C66" s="52"/>
      <c r="D66" s="52"/>
      <c r="E66" s="52"/>
      <c r="F66" s="52"/>
      <c r="G66" s="52"/>
      <c r="H66" s="63" t="s">
        <v>123</v>
      </c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55" t="s">
        <v>118</v>
      </c>
      <c r="Y66" s="52"/>
      <c r="Z66" s="52"/>
      <c r="AA66" s="52"/>
      <c r="AB66" s="52"/>
      <c r="AC66" s="54">
        <v>0.25</v>
      </c>
      <c r="AD66" s="52"/>
      <c r="AE66" s="52"/>
      <c r="AF66" s="52"/>
      <c r="AG66" s="52"/>
      <c r="AH66" s="52"/>
      <c r="AI66" s="52"/>
      <c r="AJ66" s="52"/>
      <c r="AK66" s="52"/>
      <c r="AL66" s="52"/>
      <c r="AM66" s="52"/>
      <c r="AN66" s="65">
        <v>11729.52</v>
      </c>
      <c r="AO66" s="52"/>
      <c r="AP66" s="52"/>
      <c r="AQ66" s="52"/>
      <c r="AR66" s="52"/>
      <c r="AS66" s="52"/>
      <c r="AT66" s="52"/>
      <c r="AU66" s="60">
        <v>2932.38</v>
      </c>
      <c r="AV66" s="52"/>
      <c r="AW66" s="52"/>
      <c r="AX66" s="52"/>
    </row>
    <row r="67" spans="1:50" ht="30.2" customHeight="1" x14ac:dyDescent="0.2">
      <c r="A67" s="52"/>
      <c r="B67" s="52"/>
      <c r="C67" s="52"/>
      <c r="D67" s="52"/>
      <c r="E67" s="52"/>
      <c r="F67" s="52"/>
      <c r="G67" s="52"/>
      <c r="H67" s="57" t="s">
        <v>122</v>
      </c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83"/>
      <c r="Y67" s="52"/>
      <c r="Z67" s="52"/>
      <c r="AA67" s="52"/>
      <c r="AB67" s="52"/>
      <c r="AC67" s="52"/>
      <c r="AD67" s="52"/>
      <c r="AE67" s="52"/>
      <c r="AF67" s="52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  <c r="AS67" s="52"/>
      <c r="AT67" s="52"/>
      <c r="AU67" s="52"/>
      <c r="AV67" s="52"/>
      <c r="AW67" s="52"/>
      <c r="AX67" s="52"/>
    </row>
    <row r="68" spans="1:50" ht="29.45" customHeight="1" x14ac:dyDescent="0.2">
      <c r="A68" s="55" t="s">
        <v>121</v>
      </c>
      <c r="B68" s="55" t="s">
        <v>120</v>
      </c>
      <c r="C68" s="52"/>
      <c r="D68" s="52"/>
      <c r="E68" s="52"/>
      <c r="F68" s="52"/>
      <c r="G68" s="52"/>
      <c r="H68" s="63" t="s">
        <v>119</v>
      </c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55" t="s">
        <v>118</v>
      </c>
      <c r="Y68" s="52"/>
      <c r="Z68" s="52"/>
      <c r="AA68" s="52"/>
      <c r="AB68" s="52"/>
      <c r="AC68" s="54">
        <v>0.15</v>
      </c>
      <c r="AD68" s="52"/>
      <c r="AE68" s="52"/>
      <c r="AF68" s="52"/>
      <c r="AG68" s="52"/>
      <c r="AH68" s="52"/>
      <c r="AI68" s="52"/>
      <c r="AJ68" s="52"/>
      <c r="AK68" s="52"/>
      <c r="AL68" s="52"/>
      <c r="AM68" s="52"/>
      <c r="AN68" s="65">
        <v>21522.55</v>
      </c>
      <c r="AO68" s="52"/>
      <c r="AP68" s="52"/>
      <c r="AQ68" s="52"/>
      <c r="AR68" s="52"/>
      <c r="AS68" s="52"/>
      <c r="AT68" s="52"/>
      <c r="AU68" s="60">
        <v>3228.38</v>
      </c>
      <c r="AV68" s="52"/>
      <c r="AW68" s="52"/>
      <c r="AX68" s="52"/>
    </row>
    <row r="69" spans="1:50" ht="30.2" customHeight="1" x14ac:dyDescent="0.2">
      <c r="A69" s="52"/>
      <c r="B69" s="52"/>
      <c r="C69" s="52"/>
      <c r="D69" s="52"/>
      <c r="E69" s="52"/>
      <c r="F69" s="52"/>
      <c r="G69" s="52"/>
      <c r="H69" s="57" t="s">
        <v>117</v>
      </c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83"/>
      <c r="Y69" s="52"/>
      <c r="Z69" s="52"/>
      <c r="AA69" s="52"/>
      <c r="AB69" s="52"/>
      <c r="AC69" s="52"/>
      <c r="AD69" s="52"/>
      <c r="AE69" s="52"/>
      <c r="AF69" s="52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  <c r="AS69" s="52"/>
      <c r="AT69" s="52"/>
      <c r="AU69" s="52"/>
      <c r="AV69" s="52"/>
      <c r="AW69" s="52"/>
      <c r="AX69" s="52"/>
    </row>
    <row r="70" spans="1:50" ht="14.25" customHeight="1" x14ac:dyDescent="0.2">
      <c r="A70" s="32" t="s">
        <v>66</v>
      </c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82">
        <v>23753.59</v>
      </c>
      <c r="AV70" s="30"/>
      <c r="AW70" s="30"/>
      <c r="AX70" s="30"/>
    </row>
    <row r="71" spans="1:50" ht="14.25" customHeight="1" thickBot="1" x14ac:dyDescent="0.25">
      <c r="A71" s="32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0"/>
      <c r="AK71" s="30"/>
      <c r="AL71" s="30"/>
      <c r="AM71" s="30"/>
      <c r="AN71" s="30"/>
      <c r="AO71" s="30"/>
      <c r="AP71" s="30"/>
      <c r="AQ71" s="30"/>
      <c r="AR71" s="30"/>
      <c r="AS71" s="30"/>
      <c r="AT71" s="30"/>
      <c r="AU71" s="30"/>
      <c r="AV71" s="30"/>
      <c r="AW71" s="30"/>
      <c r="AX71" s="30"/>
    </row>
    <row r="72" spans="1:50" ht="14.25" customHeight="1" thickBot="1" x14ac:dyDescent="0.25">
      <c r="A72" s="43" t="s">
        <v>48</v>
      </c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3" t="s">
        <v>47</v>
      </c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1" t="s">
        <v>46</v>
      </c>
      <c r="AT72" s="40"/>
      <c r="AU72" s="40"/>
      <c r="AV72" s="40"/>
      <c r="AW72" s="40"/>
      <c r="AX72" s="40"/>
    </row>
    <row r="73" spans="1:50" ht="14.65" customHeight="1" x14ac:dyDescent="0.2">
      <c r="A73" s="35" t="s">
        <v>116</v>
      </c>
      <c r="B73" s="30"/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  <c r="AG73" s="34"/>
      <c r="AH73" s="30"/>
      <c r="AI73" s="30"/>
      <c r="AJ73" s="30"/>
      <c r="AK73" s="30"/>
      <c r="AL73" s="30"/>
      <c r="AM73" s="30"/>
      <c r="AN73" s="30"/>
      <c r="AO73" s="30"/>
      <c r="AP73" s="30"/>
      <c r="AQ73" s="30"/>
      <c r="AR73" s="30"/>
      <c r="AS73" s="81">
        <v>23753.59</v>
      </c>
      <c r="AT73" s="30"/>
      <c r="AU73" s="30"/>
      <c r="AV73" s="30"/>
      <c r="AW73" s="30"/>
      <c r="AX73" s="30"/>
    </row>
    <row r="74" spans="1:50" ht="14.25" customHeight="1" x14ac:dyDescent="0.2">
      <c r="A74" s="31"/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30"/>
      <c r="AG74" s="30"/>
      <c r="AH74" s="30"/>
      <c r="AI74" s="30"/>
      <c r="AJ74" s="30"/>
      <c r="AK74" s="30"/>
      <c r="AL74" s="30"/>
      <c r="AM74" s="30"/>
      <c r="AN74" s="30"/>
      <c r="AO74" s="30"/>
      <c r="AP74" s="30"/>
      <c r="AQ74" s="30"/>
      <c r="AR74" s="30"/>
      <c r="AS74" s="30"/>
      <c r="AT74" s="30"/>
      <c r="AU74" s="30"/>
      <c r="AV74" s="30"/>
      <c r="AW74" s="30"/>
      <c r="AX74" s="30"/>
    </row>
    <row r="75" spans="1:50" ht="15.6" customHeight="1" x14ac:dyDescent="0.2">
      <c r="A75" s="55" t="s">
        <v>115</v>
      </c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  <c r="AS75" s="52"/>
      <c r="AT75" s="52"/>
      <c r="AU75" s="52"/>
      <c r="AV75" s="52"/>
      <c r="AW75" s="52"/>
      <c r="AX75" s="52"/>
    </row>
    <row r="76" spans="1:50" ht="16.899999999999999" customHeight="1" x14ac:dyDescent="0.2">
      <c r="A76" s="70">
        <v>1</v>
      </c>
      <c r="B76" s="52"/>
      <c r="C76" s="70">
        <v>2</v>
      </c>
      <c r="D76" s="52"/>
      <c r="E76" s="52"/>
      <c r="F76" s="70">
        <v>3</v>
      </c>
      <c r="G76" s="52"/>
      <c r="H76" s="52"/>
      <c r="I76" s="52"/>
      <c r="J76" s="52"/>
      <c r="K76" s="52"/>
      <c r="L76" s="70">
        <v>4</v>
      </c>
      <c r="M76" s="52"/>
      <c r="N76" s="52"/>
      <c r="O76" s="52"/>
      <c r="P76" s="52"/>
      <c r="Q76" s="52"/>
      <c r="R76" s="52"/>
      <c r="S76" s="70">
        <v>5</v>
      </c>
      <c r="T76" s="52"/>
      <c r="U76" s="52"/>
      <c r="V76" s="70">
        <v>6</v>
      </c>
      <c r="W76" s="52"/>
      <c r="X76" s="52"/>
      <c r="Y76" s="52"/>
      <c r="Z76" s="70">
        <v>7</v>
      </c>
      <c r="AA76" s="52"/>
      <c r="AB76" s="52"/>
      <c r="AC76" s="52"/>
      <c r="AD76" s="52"/>
      <c r="AE76" s="70">
        <v>8</v>
      </c>
      <c r="AF76" s="52"/>
      <c r="AG76" s="52"/>
      <c r="AH76" s="52"/>
      <c r="AI76" s="52"/>
      <c r="AJ76" s="52"/>
      <c r="AK76" s="52"/>
      <c r="AL76" s="70">
        <v>9</v>
      </c>
      <c r="AM76" s="52"/>
      <c r="AN76" s="52"/>
      <c r="AO76" s="52"/>
      <c r="AP76" s="70">
        <v>10</v>
      </c>
      <c r="AQ76" s="52"/>
      <c r="AR76" s="52"/>
      <c r="AS76" s="52"/>
      <c r="AT76" s="52"/>
      <c r="AU76" s="52"/>
      <c r="AV76" s="52"/>
      <c r="AW76" s="70">
        <v>11</v>
      </c>
      <c r="AX76" s="52"/>
    </row>
    <row r="77" spans="1:50" ht="15.95" customHeight="1" x14ac:dyDescent="0.2">
      <c r="A77" s="55" t="s">
        <v>114</v>
      </c>
      <c r="B77" s="52"/>
      <c r="C77" s="55" t="s">
        <v>96</v>
      </c>
      <c r="D77" s="52"/>
      <c r="E77" s="52"/>
      <c r="F77" s="63" t="s">
        <v>113</v>
      </c>
      <c r="G77" s="61"/>
      <c r="H77" s="61"/>
      <c r="I77" s="61"/>
      <c r="J77" s="61"/>
      <c r="K77" s="61"/>
      <c r="L77" s="76">
        <v>100</v>
      </c>
      <c r="M77" s="61"/>
      <c r="N77" s="61"/>
      <c r="O77" s="61"/>
      <c r="P77" s="61"/>
      <c r="Q77" s="61"/>
      <c r="R77" s="61"/>
      <c r="S77" s="70">
        <v>230</v>
      </c>
      <c r="T77" s="52"/>
      <c r="U77" s="52"/>
      <c r="V77" s="75"/>
      <c r="W77" s="52"/>
      <c r="X77" s="52"/>
      <c r="Y77" s="52"/>
      <c r="Z77" s="74">
        <v>23000</v>
      </c>
      <c r="AA77" s="52"/>
      <c r="AB77" s="52"/>
      <c r="AC77" s="52"/>
      <c r="AD77" s="52"/>
      <c r="AE77" s="73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  <c r="AS77" s="52"/>
      <c r="AT77" s="52"/>
      <c r="AU77" s="52"/>
      <c r="AV77" s="52"/>
      <c r="AW77" s="52"/>
      <c r="AX77" s="52"/>
    </row>
    <row r="78" spans="1:50" ht="16.5" customHeight="1" x14ac:dyDescent="0.2">
      <c r="A78" s="52"/>
      <c r="B78" s="52"/>
      <c r="C78" s="52"/>
      <c r="D78" s="52"/>
      <c r="E78" s="52"/>
      <c r="F78" s="57" t="s">
        <v>112</v>
      </c>
      <c r="G78" s="56"/>
      <c r="H78" s="56"/>
      <c r="I78" s="56"/>
      <c r="J78" s="56"/>
      <c r="K78" s="56"/>
      <c r="L78" s="58" t="s">
        <v>111</v>
      </c>
      <c r="M78" s="56"/>
      <c r="N78" s="56"/>
      <c r="O78" s="56"/>
      <c r="P78" s="56"/>
      <c r="Q78" s="56"/>
      <c r="R78" s="56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  <c r="AS78" s="52"/>
      <c r="AT78" s="52"/>
      <c r="AU78" s="52"/>
      <c r="AV78" s="52"/>
      <c r="AW78" s="52"/>
      <c r="AX78" s="52"/>
    </row>
    <row r="79" spans="1:50" ht="15.6" customHeight="1" x14ac:dyDescent="0.2">
      <c r="A79" s="47" t="s">
        <v>66</v>
      </c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48">
        <v>0</v>
      </c>
      <c r="AA79" s="30"/>
      <c r="AB79" s="30"/>
      <c r="AC79" s="30"/>
      <c r="AD79" s="30"/>
      <c r="AE79" s="48">
        <v>0</v>
      </c>
      <c r="AF79" s="30"/>
      <c r="AG79" s="30"/>
      <c r="AH79" s="30"/>
      <c r="AI79" s="30"/>
      <c r="AJ79" s="30"/>
      <c r="AK79" s="30"/>
      <c r="AL79" s="48">
        <v>0</v>
      </c>
      <c r="AM79" s="30"/>
      <c r="AN79" s="30"/>
      <c r="AO79" s="30"/>
      <c r="AP79" s="48">
        <v>0</v>
      </c>
      <c r="AQ79" s="30"/>
      <c r="AR79" s="30"/>
      <c r="AS79" s="30"/>
      <c r="AT79" s="30"/>
      <c r="AU79" s="30"/>
      <c r="AV79" s="30"/>
      <c r="AW79" s="30"/>
      <c r="AX79" s="30"/>
    </row>
    <row r="80" spans="1:50" ht="15.6" customHeight="1" x14ac:dyDescent="0.2">
      <c r="A80" s="30"/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  <c r="AI80" s="30"/>
      <c r="AJ80" s="30"/>
      <c r="AK80" s="30"/>
      <c r="AL80" s="48">
        <v>0</v>
      </c>
      <c r="AM80" s="30"/>
      <c r="AN80" s="30"/>
      <c r="AO80" s="30"/>
      <c r="AP80" s="48">
        <v>0</v>
      </c>
      <c r="AQ80" s="30"/>
      <c r="AR80" s="30"/>
      <c r="AS80" s="30"/>
      <c r="AT80" s="30"/>
      <c r="AU80" s="30"/>
      <c r="AV80" s="30"/>
      <c r="AW80" s="30"/>
      <c r="AX80" s="30"/>
    </row>
    <row r="81" spans="1:50" ht="15.6" customHeight="1" thickBot="1" x14ac:dyDescent="0.25">
      <c r="A81" s="47"/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  <c r="AM81" s="30"/>
      <c r="AN81" s="30"/>
      <c r="AO81" s="30"/>
      <c r="AP81" s="30"/>
      <c r="AQ81" s="30"/>
      <c r="AR81" s="30"/>
      <c r="AS81" s="30"/>
      <c r="AT81" s="30"/>
      <c r="AU81" s="30"/>
      <c r="AV81" s="30"/>
      <c r="AW81" s="30"/>
      <c r="AX81" s="30"/>
    </row>
    <row r="82" spans="1:50" ht="14.25" customHeight="1" thickBot="1" x14ac:dyDescent="0.25">
      <c r="A82" s="43" t="s">
        <v>48</v>
      </c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3" t="s">
        <v>47</v>
      </c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1" t="s">
        <v>46</v>
      </c>
      <c r="AU82" s="40"/>
      <c r="AV82" s="40"/>
      <c r="AW82" s="40"/>
      <c r="AX82" s="40"/>
    </row>
    <row r="83" spans="1:50" ht="14.65" customHeight="1" x14ac:dyDescent="0.2">
      <c r="A83" s="35" t="s">
        <v>59</v>
      </c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4"/>
      <c r="AI83" s="30"/>
      <c r="AJ83" s="30"/>
      <c r="AK83" s="30"/>
      <c r="AL83" s="30"/>
      <c r="AM83" s="30"/>
      <c r="AN83" s="30"/>
      <c r="AO83" s="30"/>
      <c r="AP83" s="30"/>
      <c r="AQ83" s="30"/>
      <c r="AR83" s="30"/>
      <c r="AS83" s="30"/>
      <c r="AT83" s="80">
        <v>23000</v>
      </c>
      <c r="AU83" s="30"/>
      <c r="AV83" s="30"/>
      <c r="AW83" s="30"/>
      <c r="AX83" s="30"/>
    </row>
    <row r="84" spans="1:50" ht="14.25" customHeight="1" x14ac:dyDescent="0.2">
      <c r="A84" s="32" t="s">
        <v>110</v>
      </c>
      <c r="B84" s="30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7" t="s">
        <v>109</v>
      </c>
      <c r="Q84" s="30"/>
      <c r="R84" s="3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7" t="s">
        <v>108</v>
      </c>
      <c r="AI84" s="30"/>
      <c r="AJ84" s="30"/>
      <c r="AK84" s="30"/>
      <c r="AL84" s="30"/>
      <c r="AM84" s="30"/>
      <c r="AN84" s="30"/>
      <c r="AO84" s="30"/>
      <c r="AP84" s="30"/>
      <c r="AQ84" s="30"/>
      <c r="AR84" s="30"/>
      <c r="AS84" s="30"/>
      <c r="AT84" s="46">
        <v>460</v>
      </c>
      <c r="AU84" s="30"/>
      <c r="AV84" s="30"/>
      <c r="AW84" s="30"/>
      <c r="AX84" s="30"/>
    </row>
    <row r="85" spans="1:50" ht="14.65" customHeight="1" x14ac:dyDescent="0.2">
      <c r="A85" s="35" t="s">
        <v>45</v>
      </c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F85" s="30"/>
      <c r="AG85" s="30"/>
      <c r="AH85" s="34"/>
      <c r="AI85" s="30"/>
      <c r="AJ85" s="30"/>
      <c r="AK85" s="30"/>
      <c r="AL85" s="30"/>
      <c r="AM85" s="30"/>
      <c r="AN85" s="30"/>
      <c r="AO85" s="30"/>
      <c r="AP85" s="30"/>
      <c r="AQ85" s="30"/>
      <c r="AR85" s="30"/>
      <c r="AS85" s="30"/>
      <c r="AT85" s="80">
        <v>23460</v>
      </c>
      <c r="AU85" s="30"/>
      <c r="AV85" s="30"/>
      <c r="AW85" s="30"/>
      <c r="AX85" s="30"/>
    </row>
    <row r="86" spans="1:50" ht="14.25" customHeight="1" x14ac:dyDescent="0.2">
      <c r="A86" s="31"/>
      <c r="B86" s="30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0"/>
      <c r="AS86" s="30"/>
      <c r="AT86" s="30"/>
      <c r="AU86" s="30"/>
      <c r="AV86" s="30"/>
      <c r="AW86" s="30"/>
      <c r="AX86" s="30"/>
    </row>
    <row r="87" spans="1:50" ht="15.6" customHeight="1" x14ac:dyDescent="0.2">
      <c r="A87" s="55" t="s">
        <v>107</v>
      </c>
      <c r="B87" s="52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  <c r="Z87" s="52"/>
      <c r="AA87" s="52"/>
      <c r="AB87" s="52"/>
      <c r="AC87" s="52"/>
      <c r="AD87" s="52"/>
      <c r="AE87" s="52"/>
      <c r="AF87" s="52"/>
      <c r="AG87" s="52"/>
      <c r="AH87" s="52"/>
      <c r="AI87" s="52"/>
      <c r="AJ87" s="52"/>
      <c r="AK87" s="52"/>
      <c r="AL87" s="52"/>
      <c r="AM87" s="52"/>
      <c r="AN87" s="52"/>
      <c r="AO87" s="52"/>
      <c r="AP87" s="52"/>
      <c r="AQ87" s="52"/>
      <c r="AR87" s="52"/>
      <c r="AS87" s="52"/>
      <c r="AT87" s="52"/>
      <c r="AU87" s="52"/>
      <c r="AV87" s="52"/>
      <c r="AW87" s="52"/>
      <c r="AX87" s="52"/>
    </row>
    <row r="88" spans="1:50" ht="16.899999999999999" customHeight="1" x14ac:dyDescent="0.2">
      <c r="A88" s="70">
        <v>1</v>
      </c>
      <c r="B88" s="52"/>
      <c r="C88" s="70">
        <v>2</v>
      </c>
      <c r="D88" s="52"/>
      <c r="E88" s="52"/>
      <c r="F88" s="70">
        <v>3</v>
      </c>
      <c r="G88" s="52"/>
      <c r="H88" s="52"/>
      <c r="I88" s="52"/>
      <c r="J88" s="52"/>
      <c r="K88" s="52"/>
      <c r="L88" s="70">
        <v>4</v>
      </c>
      <c r="M88" s="52"/>
      <c r="N88" s="52"/>
      <c r="O88" s="52"/>
      <c r="P88" s="52"/>
      <c r="Q88" s="52"/>
      <c r="R88" s="52"/>
      <c r="S88" s="70">
        <v>5</v>
      </c>
      <c r="T88" s="52"/>
      <c r="U88" s="52"/>
      <c r="V88" s="70">
        <v>6</v>
      </c>
      <c r="W88" s="52"/>
      <c r="X88" s="52"/>
      <c r="Y88" s="52"/>
      <c r="Z88" s="70">
        <v>7</v>
      </c>
      <c r="AA88" s="52"/>
      <c r="AB88" s="52"/>
      <c r="AC88" s="52"/>
      <c r="AD88" s="52"/>
      <c r="AE88" s="70">
        <v>8</v>
      </c>
      <c r="AF88" s="52"/>
      <c r="AG88" s="52"/>
      <c r="AH88" s="52"/>
      <c r="AI88" s="52"/>
      <c r="AJ88" s="52"/>
      <c r="AK88" s="52"/>
      <c r="AL88" s="70">
        <v>9</v>
      </c>
      <c r="AM88" s="52"/>
      <c r="AN88" s="52"/>
      <c r="AO88" s="52"/>
      <c r="AP88" s="70">
        <v>10</v>
      </c>
      <c r="AQ88" s="52"/>
      <c r="AR88" s="52"/>
      <c r="AS88" s="52"/>
      <c r="AT88" s="52"/>
      <c r="AU88" s="52"/>
      <c r="AV88" s="52"/>
      <c r="AW88" s="70">
        <v>11</v>
      </c>
      <c r="AX88" s="52"/>
    </row>
    <row r="89" spans="1:50" ht="15.95" customHeight="1" x14ac:dyDescent="0.2">
      <c r="A89" s="55" t="s">
        <v>106</v>
      </c>
      <c r="B89" s="52"/>
      <c r="C89" s="55" t="s">
        <v>96</v>
      </c>
      <c r="D89" s="52"/>
      <c r="E89" s="52"/>
      <c r="F89" s="63" t="s">
        <v>105</v>
      </c>
      <c r="G89" s="61"/>
      <c r="H89" s="61"/>
      <c r="I89" s="61"/>
      <c r="J89" s="61"/>
      <c r="K89" s="61"/>
      <c r="L89" s="76">
        <v>1</v>
      </c>
      <c r="M89" s="61"/>
      <c r="N89" s="61"/>
      <c r="O89" s="61"/>
      <c r="P89" s="61"/>
      <c r="Q89" s="61"/>
      <c r="R89" s="61"/>
      <c r="S89" s="79">
        <v>639764.60000000009</v>
      </c>
      <c r="T89" s="52"/>
      <c r="U89" s="52"/>
      <c r="V89" s="75"/>
      <c r="W89" s="52"/>
      <c r="X89" s="52"/>
      <c r="Y89" s="52"/>
      <c r="Z89" s="79">
        <v>639764.6</v>
      </c>
      <c r="AA89" s="52"/>
      <c r="AB89" s="52"/>
      <c r="AC89" s="52"/>
      <c r="AD89" s="52"/>
      <c r="AE89" s="73"/>
      <c r="AF89" s="52"/>
      <c r="AG89" s="52"/>
      <c r="AH89" s="52"/>
      <c r="AI89" s="52"/>
      <c r="AJ89" s="52"/>
      <c r="AK89" s="52"/>
      <c r="AL89" s="52"/>
      <c r="AM89" s="52"/>
      <c r="AN89" s="52"/>
      <c r="AO89" s="52"/>
      <c r="AP89" s="52"/>
      <c r="AQ89" s="52"/>
      <c r="AR89" s="52"/>
      <c r="AS89" s="52"/>
      <c r="AT89" s="52"/>
      <c r="AU89" s="52"/>
      <c r="AV89" s="52"/>
      <c r="AW89" s="52"/>
      <c r="AX89" s="52"/>
    </row>
    <row r="90" spans="1:50" ht="16.5" customHeight="1" x14ac:dyDescent="0.2">
      <c r="A90" s="52"/>
      <c r="B90" s="52"/>
      <c r="C90" s="52"/>
      <c r="D90" s="52"/>
      <c r="E90" s="52"/>
      <c r="F90" s="57" t="s">
        <v>104</v>
      </c>
      <c r="G90" s="56"/>
      <c r="H90" s="56"/>
      <c r="I90" s="56"/>
      <c r="J90" s="56"/>
      <c r="K90" s="56"/>
      <c r="L90" s="58" t="s">
        <v>93</v>
      </c>
      <c r="M90" s="56"/>
      <c r="N90" s="56"/>
      <c r="O90" s="56"/>
      <c r="P90" s="56"/>
      <c r="Q90" s="56"/>
      <c r="R90" s="56"/>
      <c r="S90" s="52"/>
      <c r="T90" s="52"/>
      <c r="U90" s="52"/>
      <c r="V90" s="52"/>
      <c r="W90" s="52"/>
      <c r="X90" s="52"/>
      <c r="Y90" s="52"/>
      <c r="Z90" s="52"/>
      <c r="AA90" s="52"/>
      <c r="AB90" s="52"/>
      <c r="AC90" s="52"/>
      <c r="AD90" s="52"/>
      <c r="AE90" s="52"/>
      <c r="AF90" s="52"/>
      <c r="AG90" s="52"/>
      <c r="AH90" s="52"/>
      <c r="AI90" s="52"/>
      <c r="AJ90" s="52"/>
      <c r="AK90" s="52"/>
      <c r="AL90" s="52"/>
      <c r="AM90" s="52"/>
      <c r="AN90" s="52"/>
      <c r="AO90" s="52"/>
      <c r="AP90" s="52"/>
      <c r="AQ90" s="52"/>
      <c r="AR90" s="52"/>
      <c r="AS90" s="52"/>
      <c r="AT90" s="52"/>
      <c r="AU90" s="52"/>
      <c r="AV90" s="52"/>
      <c r="AW90" s="52"/>
      <c r="AX90" s="52"/>
    </row>
    <row r="91" spans="1:50" ht="15.95" customHeight="1" x14ac:dyDescent="0.2">
      <c r="A91" s="55" t="s">
        <v>103</v>
      </c>
      <c r="B91" s="52"/>
      <c r="C91" s="55" t="s">
        <v>96</v>
      </c>
      <c r="D91" s="52"/>
      <c r="E91" s="52"/>
      <c r="F91" s="63" t="s">
        <v>102</v>
      </c>
      <c r="G91" s="61"/>
      <c r="H91" s="61"/>
      <c r="I91" s="61"/>
      <c r="J91" s="61"/>
      <c r="K91" s="61"/>
      <c r="L91" s="76">
        <v>10</v>
      </c>
      <c r="M91" s="61"/>
      <c r="N91" s="61"/>
      <c r="O91" s="61"/>
      <c r="P91" s="61"/>
      <c r="Q91" s="61"/>
      <c r="R91" s="61"/>
      <c r="S91" s="77">
        <v>30321.5</v>
      </c>
      <c r="T91" s="52"/>
      <c r="U91" s="52"/>
      <c r="V91" s="75"/>
      <c r="W91" s="52"/>
      <c r="X91" s="52"/>
      <c r="Y91" s="52"/>
      <c r="Z91" s="78">
        <v>303215</v>
      </c>
      <c r="AA91" s="52"/>
      <c r="AB91" s="52"/>
      <c r="AC91" s="52"/>
      <c r="AD91" s="52"/>
      <c r="AE91" s="73"/>
      <c r="AF91" s="52"/>
      <c r="AG91" s="52"/>
      <c r="AH91" s="52"/>
      <c r="AI91" s="52"/>
      <c r="AJ91" s="52"/>
      <c r="AK91" s="52"/>
      <c r="AL91" s="52"/>
      <c r="AM91" s="52"/>
      <c r="AN91" s="52"/>
      <c r="AO91" s="52"/>
      <c r="AP91" s="52"/>
      <c r="AQ91" s="52"/>
      <c r="AR91" s="52"/>
      <c r="AS91" s="52"/>
      <c r="AT91" s="52"/>
      <c r="AU91" s="52"/>
      <c r="AV91" s="52"/>
      <c r="AW91" s="52"/>
      <c r="AX91" s="52"/>
    </row>
    <row r="92" spans="1:50" ht="16.5" customHeight="1" x14ac:dyDescent="0.2">
      <c r="A92" s="52"/>
      <c r="B92" s="52"/>
      <c r="C92" s="52"/>
      <c r="D92" s="52"/>
      <c r="E92" s="52"/>
      <c r="F92" s="57" t="s">
        <v>101</v>
      </c>
      <c r="G92" s="56"/>
      <c r="H92" s="56"/>
      <c r="I92" s="56"/>
      <c r="J92" s="56"/>
      <c r="K92" s="56"/>
      <c r="L92" s="58" t="s">
        <v>93</v>
      </c>
      <c r="M92" s="56"/>
      <c r="N92" s="56"/>
      <c r="O92" s="56"/>
      <c r="P92" s="56"/>
      <c r="Q92" s="56"/>
      <c r="R92" s="56"/>
      <c r="S92" s="52"/>
      <c r="T92" s="52"/>
      <c r="U92" s="52"/>
      <c r="V92" s="52"/>
      <c r="W92" s="52"/>
      <c r="X92" s="52"/>
      <c r="Y92" s="52"/>
      <c r="Z92" s="52"/>
      <c r="AA92" s="52"/>
      <c r="AB92" s="52"/>
      <c r="AC92" s="52"/>
      <c r="AD92" s="52"/>
      <c r="AE92" s="52"/>
      <c r="AF92" s="52"/>
      <c r="AG92" s="52"/>
      <c r="AH92" s="52"/>
      <c r="AI92" s="52"/>
      <c r="AJ92" s="52"/>
      <c r="AK92" s="52"/>
      <c r="AL92" s="52"/>
      <c r="AM92" s="52"/>
      <c r="AN92" s="52"/>
      <c r="AO92" s="52"/>
      <c r="AP92" s="52"/>
      <c r="AQ92" s="52"/>
      <c r="AR92" s="52"/>
      <c r="AS92" s="52"/>
      <c r="AT92" s="52"/>
      <c r="AU92" s="52"/>
      <c r="AV92" s="52"/>
      <c r="AW92" s="52"/>
      <c r="AX92" s="52"/>
    </row>
    <row r="93" spans="1:50" ht="15.95" customHeight="1" x14ac:dyDescent="0.2">
      <c r="A93" s="55" t="s">
        <v>100</v>
      </c>
      <c r="B93" s="52"/>
      <c r="C93" s="55" t="s">
        <v>96</v>
      </c>
      <c r="D93" s="52"/>
      <c r="E93" s="52"/>
      <c r="F93" s="63" t="s">
        <v>99</v>
      </c>
      <c r="G93" s="61"/>
      <c r="H93" s="61"/>
      <c r="I93" s="61"/>
      <c r="J93" s="61"/>
      <c r="K93" s="61"/>
      <c r="L93" s="76">
        <v>2</v>
      </c>
      <c r="M93" s="61"/>
      <c r="N93" s="61"/>
      <c r="O93" s="61"/>
      <c r="P93" s="61"/>
      <c r="Q93" s="61"/>
      <c r="R93" s="61"/>
      <c r="S93" s="77">
        <v>32214.6</v>
      </c>
      <c r="T93" s="52"/>
      <c r="U93" s="52"/>
      <c r="V93" s="75"/>
      <c r="W93" s="52"/>
      <c r="X93" s="52"/>
      <c r="Y93" s="52"/>
      <c r="Z93" s="77">
        <v>64429.2</v>
      </c>
      <c r="AA93" s="52"/>
      <c r="AB93" s="52"/>
      <c r="AC93" s="52"/>
      <c r="AD93" s="52"/>
      <c r="AE93" s="73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</row>
    <row r="94" spans="1:50" ht="16.5" customHeight="1" x14ac:dyDescent="0.2">
      <c r="A94" s="52"/>
      <c r="B94" s="52"/>
      <c r="C94" s="52"/>
      <c r="D94" s="52"/>
      <c r="E94" s="52"/>
      <c r="F94" s="57" t="s">
        <v>98</v>
      </c>
      <c r="G94" s="56"/>
      <c r="H94" s="56"/>
      <c r="I94" s="56"/>
      <c r="J94" s="56"/>
      <c r="K94" s="56"/>
      <c r="L94" s="58" t="s">
        <v>93</v>
      </c>
      <c r="M94" s="56"/>
      <c r="N94" s="56"/>
      <c r="O94" s="56"/>
      <c r="P94" s="56"/>
      <c r="Q94" s="56"/>
      <c r="R94" s="56"/>
      <c r="S94" s="52"/>
      <c r="T94" s="52"/>
      <c r="U94" s="52"/>
      <c r="V94" s="52"/>
      <c r="W94" s="52"/>
      <c r="X94" s="52"/>
      <c r="Y94" s="52"/>
      <c r="Z94" s="52"/>
      <c r="AA94" s="52"/>
      <c r="AB94" s="52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</row>
    <row r="95" spans="1:50" ht="15.95" customHeight="1" x14ac:dyDescent="0.2">
      <c r="A95" s="55" t="s">
        <v>97</v>
      </c>
      <c r="B95" s="52"/>
      <c r="C95" s="55" t="s">
        <v>96</v>
      </c>
      <c r="D95" s="52"/>
      <c r="E95" s="52"/>
      <c r="F95" s="63" t="s">
        <v>95</v>
      </c>
      <c r="G95" s="61"/>
      <c r="H95" s="61"/>
      <c r="I95" s="61"/>
      <c r="J95" s="61"/>
      <c r="K95" s="61"/>
      <c r="L95" s="76">
        <v>2</v>
      </c>
      <c r="M95" s="61"/>
      <c r="N95" s="61"/>
      <c r="O95" s="61"/>
      <c r="P95" s="61"/>
      <c r="Q95" s="61"/>
      <c r="R95" s="61"/>
      <c r="S95" s="74">
        <v>33979.000000000007</v>
      </c>
      <c r="T95" s="52"/>
      <c r="U95" s="52"/>
      <c r="V95" s="75"/>
      <c r="W95" s="52"/>
      <c r="X95" s="52"/>
      <c r="Y95" s="52"/>
      <c r="Z95" s="74">
        <v>67958</v>
      </c>
      <c r="AA95" s="52"/>
      <c r="AB95" s="52"/>
      <c r="AC95" s="52"/>
      <c r="AD95" s="52"/>
      <c r="AE95" s="73"/>
      <c r="AF95" s="52"/>
      <c r="AG95" s="52"/>
      <c r="AH95" s="52"/>
      <c r="AI95" s="52"/>
      <c r="AJ95" s="52"/>
      <c r="AK95" s="52"/>
      <c r="AL95" s="52"/>
      <c r="AM95" s="52"/>
      <c r="AN95" s="52"/>
      <c r="AO95" s="52"/>
      <c r="AP95" s="52"/>
      <c r="AQ95" s="52"/>
      <c r="AR95" s="52"/>
      <c r="AS95" s="52"/>
      <c r="AT95" s="52"/>
      <c r="AU95" s="52"/>
      <c r="AV95" s="52"/>
      <c r="AW95" s="52"/>
      <c r="AX95" s="52"/>
    </row>
    <row r="96" spans="1:50" ht="16.5" customHeight="1" x14ac:dyDescent="0.2">
      <c r="A96" s="52"/>
      <c r="B96" s="52"/>
      <c r="C96" s="52"/>
      <c r="D96" s="52"/>
      <c r="E96" s="52"/>
      <c r="F96" s="57" t="s">
        <v>94</v>
      </c>
      <c r="G96" s="56"/>
      <c r="H96" s="56"/>
      <c r="I96" s="56"/>
      <c r="J96" s="56"/>
      <c r="K96" s="56"/>
      <c r="L96" s="58" t="s">
        <v>93</v>
      </c>
      <c r="M96" s="56"/>
      <c r="N96" s="56"/>
      <c r="O96" s="56"/>
      <c r="P96" s="56"/>
      <c r="Q96" s="56"/>
      <c r="R96" s="56"/>
      <c r="S96" s="52"/>
      <c r="T96" s="52"/>
      <c r="U96" s="52"/>
      <c r="V96" s="52"/>
      <c r="W96" s="52"/>
      <c r="X96" s="52"/>
      <c r="Y96" s="52"/>
      <c r="Z96" s="52"/>
      <c r="AA96" s="52"/>
      <c r="AB96" s="52"/>
      <c r="AC96" s="52"/>
      <c r="AD96" s="52"/>
      <c r="AE96" s="52"/>
      <c r="AF96" s="52"/>
      <c r="AG96" s="52"/>
      <c r="AH96" s="52"/>
      <c r="AI96" s="52"/>
      <c r="AJ96" s="52"/>
      <c r="AK96" s="52"/>
      <c r="AL96" s="52"/>
      <c r="AM96" s="52"/>
      <c r="AN96" s="52"/>
      <c r="AO96" s="52"/>
      <c r="AP96" s="52"/>
      <c r="AQ96" s="52"/>
      <c r="AR96" s="52"/>
      <c r="AS96" s="52"/>
      <c r="AT96" s="52"/>
      <c r="AU96" s="52"/>
      <c r="AV96" s="52"/>
      <c r="AW96" s="52"/>
      <c r="AX96" s="52"/>
    </row>
    <row r="97" spans="1:50" ht="15.6" customHeight="1" x14ac:dyDescent="0.2">
      <c r="A97" s="47" t="s">
        <v>66</v>
      </c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48">
        <v>0</v>
      </c>
      <c r="AA97" s="30"/>
      <c r="AB97" s="30"/>
      <c r="AC97" s="30"/>
      <c r="AD97" s="30"/>
      <c r="AE97" s="48">
        <v>0</v>
      </c>
      <c r="AF97" s="30"/>
      <c r="AG97" s="30"/>
      <c r="AH97" s="30"/>
      <c r="AI97" s="30"/>
      <c r="AJ97" s="30"/>
      <c r="AK97" s="30"/>
      <c r="AL97" s="48">
        <v>0</v>
      </c>
      <c r="AM97" s="30"/>
      <c r="AN97" s="30"/>
      <c r="AO97" s="30"/>
      <c r="AP97" s="48">
        <v>0</v>
      </c>
      <c r="AQ97" s="30"/>
      <c r="AR97" s="30"/>
      <c r="AS97" s="30"/>
      <c r="AT97" s="30"/>
      <c r="AU97" s="30"/>
      <c r="AV97" s="30"/>
      <c r="AW97" s="30"/>
      <c r="AX97" s="30"/>
    </row>
    <row r="98" spans="1:50" ht="15.6" customHeight="1" x14ac:dyDescent="0.2">
      <c r="A98" s="30"/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F98" s="30"/>
      <c r="AG98" s="30"/>
      <c r="AH98" s="30"/>
      <c r="AI98" s="30"/>
      <c r="AJ98" s="30"/>
      <c r="AK98" s="30"/>
      <c r="AL98" s="48">
        <v>0</v>
      </c>
      <c r="AM98" s="30"/>
      <c r="AN98" s="30"/>
      <c r="AO98" s="30"/>
      <c r="AP98" s="48">
        <v>0</v>
      </c>
      <c r="AQ98" s="30"/>
      <c r="AR98" s="30"/>
      <c r="AS98" s="30"/>
      <c r="AT98" s="30"/>
      <c r="AU98" s="30"/>
      <c r="AV98" s="30"/>
      <c r="AW98" s="30"/>
      <c r="AX98" s="30"/>
    </row>
    <row r="99" spans="1:50" ht="15.6" customHeight="1" thickBot="1" x14ac:dyDescent="0.25">
      <c r="A99" s="47"/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F99" s="30"/>
      <c r="AG99" s="30"/>
      <c r="AH99" s="30"/>
      <c r="AI99" s="30"/>
      <c r="AJ99" s="30"/>
      <c r="AK99" s="30"/>
      <c r="AL99" s="30"/>
      <c r="AM99" s="30"/>
      <c r="AN99" s="30"/>
      <c r="AO99" s="30"/>
      <c r="AP99" s="30"/>
      <c r="AQ99" s="30"/>
      <c r="AR99" s="30"/>
      <c r="AS99" s="30"/>
      <c r="AT99" s="30"/>
      <c r="AU99" s="30"/>
      <c r="AV99" s="30"/>
      <c r="AW99" s="30"/>
      <c r="AX99" s="30"/>
    </row>
    <row r="100" spans="1:50" ht="14.25" customHeight="1" thickBot="1" x14ac:dyDescent="0.25">
      <c r="A100" s="43" t="s">
        <v>48</v>
      </c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3" t="s">
        <v>47</v>
      </c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1" t="s">
        <v>46</v>
      </c>
      <c r="AU100" s="40"/>
      <c r="AV100" s="40"/>
      <c r="AW100" s="40"/>
      <c r="AX100" s="40"/>
    </row>
    <row r="101" spans="1:50" ht="14.65" customHeight="1" x14ac:dyDescent="0.2">
      <c r="A101" s="35" t="s">
        <v>92</v>
      </c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  <c r="AF101" s="30"/>
      <c r="AG101" s="30"/>
      <c r="AH101" s="34"/>
      <c r="AI101" s="30"/>
      <c r="AJ101" s="30"/>
      <c r="AK101" s="30"/>
      <c r="AL101" s="30"/>
      <c r="AM101" s="30"/>
      <c r="AN101" s="30"/>
      <c r="AO101" s="30"/>
      <c r="AP101" s="30"/>
      <c r="AQ101" s="30"/>
      <c r="AR101" s="30"/>
      <c r="AS101" s="30"/>
      <c r="AT101" s="71">
        <v>1075366.8</v>
      </c>
      <c r="AU101" s="30"/>
      <c r="AV101" s="30"/>
      <c r="AW101" s="30"/>
      <c r="AX101" s="30"/>
    </row>
    <row r="102" spans="1:50" ht="14.25" customHeight="1" x14ac:dyDescent="0.2">
      <c r="A102" s="32" t="s">
        <v>91</v>
      </c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7" t="s">
        <v>90</v>
      </c>
      <c r="Q102" s="30"/>
      <c r="R102" s="3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F102" s="30"/>
      <c r="AG102" s="30"/>
      <c r="AH102" s="37" t="s">
        <v>89</v>
      </c>
      <c r="AI102" s="30"/>
      <c r="AJ102" s="30"/>
      <c r="AK102" s="30"/>
      <c r="AL102" s="30"/>
      <c r="AM102" s="30"/>
      <c r="AN102" s="30"/>
      <c r="AO102" s="30"/>
      <c r="AP102" s="30"/>
      <c r="AQ102" s="30"/>
      <c r="AR102" s="30"/>
      <c r="AS102" s="30"/>
      <c r="AT102" s="72">
        <v>12904.4</v>
      </c>
      <c r="AU102" s="30"/>
      <c r="AV102" s="30"/>
      <c r="AW102" s="30"/>
      <c r="AX102" s="30"/>
    </row>
    <row r="103" spans="1:50" ht="14.65" customHeight="1" x14ac:dyDescent="0.2">
      <c r="A103" s="35" t="s">
        <v>45</v>
      </c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  <c r="AF103" s="30"/>
      <c r="AG103" s="30"/>
      <c r="AH103" s="34"/>
      <c r="AI103" s="30"/>
      <c r="AJ103" s="30"/>
      <c r="AK103" s="30"/>
      <c r="AL103" s="30"/>
      <c r="AM103" s="30"/>
      <c r="AN103" s="30"/>
      <c r="AO103" s="30"/>
      <c r="AP103" s="30"/>
      <c r="AQ103" s="30"/>
      <c r="AR103" s="30"/>
      <c r="AS103" s="30"/>
      <c r="AT103" s="71">
        <v>1088271.2</v>
      </c>
      <c r="AU103" s="30"/>
      <c r="AV103" s="30"/>
      <c r="AW103" s="30"/>
      <c r="AX103" s="30"/>
    </row>
    <row r="104" spans="1:50" ht="14.25" customHeight="1" x14ac:dyDescent="0.2">
      <c r="A104" s="31"/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  <c r="AF104" s="30"/>
      <c r="AG104" s="30"/>
      <c r="AH104" s="30"/>
      <c r="AI104" s="30"/>
      <c r="AJ104" s="30"/>
      <c r="AK104" s="30"/>
      <c r="AL104" s="30"/>
      <c r="AM104" s="30"/>
      <c r="AN104" s="30"/>
      <c r="AO104" s="30"/>
      <c r="AP104" s="30"/>
      <c r="AQ104" s="30"/>
      <c r="AR104" s="30"/>
      <c r="AS104" s="30"/>
      <c r="AT104" s="30"/>
      <c r="AU104" s="30"/>
      <c r="AV104" s="30"/>
      <c r="AW104" s="30"/>
      <c r="AX104" s="30"/>
    </row>
    <row r="105" spans="1:50" ht="15.6" customHeight="1" x14ac:dyDescent="0.2">
      <c r="A105" s="55" t="s">
        <v>88</v>
      </c>
      <c r="B105" s="52"/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  <c r="Y105" s="52"/>
      <c r="Z105" s="52"/>
      <c r="AA105" s="52"/>
      <c r="AB105" s="52"/>
      <c r="AC105" s="52"/>
      <c r="AD105" s="52"/>
      <c r="AE105" s="52"/>
      <c r="AF105" s="52"/>
      <c r="AG105" s="52"/>
      <c r="AH105" s="52"/>
      <c r="AI105" s="52"/>
      <c r="AJ105" s="52"/>
      <c r="AK105" s="52"/>
      <c r="AL105" s="52"/>
      <c r="AM105" s="52"/>
      <c r="AN105" s="52"/>
      <c r="AO105" s="52"/>
      <c r="AP105" s="52"/>
      <c r="AQ105" s="52"/>
      <c r="AR105" s="52"/>
      <c r="AS105" s="52"/>
      <c r="AT105" s="52"/>
      <c r="AU105" s="52"/>
      <c r="AV105" s="52"/>
      <c r="AW105" s="52"/>
      <c r="AX105" s="52"/>
    </row>
    <row r="106" spans="1:50" ht="16.899999999999999" customHeight="1" x14ac:dyDescent="0.2">
      <c r="A106" s="70">
        <v>1</v>
      </c>
      <c r="B106" s="52"/>
      <c r="C106" s="52"/>
      <c r="D106" s="70">
        <v>2</v>
      </c>
      <c r="E106" s="52"/>
      <c r="F106" s="52"/>
      <c r="G106" s="70">
        <v>3</v>
      </c>
      <c r="H106" s="52"/>
      <c r="I106" s="52"/>
      <c r="J106" s="52"/>
      <c r="K106" s="52"/>
      <c r="L106" s="52"/>
      <c r="M106" s="70">
        <v>4</v>
      </c>
      <c r="N106" s="52"/>
      <c r="O106" s="52"/>
      <c r="P106" s="52"/>
      <c r="Q106" s="52"/>
      <c r="R106" s="52"/>
      <c r="S106" s="52"/>
      <c r="T106" s="70">
        <v>5</v>
      </c>
      <c r="U106" s="52"/>
      <c r="V106" s="52"/>
      <c r="W106" s="70">
        <v>6</v>
      </c>
      <c r="X106" s="52"/>
      <c r="Y106" s="52"/>
      <c r="Z106" s="52"/>
      <c r="AA106" s="70">
        <v>7</v>
      </c>
      <c r="AB106" s="52"/>
      <c r="AC106" s="52"/>
      <c r="AD106" s="52"/>
      <c r="AE106" s="52"/>
      <c r="AF106" s="70">
        <v>8</v>
      </c>
      <c r="AG106" s="52"/>
      <c r="AH106" s="52"/>
      <c r="AI106" s="52"/>
      <c r="AJ106" s="52"/>
      <c r="AK106" s="52"/>
      <c r="AL106" s="52"/>
      <c r="AM106" s="70">
        <v>9</v>
      </c>
      <c r="AN106" s="52"/>
      <c r="AO106" s="52"/>
      <c r="AP106" s="52"/>
      <c r="AQ106" s="70">
        <v>10</v>
      </c>
      <c r="AR106" s="52"/>
      <c r="AS106" s="52"/>
      <c r="AT106" s="52"/>
      <c r="AU106" s="52"/>
      <c r="AV106" s="52"/>
      <c r="AW106" s="52"/>
      <c r="AX106" s="69">
        <v>11</v>
      </c>
    </row>
    <row r="107" spans="1:50" ht="43.15" customHeight="1" x14ac:dyDescent="0.2">
      <c r="A107" s="55" t="s">
        <v>87</v>
      </c>
      <c r="B107" s="52"/>
      <c r="C107" s="52"/>
      <c r="D107" s="64" t="s">
        <v>86</v>
      </c>
      <c r="E107" s="61"/>
      <c r="F107" s="61"/>
      <c r="G107" s="63" t="s">
        <v>85</v>
      </c>
      <c r="H107" s="61"/>
      <c r="I107" s="61"/>
      <c r="J107" s="61"/>
      <c r="K107" s="61"/>
      <c r="L107" s="61"/>
      <c r="M107" s="62">
        <v>1</v>
      </c>
      <c r="N107" s="61"/>
      <c r="O107" s="61"/>
      <c r="P107" s="61"/>
      <c r="Q107" s="61"/>
      <c r="R107" s="61"/>
      <c r="S107" s="61"/>
      <c r="T107" s="65">
        <v>35433.47</v>
      </c>
      <c r="U107" s="52"/>
      <c r="V107" s="52"/>
      <c r="W107" s="53">
        <v>0</v>
      </c>
      <c r="X107" s="52"/>
      <c r="Y107" s="52"/>
      <c r="Z107" s="52"/>
      <c r="AA107" s="68">
        <v>452131.08</v>
      </c>
      <c r="AB107" s="52"/>
      <c r="AC107" s="52"/>
      <c r="AD107" s="52"/>
      <c r="AE107" s="52"/>
      <c r="AF107" s="68">
        <v>452131.08</v>
      </c>
      <c r="AG107" s="52"/>
      <c r="AH107" s="52"/>
      <c r="AI107" s="52"/>
      <c r="AJ107" s="52"/>
      <c r="AK107" s="52"/>
      <c r="AL107" s="52"/>
      <c r="AM107" s="53">
        <v>0</v>
      </c>
      <c r="AN107" s="52"/>
      <c r="AO107" s="52"/>
      <c r="AP107" s="52"/>
      <c r="AQ107" s="67">
        <v>1263</v>
      </c>
      <c r="AR107" s="52"/>
      <c r="AS107" s="52"/>
      <c r="AT107" s="52"/>
      <c r="AU107" s="52"/>
      <c r="AV107" s="52"/>
      <c r="AW107" s="52"/>
      <c r="AX107" s="66">
        <v>1263</v>
      </c>
    </row>
    <row r="108" spans="1:50" ht="43.9" customHeight="1" x14ac:dyDescent="0.2">
      <c r="A108" s="52"/>
      <c r="B108" s="52"/>
      <c r="C108" s="52"/>
      <c r="D108" s="58" t="s">
        <v>69</v>
      </c>
      <c r="E108" s="56"/>
      <c r="F108" s="56"/>
      <c r="G108" s="57" t="s">
        <v>68</v>
      </c>
      <c r="H108" s="56"/>
      <c r="I108" s="56"/>
      <c r="J108" s="56"/>
      <c r="K108" s="56"/>
      <c r="L108" s="56"/>
      <c r="M108" s="55" t="s">
        <v>77</v>
      </c>
      <c r="N108" s="52"/>
      <c r="O108" s="52"/>
      <c r="P108" s="52"/>
      <c r="Q108" s="52"/>
      <c r="R108" s="52"/>
      <c r="S108" s="52"/>
      <c r="T108" s="65">
        <v>35433.47</v>
      </c>
      <c r="U108" s="52"/>
      <c r="V108" s="52"/>
      <c r="W108" s="53">
        <v>0</v>
      </c>
      <c r="X108" s="52"/>
      <c r="Y108" s="52"/>
      <c r="Z108" s="52"/>
      <c r="AA108" s="52"/>
      <c r="AB108" s="52"/>
      <c r="AC108" s="52"/>
      <c r="AD108" s="52"/>
      <c r="AE108" s="52"/>
      <c r="AF108" s="52"/>
      <c r="AG108" s="52"/>
      <c r="AH108" s="52"/>
      <c r="AI108" s="52"/>
      <c r="AJ108" s="52"/>
      <c r="AK108" s="52"/>
      <c r="AL108" s="52"/>
      <c r="AM108" s="53">
        <v>0</v>
      </c>
      <c r="AN108" s="52"/>
      <c r="AO108" s="52"/>
      <c r="AP108" s="52"/>
      <c r="AQ108" s="53">
        <v>0</v>
      </c>
      <c r="AR108" s="52"/>
      <c r="AS108" s="52"/>
      <c r="AT108" s="52"/>
      <c r="AU108" s="52"/>
      <c r="AV108" s="52"/>
      <c r="AW108" s="52"/>
      <c r="AX108" s="51">
        <v>0</v>
      </c>
    </row>
    <row r="109" spans="1:50" ht="70.5" customHeight="1" x14ac:dyDescent="0.2">
      <c r="A109" s="55" t="s">
        <v>84</v>
      </c>
      <c r="B109" s="52"/>
      <c r="C109" s="52"/>
      <c r="D109" s="64" t="s">
        <v>83</v>
      </c>
      <c r="E109" s="61"/>
      <c r="F109" s="61"/>
      <c r="G109" s="63" t="s">
        <v>82</v>
      </c>
      <c r="H109" s="61"/>
      <c r="I109" s="61"/>
      <c r="J109" s="61"/>
      <c r="K109" s="61"/>
      <c r="L109" s="61"/>
      <c r="M109" s="62">
        <v>5</v>
      </c>
      <c r="N109" s="61"/>
      <c r="O109" s="61"/>
      <c r="P109" s="61"/>
      <c r="Q109" s="61"/>
      <c r="R109" s="61"/>
      <c r="S109" s="61"/>
      <c r="T109" s="54">
        <v>204.52</v>
      </c>
      <c r="U109" s="52"/>
      <c r="V109" s="52"/>
      <c r="W109" s="53">
        <v>0</v>
      </c>
      <c r="X109" s="52"/>
      <c r="Y109" s="52"/>
      <c r="Z109" s="52"/>
      <c r="AA109" s="65">
        <v>13048.38</v>
      </c>
      <c r="AB109" s="52"/>
      <c r="AC109" s="52"/>
      <c r="AD109" s="52"/>
      <c r="AE109" s="52"/>
      <c r="AF109" s="65">
        <v>13048.38</v>
      </c>
      <c r="AG109" s="52"/>
      <c r="AH109" s="52"/>
      <c r="AI109" s="52"/>
      <c r="AJ109" s="52"/>
      <c r="AK109" s="52"/>
      <c r="AL109" s="52"/>
      <c r="AM109" s="53">
        <v>0</v>
      </c>
      <c r="AN109" s="52"/>
      <c r="AO109" s="52"/>
      <c r="AP109" s="52"/>
      <c r="AQ109" s="54">
        <v>7.29</v>
      </c>
      <c r="AR109" s="52"/>
      <c r="AS109" s="52"/>
      <c r="AT109" s="52"/>
      <c r="AU109" s="52"/>
      <c r="AV109" s="52"/>
      <c r="AW109" s="52"/>
      <c r="AX109" s="59">
        <v>36.450000000000003</v>
      </c>
    </row>
    <row r="110" spans="1:50" ht="43.9" customHeight="1" x14ac:dyDescent="0.2">
      <c r="A110" s="52"/>
      <c r="B110" s="52"/>
      <c r="C110" s="52"/>
      <c r="D110" s="58" t="s">
        <v>69</v>
      </c>
      <c r="E110" s="56"/>
      <c r="F110" s="56"/>
      <c r="G110" s="57" t="s">
        <v>68</v>
      </c>
      <c r="H110" s="56"/>
      <c r="I110" s="56"/>
      <c r="J110" s="56"/>
      <c r="K110" s="56"/>
      <c r="L110" s="56"/>
      <c r="M110" s="55" t="s">
        <v>81</v>
      </c>
      <c r="N110" s="52"/>
      <c r="O110" s="52"/>
      <c r="P110" s="52"/>
      <c r="Q110" s="52"/>
      <c r="R110" s="52"/>
      <c r="S110" s="52"/>
      <c r="T110" s="54">
        <v>204.52</v>
      </c>
      <c r="U110" s="52"/>
      <c r="V110" s="52"/>
      <c r="W110" s="53">
        <v>0</v>
      </c>
      <c r="X110" s="52"/>
      <c r="Y110" s="52"/>
      <c r="Z110" s="52"/>
      <c r="AA110" s="52"/>
      <c r="AB110" s="52"/>
      <c r="AC110" s="52"/>
      <c r="AD110" s="52"/>
      <c r="AE110" s="52"/>
      <c r="AF110" s="52"/>
      <c r="AG110" s="52"/>
      <c r="AH110" s="52"/>
      <c r="AI110" s="52"/>
      <c r="AJ110" s="52"/>
      <c r="AK110" s="52"/>
      <c r="AL110" s="52"/>
      <c r="AM110" s="53">
        <v>0</v>
      </c>
      <c r="AN110" s="52"/>
      <c r="AO110" s="52"/>
      <c r="AP110" s="52"/>
      <c r="AQ110" s="53">
        <v>0</v>
      </c>
      <c r="AR110" s="52"/>
      <c r="AS110" s="52"/>
      <c r="AT110" s="52"/>
      <c r="AU110" s="52"/>
      <c r="AV110" s="52"/>
      <c r="AW110" s="52"/>
      <c r="AX110" s="51">
        <v>0</v>
      </c>
    </row>
    <row r="111" spans="1:50" ht="29.45" customHeight="1" x14ac:dyDescent="0.2">
      <c r="A111" s="55" t="s">
        <v>80</v>
      </c>
      <c r="B111" s="52"/>
      <c r="C111" s="52"/>
      <c r="D111" s="64" t="s">
        <v>79</v>
      </c>
      <c r="E111" s="61"/>
      <c r="F111" s="61"/>
      <c r="G111" s="63" t="s">
        <v>78</v>
      </c>
      <c r="H111" s="61"/>
      <c r="I111" s="61"/>
      <c r="J111" s="61"/>
      <c r="K111" s="61"/>
      <c r="L111" s="61"/>
      <c r="M111" s="62">
        <v>1</v>
      </c>
      <c r="N111" s="61"/>
      <c r="O111" s="61"/>
      <c r="P111" s="61"/>
      <c r="Q111" s="61"/>
      <c r="R111" s="61"/>
      <c r="S111" s="61"/>
      <c r="T111" s="54">
        <v>949.04</v>
      </c>
      <c r="U111" s="52"/>
      <c r="V111" s="52"/>
      <c r="W111" s="53">
        <v>0</v>
      </c>
      <c r="X111" s="52"/>
      <c r="Y111" s="52"/>
      <c r="Z111" s="52"/>
      <c r="AA111" s="65">
        <v>12109.75</v>
      </c>
      <c r="AB111" s="52"/>
      <c r="AC111" s="52"/>
      <c r="AD111" s="52"/>
      <c r="AE111" s="52"/>
      <c r="AF111" s="65">
        <v>12109.75</v>
      </c>
      <c r="AG111" s="52"/>
      <c r="AH111" s="52"/>
      <c r="AI111" s="52"/>
      <c r="AJ111" s="52"/>
      <c r="AK111" s="52"/>
      <c r="AL111" s="52"/>
      <c r="AM111" s="53">
        <v>0</v>
      </c>
      <c r="AN111" s="52"/>
      <c r="AO111" s="52"/>
      <c r="AP111" s="52"/>
      <c r="AQ111" s="54">
        <v>31.85</v>
      </c>
      <c r="AR111" s="52"/>
      <c r="AS111" s="52"/>
      <c r="AT111" s="52"/>
      <c r="AU111" s="52"/>
      <c r="AV111" s="52"/>
      <c r="AW111" s="52"/>
      <c r="AX111" s="59">
        <v>31.85</v>
      </c>
    </row>
    <row r="112" spans="1:50" ht="43.9" customHeight="1" x14ac:dyDescent="0.2">
      <c r="A112" s="52"/>
      <c r="B112" s="52"/>
      <c r="C112" s="52"/>
      <c r="D112" s="58" t="s">
        <v>69</v>
      </c>
      <c r="E112" s="56"/>
      <c r="F112" s="56"/>
      <c r="G112" s="57" t="s">
        <v>68</v>
      </c>
      <c r="H112" s="56"/>
      <c r="I112" s="56"/>
      <c r="J112" s="56"/>
      <c r="K112" s="56"/>
      <c r="L112" s="56"/>
      <c r="M112" s="55" t="s">
        <v>77</v>
      </c>
      <c r="N112" s="52"/>
      <c r="O112" s="52"/>
      <c r="P112" s="52"/>
      <c r="Q112" s="52"/>
      <c r="R112" s="52"/>
      <c r="S112" s="52"/>
      <c r="T112" s="54">
        <v>949.04</v>
      </c>
      <c r="U112" s="52"/>
      <c r="V112" s="52"/>
      <c r="W112" s="53">
        <v>0</v>
      </c>
      <c r="X112" s="52"/>
      <c r="Y112" s="52"/>
      <c r="Z112" s="52"/>
      <c r="AA112" s="52"/>
      <c r="AB112" s="52"/>
      <c r="AC112" s="52"/>
      <c r="AD112" s="52"/>
      <c r="AE112" s="52"/>
      <c r="AF112" s="52"/>
      <c r="AG112" s="52"/>
      <c r="AH112" s="52"/>
      <c r="AI112" s="52"/>
      <c r="AJ112" s="52"/>
      <c r="AK112" s="52"/>
      <c r="AL112" s="52"/>
      <c r="AM112" s="53">
        <v>0</v>
      </c>
      <c r="AN112" s="52"/>
      <c r="AO112" s="52"/>
      <c r="AP112" s="52"/>
      <c r="AQ112" s="53">
        <v>0</v>
      </c>
      <c r="AR112" s="52"/>
      <c r="AS112" s="52"/>
      <c r="AT112" s="52"/>
      <c r="AU112" s="52"/>
      <c r="AV112" s="52"/>
      <c r="AW112" s="52"/>
      <c r="AX112" s="51">
        <v>0</v>
      </c>
    </row>
    <row r="113" spans="1:50" ht="29.45" customHeight="1" x14ac:dyDescent="0.2">
      <c r="A113" s="55" t="s">
        <v>76</v>
      </c>
      <c r="B113" s="52"/>
      <c r="C113" s="52"/>
      <c r="D113" s="64" t="s">
        <v>75</v>
      </c>
      <c r="E113" s="61"/>
      <c r="F113" s="61"/>
      <c r="G113" s="63" t="s">
        <v>74</v>
      </c>
      <c r="H113" s="61"/>
      <c r="I113" s="61"/>
      <c r="J113" s="61"/>
      <c r="K113" s="61"/>
      <c r="L113" s="61"/>
      <c r="M113" s="62">
        <v>6</v>
      </c>
      <c r="N113" s="61"/>
      <c r="O113" s="61"/>
      <c r="P113" s="61"/>
      <c r="Q113" s="61"/>
      <c r="R113" s="61"/>
      <c r="S113" s="61"/>
      <c r="T113" s="53">
        <v>37</v>
      </c>
      <c r="U113" s="52"/>
      <c r="V113" s="52"/>
      <c r="W113" s="53">
        <v>0</v>
      </c>
      <c r="X113" s="52"/>
      <c r="Y113" s="52"/>
      <c r="Z113" s="52"/>
      <c r="AA113" s="60">
        <v>2832.72</v>
      </c>
      <c r="AB113" s="52"/>
      <c r="AC113" s="52"/>
      <c r="AD113" s="52"/>
      <c r="AE113" s="52"/>
      <c r="AF113" s="60">
        <v>2832.72</v>
      </c>
      <c r="AG113" s="52"/>
      <c r="AH113" s="52"/>
      <c r="AI113" s="52"/>
      <c r="AJ113" s="52"/>
      <c r="AK113" s="52"/>
      <c r="AL113" s="52"/>
      <c r="AM113" s="53">
        <v>0</v>
      </c>
      <c r="AN113" s="52"/>
      <c r="AO113" s="52"/>
      <c r="AP113" s="52"/>
      <c r="AQ113" s="54">
        <v>1.62</v>
      </c>
      <c r="AR113" s="52"/>
      <c r="AS113" s="52"/>
      <c r="AT113" s="52"/>
      <c r="AU113" s="52"/>
      <c r="AV113" s="52"/>
      <c r="AW113" s="52"/>
      <c r="AX113" s="59">
        <v>9.7200000000000006</v>
      </c>
    </row>
    <row r="114" spans="1:50" ht="43.9" customHeight="1" x14ac:dyDescent="0.2">
      <c r="A114" s="52"/>
      <c r="B114" s="52"/>
      <c r="C114" s="52"/>
      <c r="D114" s="58" t="s">
        <v>69</v>
      </c>
      <c r="E114" s="56"/>
      <c r="F114" s="56"/>
      <c r="G114" s="57" t="s">
        <v>68</v>
      </c>
      <c r="H114" s="56"/>
      <c r="I114" s="56"/>
      <c r="J114" s="56"/>
      <c r="K114" s="56"/>
      <c r="L114" s="56"/>
      <c r="M114" s="55" t="s">
        <v>73</v>
      </c>
      <c r="N114" s="52"/>
      <c r="O114" s="52"/>
      <c r="P114" s="52"/>
      <c r="Q114" s="52"/>
      <c r="R114" s="52"/>
      <c r="S114" s="52"/>
      <c r="T114" s="53">
        <v>37</v>
      </c>
      <c r="U114" s="52"/>
      <c r="V114" s="52"/>
      <c r="W114" s="53">
        <v>0</v>
      </c>
      <c r="X114" s="52"/>
      <c r="Y114" s="52"/>
      <c r="Z114" s="52"/>
      <c r="AA114" s="52"/>
      <c r="AB114" s="52"/>
      <c r="AC114" s="52"/>
      <c r="AD114" s="52"/>
      <c r="AE114" s="52"/>
      <c r="AF114" s="52"/>
      <c r="AG114" s="52"/>
      <c r="AH114" s="52"/>
      <c r="AI114" s="52"/>
      <c r="AJ114" s="52"/>
      <c r="AK114" s="52"/>
      <c r="AL114" s="52"/>
      <c r="AM114" s="53">
        <v>0</v>
      </c>
      <c r="AN114" s="52"/>
      <c r="AO114" s="52"/>
      <c r="AP114" s="52"/>
      <c r="AQ114" s="53">
        <v>0</v>
      </c>
      <c r="AR114" s="52"/>
      <c r="AS114" s="52"/>
      <c r="AT114" s="52"/>
      <c r="AU114" s="52"/>
      <c r="AV114" s="52"/>
      <c r="AW114" s="52"/>
      <c r="AX114" s="51">
        <v>0</v>
      </c>
    </row>
    <row r="115" spans="1:50" ht="84.2" customHeight="1" x14ac:dyDescent="0.2">
      <c r="A115" s="55" t="s">
        <v>72</v>
      </c>
      <c r="B115" s="52"/>
      <c r="C115" s="52"/>
      <c r="D115" s="64" t="s">
        <v>71</v>
      </c>
      <c r="E115" s="61"/>
      <c r="F115" s="61"/>
      <c r="G115" s="63" t="s">
        <v>70</v>
      </c>
      <c r="H115" s="61"/>
      <c r="I115" s="61"/>
      <c r="J115" s="61"/>
      <c r="K115" s="61"/>
      <c r="L115" s="61"/>
      <c r="M115" s="62">
        <v>27</v>
      </c>
      <c r="N115" s="61"/>
      <c r="O115" s="61"/>
      <c r="P115" s="61"/>
      <c r="Q115" s="61"/>
      <c r="R115" s="61"/>
      <c r="S115" s="61"/>
      <c r="T115" s="54">
        <v>7.77</v>
      </c>
      <c r="U115" s="52"/>
      <c r="V115" s="52"/>
      <c r="W115" s="53">
        <v>0</v>
      </c>
      <c r="X115" s="52"/>
      <c r="Y115" s="52"/>
      <c r="Z115" s="52"/>
      <c r="AA115" s="60">
        <v>2676.92</v>
      </c>
      <c r="AB115" s="52"/>
      <c r="AC115" s="52"/>
      <c r="AD115" s="52"/>
      <c r="AE115" s="52"/>
      <c r="AF115" s="60">
        <v>2676.92</v>
      </c>
      <c r="AG115" s="52"/>
      <c r="AH115" s="52"/>
      <c r="AI115" s="52"/>
      <c r="AJ115" s="52"/>
      <c r="AK115" s="52"/>
      <c r="AL115" s="52"/>
      <c r="AM115" s="53">
        <v>0</v>
      </c>
      <c r="AN115" s="52"/>
      <c r="AO115" s="52"/>
      <c r="AP115" s="52"/>
      <c r="AQ115" s="54">
        <v>0.32</v>
      </c>
      <c r="AR115" s="52"/>
      <c r="AS115" s="52"/>
      <c r="AT115" s="52"/>
      <c r="AU115" s="52"/>
      <c r="AV115" s="52"/>
      <c r="AW115" s="52"/>
      <c r="AX115" s="59">
        <v>8.64</v>
      </c>
    </row>
    <row r="116" spans="1:50" ht="43.9" customHeight="1" x14ac:dyDescent="0.2">
      <c r="A116" s="52"/>
      <c r="B116" s="52"/>
      <c r="C116" s="52"/>
      <c r="D116" s="58" t="s">
        <v>69</v>
      </c>
      <c r="E116" s="56"/>
      <c r="F116" s="56"/>
      <c r="G116" s="57" t="s">
        <v>68</v>
      </c>
      <c r="H116" s="56"/>
      <c r="I116" s="56"/>
      <c r="J116" s="56"/>
      <c r="K116" s="56"/>
      <c r="L116" s="56"/>
      <c r="M116" s="55" t="s">
        <v>67</v>
      </c>
      <c r="N116" s="52"/>
      <c r="O116" s="52"/>
      <c r="P116" s="52"/>
      <c r="Q116" s="52"/>
      <c r="R116" s="52"/>
      <c r="S116" s="52"/>
      <c r="T116" s="54">
        <v>7.77</v>
      </c>
      <c r="U116" s="52"/>
      <c r="V116" s="52"/>
      <c r="W116" s="53">
        <v>0</v>
      </c>
      <c r="X116" s="52"/>
      <c r="Y116" s="52"/>
      <c r="Z116" s="52"/>
      <c r="AA116" s="52"/>
      <c r="AB116" s="52"/>
      <c r="AC116" s="52"/>
      <c r="AD116" s="52"/>
      <c r="AE116" s="52"/>
      <c r="AF116" s="52"/>
      <c r="AG116" s="52"/>
      <c r="AH116" s="52"/>
      <c r="AI116" s="52"/>
      <c r="AJ116" s="52"/>
      <c r="AK116" s="52"/>
      <c r="AL116" s="52"/>
      <c r="AM116" s="53">
        <v>0</v>
      </c>
      <c r="AN116" s="52"/>
      <c r="AO116" s="52"/>
      <c r="AP116" s="52"/>
      <c r="AQ116" s="53">
        <v>0</v>
      </c>
      <c r="AR116" s="52"/>
      <c r="AS116" s="52"/>
      <c r="AT116" s="52"/>
      <c r="AU116" s="52"/>
      <c r="AV116" s="52"/>
      <c r="AW116" s="52"/>
      <c r="AX116" s="51">
        <v>0</v>
      </c>
    </row>
    <row r="117" spans="1:50" ht="15.6" customHeight="1" x14ac:dyDescent="0.2">
      <c r="A117" s="47" t="s">
        <v>66</v>
      </c>
      <c r="B117" s="30"/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0"/>
      <c r="Z117" s="30"/>
      <c r="AA117" s="50">
        <v>482798.85</v>
      </c>
      <c r="AB117" s="30"/>
      <c r="AC117" s="30"/>
      <c r="AD117" s="30"/>
      <c r="AE117" s="30"/>
      <c r="AF117" s="50">
        <v>482798.85</v>
      </c>
      <c r="AG117" s="30"/>
      <c r="AH117" s="30"/>
      <c r="AI117" s="30"/>
      <c r="AJ117" s="30"/>
      <c r="AK117" s="30"/>
      <c r="AL117" s="30"/>
      <c r="AM117" s="48">
        <v>0</v>
      </c>
      <c r="AN117" s="30"/>
      <c r="AO117" s="30"/>
      <c r="AP117" s="30"/>
      <c r="AQ117" s="49">
        <v>1349.66</v>
      </c>
      <c r="AR117" s="30"/>
      <c r="AS117" s="30"/>
      <c r="AT117" s="30"/>
      <c r="AU117" s="30"/>
      <c r="AV117" s="30"/>
      <c r="AW117" s="30"/>
      <c r="AX117" s="30"/>
    </row>
    <row r="118" spans="1:50" ht="15.6" customHeight="1" x14ac:dyDescent="0.2">
      <c r="A118" s="30"/>
      <c r="B118" s="30"/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F118" s="30"/>
      <c r="AG118" s="30"/>
      <c r="AH118" s="30"/>
      <c r="AI118" s="30"/>
      <c r="AJ118" s="30"/>
      <c r="AK118" s="30"/>
      <c r="AL118" s="30"/>
      <c r="AM118" s="48">
        <v>0</v>
      </c>
      <c r="AN118" s="30"/>
      <c r="AO118" s="30"/>
      <c r="AP118" s="30"/>
      <c r="AQ118" s="48">
        <v>0</v>
      </c>
      <c r="AR118" s="30"/>
      <c r="AS118" s="30"/>
      <c r="AT118" s="30"/>
      <c r="AU118" s="30"/>
      <c r="AV118" s="30"/>
      <c r="AW118" s="30"/>
      <c r="AX118" s="30"/>
    </row>
    <row r="119" spans="1:50" ht="15.6" customHeight="1" thickBot="1" x14ac:dyDescent="0.25">
      <c r="A119" s="47"/>
      <c r="B119" s="30"/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F119" s="30"/>
      <c r="AG119" s="30"/>
      <c r="AH119" s="30"/>
      <c r="AI119" s="30"/>
      <c r="AJ119" s="30"/>
      <c r="AK119" s="30"/>
      <c r="AL119" s="30"/>
      <c r="AM119" s="30"/>
      <c r="AN119" s="30"/>
      <c r="AO119" s="30"/>
      <c r="AP119" s="30"/>
      <c r="AQ119" s="30"/>
      <c r="AR119" s="30"/>
      <c r="AS119" s="30"/>
      <c r="AT119" s="30"/>
      <c r="AU119" s="30"/>
      <c r="AV119" s="30"/>
      <c r="AW119" s="30"/>
      <c r="AX119" s="30"/>
    </row>
    <row r="120" spans="1:50" ht="14.25" customHeight="1" thickBot="1" x14ac:dyDescent="0.25">
      <c r="A120" s="43" t="s">
        <v>48</v>
      </c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3" t="s">
        <v>47</v>
      </c>
      <c r="AJ120" s="42"/>
      <c r="AK120" s="42"/>
      <c r="AL120" s="42"/>
      <c r="AM120" s="42"/>
      <c r="AN120" s="42"/>
      <c r="AO120" s="42"/>
      <c r="AP120" s="42"/>
      <c r="AQ120" s="42"/>
      <c r="AR120" s="41" t="s">
        <v>46</v>
      </c>
      <c r="AS120" s="40"/>
      <c r="AT120" s="40"/>
      <c r="AU120" s="40"/>
      <c r="AV120" s="40"/>
      <c r="AW120" s="40"/>
      <c r="AX120" s="40"/>
    </row>
    <row r="121" spans="1:50" ht="14.25" customHeight="1" x14ac:dyDescent="0.2">
      <c r="A121" s="32" t="s">
        <v>65</v>
      </c>
      <c r="B121" s="30"/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7" t="s">
        <v>64</v>
      </c>
      <c r="R121" s="3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F121" s="30"/>
      <c r="AG121" s="30"/>
      <c r="AH121" s="30"/>
      <c r="AI121" s="37" t="s">
        <v>60</v>
      </c>
      <c r="AJ121" s="30"/>
      <c r="AK121" s="30"/>
      <c r="AL121" s="30"/>
      <c r="AM121" s="30"/>
      <c r="AN121" s="30"/>
      <c r="AO121" s="30"/>
      <c r="AP121" s="30"/>
      <c r="AQ121" s="30"/>
      <c r="AR121" s="36">
        <v>482798.85</v>
      </c>
      <c r="AS121" s="30"/>
      <c r="AT121" s="30"/>
      <c r="AU121" s="30"/>
      <c r="AV121" s="30"/>
      <c r="AW121" s="30"/>
      <c r="AX121" s="30"/>
    </row>
    <row r="122" spans="1:50" ht="14.25" customHeight="1" x14ac:dyDescent="0.2">
      <c r="A122" s="32" t="s">
        <v>63</v>
      </c>
      <c r="B122" s="30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7" t="s">
        <v>61</v>
      </c>
      <c r="R122" s="3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F122" s="30"/>
      <c r="AG122" s="30"/>
      <c r="AH122" s="30"/>
      <c r="AI122" s="37" t="s">
        <v>60</v>
      </c>
      <c r="AJ122" s="30"/>
      <c r="AK122" s="30"/>
      <c r="AL122" s="30"/>
      <c r="AM122" s="30"/>
      <c r="AN122" s="30"/>
      <c r="AO122" s="30"/>
      <c r="AP122" s="30"/>
      <c r="AQ122" s="30"/>
      <c r="AR122" s="46">
        <v>0</v>
      </c>
      <c r="AS122" s="30"/>
      <c r="AT122" s="30"/>
      <c r="AU122" s="30"/>
      <c r="AV122" s="30"/>
      <c r="AW122" s="30"/>
      <c r="AX122" s="30"/>
    </row>
    <row r="123" spans="1:50" ht="14.25" customHeight="1" x14ac:dyDescent="0.2">
      <c r="A123" s="32" t="s">
        <v>62</v>
      </c>
      <c r="B123" s="30"/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7" t="s">
        <v>61</v>
      </c>
      <c r="R123" s="3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F123" s="30"/>
      <c r="AG123" s="30"/>
      <c r="AH123" s="30"/>
      <c r="AI123" s="37" t="s">
        <v>60</v>
      </c>
      <c r="AJ123" s="30"/>
      <c r="AK123" s="30"/>
      <c r="AL123" s="30"/>
      <c r="AM123" s="30"/>
      <c r="AN123" s="30"/>
      <c r="AO123" s="30"/>
      <c r="AP123" s="30"/>
      <c r="AQ123" s="30"/>
      <c r="AR123" s="46">
        <v>0</v>
      </c>
      <c r="AS123" s="30"/>
      <c r="AT123" s="30"/>
      <c r="AU123" s="30"/>
      <c r="AV123" s="30"/>
      <c r="AW123" s="30"/>
      <c r="AX123" s="30"/>
    </row>
    <row r="124" spans="1:50" ht="14.65" customHeight="1" x14ac:dyDescent="0.2">
      <c r="A124" s="35" t="s">
        <v>59</v>
      </c>
      <c r="B124" s="30"/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F124" s="30"/>
      <c r="AG124" s="30"/>
      <c r="AH124" s="30"/>
      <c r="AI124" s="34"/>
      <c r="AJ124" s="30"/>
      <c r="AK124" s="30"/>
      <c r="AL124" s="30"/>
      <c r="AM124" s="30"/>
      <c r="AN124" s="30"/>
      <c r="AO124" s="30"/>
      <c r="AP124" s="30"/>
      <c r="AQ124" s="30"/>
      <c r="AR124" s="45">
        <v>0</v>
      </c>
      <c r="AS124" s="30"/>
      <c r="AT124" s="30"/>
      <c r="AU124" s="30"/>
      <c r="AV124" s="30"/>
      <c r="AW124" s="30"/>
      <c r="AX124" s="30"/>
    </row>
    <row r="125" spans="1:50" ht="14.65" customHeight="1" x14ac:dyDescent="0.2">
      <c r="A125" s="35" t="s">
        <v>45</v>
      </c>
      <c r="B125" s="30"/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F125" s="30"/>
      <c r="AG125" s="30"/>
      <c r="AH125" s="30"/>
      <c r="AI125" s="34"/>
      <c r="AJ125" s="30"/>
      <c r="AK125" s="30"/>
      <c r="AL125" s="30"/>
      <c r="AM125" s="30"/>
      <c r="AN125" s="30"/>
      <c r="AO125" s="30"/>
      <c r="AP125" s="30"/>
      <c r="AQ125" s="30"/>
      <c r="AR125" s="44">
        <v>482798.85</v>
      </c>
      <c r="AS125" s="30"/>
      <c r="AT125" s="30"/>
      <c r="AU125" s="30"/>
      <c r="AV125" s="30"/>
      <c r="AW125" s="30"/>
      <c r="AX125" s="30"/>
    </row>
    <row r="126" spans="1:50" ht="14.25" customHeight="1" x14ac:dyDescent="0.2">
      <c r="A126" s="32" t="s">
        <v>58</v>
      </c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F126" s="30"/>
      <c r="AG126" s="30"/>
      <c r="AH126" s="30"/>
      <c r="AI126" s="30"/>
      <c r="AJ126" s="30"/>
      <c r="AK126" s="30"/>
      <c r="AL126" s="30"/>
      <c r="AM126" s="30"/>
      <c r="AN126" s="30"/>
      <c r="AO126" s="30"/>
      <c r="AP126" s="30"/>
      <c r="AQ126" s="30"/>
      <c r="AR126" s="30"/>
      <c r="AS126" s="30"/>
      <c r="AT126" s="30"/>
      <c r="AU126" s="30"/>
      <c r="AV126" s="30"/>
      <c r="AW126" s="30"/>
      <c r="AX126" s="30"/>
    </row>
    <row r="127" spans="1:50" ht="14.25" customHeight="1" x14ac:dyDescent="0.2">
      <c r="A127" s="32" t="s">
        <v>57</v>
      </c>
      <c r="B127" s="30"/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7" t="s">
        <v>56</v>
      </c>
      <c r="R127" s="3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F127" s="30"/>
      <c r="AG127" s="30"/>
      <c r="AH127" s="30"/>
      <c r="AI127" s="37" t="s">
        <v>55</v>
      </c>
      <c r="AJ127" s="30"/>
      <c r="AK127" s="30"/>
      <c r="AL127" s="30"/>
      <c r="AM127" s="30"/>
      <c r="AN127" s="30"/>
      <c r="AO127" s="30"/>
      <c r="AP127" s="30"/>
      <c r="AQ127" s="30"/>
      <c r="AR127" s="36">
        <v>357271.15</v>
      </c>
      <c r="AS127" s="30"/>
      <c r="AT127" s="30"/>
      <c r="AU127" s="30"/>
      <c r="AV127" s="30"/>
      <c r="AW127" s="30"/>
      <c r="AX127" s="30"/>
    </row>
    <row r="128" spans="1:50" ht="14.25" customHeight="1" x14ac:dyDescent="0.2">
      <c r="A128" s="32" t="s">
        <v>54</v>
      </c>
      <c r="B128" s="30"/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7" t="s">
        <v>53</v>
      </c>
      <c r="R128" s="3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F128" s="30"/>
      <c r="AG128" s="30"/>
      <c r="AH128" s="30"/>
      <c r="AI128" s="37" t="s">
        <v>52</v>
      </c>
      <c r="AJ128" s="30"/>
      <c r="AK128" s="30"/>
      <c r="AL128" s="30"/>
      <c r="AM128" s="30"/>
      <c r="AN128" s="30"/>
      <c r="AO128" s="30"/>
      <c r="AP128" s="30"/>
      <c r="AQ128" s="30"/>
      <c r="AR128" s="36">
        <v>173807.59</v>
      </c>
      <c r="AS128" s="30"/>
      <c r="AT128" s="30"/>
      <c r="AU128" s="30"/>
      <c r="AV128" s="30"/>
      <c r="AW128" s="30"/>
      <c r="AX128" s="30"/>
    </row>
    <row r="129" spans="1:50" ht="14.65" customHeight="1" x14ac:dyDescent="0.2">
      <c r="A129" s="35" t="s">
        <v>45</v>
      </c>
      <c r="B129" s="30"/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F129" s="30"/>
      <c r="AG129" s="30"/>
      <c r="AH129" s="30"/>
      <c r="AI129" s="34"/>
      <c r="AJ129" s="30"/>
      <c r="AK129" s="30"/>
      <c r="AL129" s="30"/>
      <c r="AM129" s="30"/>
      <c r="AN129" s="30"/>
      <c r="AO129" s="30"/>
      <c r="AP129" s="30"/>
      <c r="AQ129" s="30"/>
      <c r="AR129" s="44">
        <v>531078.74</v>
      </c>
      <c r="AS129" s="30"/>
      <c r="AT129" s="30"/>
      <c r="AU129" s="30"/>
      <c r="AV129" s="30"/>
      <c r="AW129" s="30"/>
      <c r="AX129" s="30"/>
    </row>
    <row r="130" spans="1:50" ht="14.25" customHeight="1" x14ac:dyDescent="0.2">
      <c r="A130" s="31"/>
      <c r="B130" s="30"/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F130" s="30"/>
      <c r="AG130" s="30"/>
      <c r="AH130" s="30"/>
      <c r="AI130" s="30"/>
      <c r="AJ130" s="30"/>
      <c r="AK130" s="30"/>
      <c r="AL130" s="30"/>
      <c r="AM130" s="30"/>
      <c r="AN130" s="30"/>
      <c r="AO130" s="30"/>
      <c r="AP130" s="30"/>
      <c r="AQ130" s="30"/>
      <c r="AR130" s="30"/>
      <c r="AS130" s="30"/>
      <c r="AT130" s="30"/>
      <c r="AU130" s="30"/>
      <c r="AV130" s="30"/>
      <c r="AW130" s="30"/>
      <c r="AX130" s="30"/>
    </row>
    <row r="131" spans="1:50" ht="14.65" customHeight="1" x14ac:dyDescent="0.2">
      <c r="A131" s="35" t="s">
        <v>45</v>
      </c>
      <c r="B131" s="30"/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F131" s="30"/>
      <c r="AG131" s="30"/>
      <c r="AH131" s="30"/>
      <c r="AI131" s="34"/>
      <c r="AJ131" s="30"/>
      <c r="AK131" s="30"/>
      <c r="AL131" s="30"/>
      <c r="AM131" s="30"/>
      <c r="AN131" s="30"/>
      <c r="AO131" s="30"/>
      <c r="AP131" s="30"/>
      <c r="AQ131" s="30"/>
      <c r="AR131" s="33">
        <v>1013877.59</v>
      </c>
      <c r="AS131" s="30"/>
      <c r="AT131" s="30"/>
      <c r="AU131" s="30"/>
      <c r="AV131" s="30"/>
      <c r="AW131" s="30"/>
      <c r="AX131" s="30"/>
    </row>
    <row r="132" spans="1:50" ht="14.25" customHeight="1" x14ac:dyDescent="0.2">
      <c r="A132" s="32" t="s">
        <v>51</v>
      </c>
      <c r="B132" s="30"/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7" t="s">
        <v>50</v>
      </c>
      <c r="R132" s="3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F132" s="30"/>
      <c r="AG132" s="30"/>
      <c r="AH132" s="30"/>
      <c r="AI132" s="37" t="s">
        <v>49</v>
      </c>
      <c r="AJ132" s="30"/>
      <c r="AK132" s="30"/>
      <c r="AL132" s="30"/>
      <c r="AM132" s="30"/>
      <c r="AN132" s="30"/>
      <c r="AO132" s="30"/>
      <c r="AP132" s="30"/>
      <c r="AQ132" s="30"/>
      <c r="AR132" s="36">
        <v>491730.63</v>
      </c>
      <c r="AS132" s="30"/>
      <c r="AT132" s="30"/>
      <c r="AU132" s="30"/>
      <c r="AV132" s="30"/>
      <c r="AW132" s="30"/>
      <c r="AX132" s="30"/>
    </row>
    <row r="133" spans="1:50" ht="14.65" customHeight="1" x14ac:dyDescent="0.2">
      <c r="A133" s="35" t="s">
        <v>45</v>
      </c>
      <c r="B133" s="30"/>
      <c r="C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F133" s="30"/>
      <c r="AG133" s="30"/>
      <c r="AH133" s="30"/>
      <c r="AI133" s="34"/>
      <c r="AJ133" s="30"/>
      <c r="AK133" s="30"/>
      <c r="AL133" s="30"/>
      <c r="AM133" s="30"/>
      <c r="AN133" s="30"/>
      <c r="AO133" s="30"/>
      <c r="AP133" s="30"/>
      <c r="AQ133" s="30"/>
      <c r="AR133" s="44">
        <v>491730.63</v>
      </c>
      <c r="AS133" s="30"/>
      <c r="AT133" s="30"/>
      <c r="AU133" s="30"/>
      <c r="AV133" s="30"/>
      <c r="AW133" s="30"/>
      <c r="AX133" s="30"/>
    </row>
    <row r="134" spans="1:50" ht="14.25" customHeight="1" thickBot="1" x14ac:dyDescent="0.25">
      <c r="A134" s="31"/>
      <c r="B134" s="30"/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F134" s="30"/>
      <c r="AG134" s="30"/>
      <c r="AH134" s="30"/>
      <c r="AI134" s="30"/>
      <c r="AJ134" s="30"/>
      <c r="AK134" s="30"/>
      <c r="AL134" s="30"/>
      <c r="AM134" s="30"/>
      <c r="AN134" s="30"/>
      <c r="AO134" s="30"/>
      <c r="AP134" s="30"/>
      <c r="AQ134" s="30"/>
      <c r="AR134" s="30"/>
      <c r="AS134" s="30"/>
      <c r="AT134" s="30"/>
      <c r="AU134" s="30"/>
      <c r="AV134" s="30"/>
      <c r="AW134" s="30"/>
      <c r="AX134" s="30"/>
    </row>
    <row r="135" spans="1:50" ht="14.25" customHeight="1" thickBot="1" x14ac:dyDescent="0.25">
      <c r="A135" s="43" t="s">
        <v>48</v>
      </c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3" t="s">
        <v>47</v>
      </c>
      <c r="AH135" s="42"/>
      <c r="AI135" s="42"/>
      <c r="AJ135" s="42"/>
      <c r="AK135" s="42"/>
      <c r="AL135" s="42"/>
      <c r="AM135" s="42"/>
      <c r="AN135" s="42"/>
      <c r="AO135" s="42"/>
      <c r="AP135" s="42"/>
      <c r="AQ135" s="42"/>
      <c r="AR135" s="42"/>
      <c r="AS135" s="41" t="s">
        <v>46</v>
      </c>
      <c r="AT135" s="40"/>
      <c r="AU135" s="40"/>
      <c r="AV135" s="40"/>
      <c r="AW135" s="40"/>
      <c r="AX135" s="40"/>
    </row>
    <row r="136" spans="1:50" ht="14.25" customHeight="1" x14ac:dyDescent="0.2">
      <c r="A136" s="32" t="s">
        <v>45</v>
      </c>
      <c r="B136" s="30"/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F136" s="30"/>
      <c r="AG136" s="39"/>
      <c r="AH136" s="30"/>
      <c r="AI136" s="30"/>
      <c r="AJ136" s="30"/>
      <c r="AK136" s="30"/>
      <c r="AL136" s="30"/>
      <c r="AM136" s="30"/>
      <c r="AN136" s="30"/>
      <c r="AO136" s="30"/>
      <c r="AP136" s="30"/>
      <c r="AQ136" s="30"/>
      <c r="AR136" s="30"/>
      <c r="AS136" s="38">
        <v>1754013.15</v>
      </c>
      <c r="AT136" s="30"/>
      <c r="AU136" s="30"/>
      <c r="AV136" s="30"/>
      <c r="AW136" s="30"/>
      <c r="AX136" s="30"/>
    </row>
    <row r="137" spans="1:50" ht="14.25" customHeight="1" x14ac:dyDescent="0.2">
      <c r="A137" s="32" t="s">
        <v>8</v>
      </c>
      <c r="B137" s="30"/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7" t="s">
        <v>44</v>
      </c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F137" s="30"/>
      <c r="AG137" s="37" t="s">
        <v>43</v>
      </c>
      <c r="AH137" s="30"/>
      <c r="AI137" s="30"/>
      <c r="AJ137" s="30"/>
      <c r="AK137" s="30"/>
      <c r="AL137" s="30"/>
      <c r="AM137" s="30"/>
      <c r="AN137" s="30"/>
      <c r="AO137" s="30"/>
      <c r="AP137" s="30"/>
      <c r="AQ137" s="30"/>
      <c r="AR137" s="30"/>
      <c r="AS137" s="36">
        <v>350802.63</v>
      </c>
      <c r="AT137" s="30"/>
      <c r="AU137" s="30"/>
      <c r="AV137" s="30"/>
      <c r="AW137" s="30"/>
      <c r="AX137" s="30"/>
    </row>
    <row r="138" spans="1:50" ht="14.65" customHeight="1" x14ac:dyDescent="0.2">
      <c r="A138" s="35" t="s">
        <v>42</v>
      </c>
      <c r="B138" s="30"/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F138" s="30"/>
      <c r="AG138" s="34"/>
      <c r="AH138" s="30"/>
      <c r="AI138" s="30"/>
      <c r="AJ138" s="30"/>
      <c r="AK138" s="30"/>
      <c r="AL138" s="30"/>
      <c r="AM138" s="30"/>
      <c r="AN138" s="30"/>
      <c r="AO138" s="30"/>
      <c r="AP138" s="30"/>
      <c r="AQ138" s="30"/>
      <c r="AR138" s="30"/>
      <c r="AS138" s="33">
        <v>2104815.7799999998</v>
      </c>
      <c r="AT138" s="30"/>
      <c r="AU138" s="30"/>
      <c r="AV138" s="30"/>
      <c r="AW138" s="30"/>
      <c r="AX138" s="30"/>
    </row>
    <row r="139" spans="1:50" ht="14.25" customHeight="1" x14ac:dyDescent="0.2">
      <c r="A139" s="31"/>
      <c r="B139" s="30"/>
      <c r="C139" s="30"/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F139" s="30"/>
      <c r="AG139" s="30"/>
      <c r="AH139" s="30"/>
      <c r="AI139" s="30"/>
      <c r="AJ139" s="30"/>
      <c r="AK139" s="30"/>
      <c r="AL139" s="30"/>
      <c r="AM139" s="30"/>
      <c r="AN139" s="30"/>
      <c r="AO139" s="30"/>
      <c r="AP139" s="30"/>
      <c r="AQ139" s="30"/>
      <c r="AR139" s="30"/>
      <c r="AS139" s="30"/>
      <c r="AT139" s="30"/>
      <c r="AU139" s="30"/>
      <c r="AV139" s="30"/>
      <c r="AW139" s="30"/>
      <c r="AX139" s="30"/>
    </row>
    <row r="140" spans="1:50" ht="14.25" customHeight="1" x14ac:dyDescent="0.2">
      <c r="A140" s="32" t="s">
        <v>41</v>
      </c>
      <c r="B140" s="30"/>
      <c r="C140" s="30"/>
      <c r="D140" s="30"/>
      <c r="E140" s="31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2" t="s">
        <v>40</v>
      </c>
      <c r="AD140" s="30"/>
      <c r="AE140" s="30"/>
      <c r="AF140" s="30"/>
      <c r="AG140" s="30"/>
      <c r="AH140" s="30"/>
      <c r="AI140" s="30"/>
      <c r="AJ140" s="30"/>
      <c r="AK140" s="30"/>
      <c r="AL140" s="30"/>
      <c r="AM140" s="30"/>
      <c r="AN140" s="30"/>
      <c r="AO140" s="30"/>
      <c r="AP140" s="30"/>
      <c r="AQ140" s="30"/>
      <c r="AR140" s="30"/>
      <c r="AS140" s="30"/>
      <c r="AT140" s="30"/>
      <c r="AU140" s="30"/>
      <c r="AV140" s="30"/>
      <c r="AW140" s="30"/>
      <c r="AX140" s="30"/>
    </row>
    <row r="141" spans="1:50" ht="14.25" customHeight="1" x14ac:dyDescent="0.2">
      <c r="A141" s="32" t="s">
        <v>39</v>
      </c>
      <c r="B141" s="30"/>
      <c r="C141" s="30"/>
      <c r="D141" s="30"/>
      <c r="E141" s="31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2"/>
      <c r="AD141" s="30"/>
      <c r="AE141" s="30"/>
      <c r="AF141" s="30"/>
      <c r="AG141" s="30"/>
      <c r="AH141" s="30"/>
      <c r="AI141" s="30"/>
      <c r="AJ141" s="30"/>
      <c r="AK141" s="30"/>
      <c r="AL141" s="30"/>
      <c r="AM141" s="30"/>
      <c r="AN141" s="30"/>
      <c r="AO141" s="30"/>
      <c r="AP141" s="30"/>
      <c r="AQ141" s="30"/>
      <c r="AR141" s="30"/>
      <c r="AS141" s="30"/>
      <c r="AT141" s="30"/>
      <c r="AU141" s="30"/>
      <c r="AV141" s="30"/>
      <c r="AW141" s="30"/>
      <c r="AX141" s="30"/>
    </row>
    <row r="142" spans="1:50" ht="14.25" customHeight="1" x14ac:dyDescent="0.2">
      <c r="A142" s="31"/>
      <c r="B142" s="30"/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F142" s="30"/>
      <c r="AG142" s="30"/>
      <c r="AH142" s="30"/>
      <c r="AI142" s="30"/>
      <c r="AJ142" s="30"/>
      <c r="AK142" s="30"/>
      <c r="AL142" s="30"/>
      <c r="AM142" s="30"/>
      <c r="AN142" s="30"/>
      <c r="AO142" s="30"/>
      <c r="AP142" s="30"/>
      <c r="AQ142" s="30"/>
      <c r="AR142" s="30"/>
      <c r="AS142" s="30"/>
      <c r="AT142" s="30"/>
      <c r="AU142" s="30"/>
      <c r="AV142" s="30"/>
      <c r="AW142" s="30"/>
      <c r="AX142" s="30"/>
    </row>
  </sheetData>
  <mergeCells count="602">
    <mergeCell ref="A142:AX142"/>
    <mergeCell ref="A139:AX139"/>
    <mergeCell ref="A140:D140"/>
    <mergeCell ref="E140:AB140"/>
    <mergeCell ref="AC140:AX140"/>
    <mergeCell ref="A141:D141"/>
    <mergeCell ref="E141:AB141"/>
    <mergeCell ref="AC141:AX141"/>
    <mergeCell ref="A137:N137"/>
    <mergeCell ref="O137:AF137"/>
    <mergeCell ref="AG137:AR137"/>
    <mergeCell ref="AS137:AX137"/>
    <mergeCell ref="A138:AF138"/>
    <mergeCell ref="AG138:AR138"/>
    <mergeCell ref="AS138:AX138"/>
    <mergeCell ref="A134:AX134"/>
    <mergeCell ref="A135:AF135"/>
    <mergeCell ref="AG135:AR135"/>
    <mergeCell ref="AS135:AX135"/>
    <mergeCell ref="A136:AF136"/>
    <mergeCell ref="AG136:AR136"/>
    <mergeCell ref="AS136:AX136"/>
    <mergeCell ref="A132:P132"/>
    <mergeCell ref="Q132:AH132"/>
    <mergeCell ref="AI132:AQ132"/>
    <mergeCell ref="AR132:AX132"/>
    <mergeCell ref="A133:AH133"/>
    <mergeCell ref="AI133:AQ133"/>
    <mergeCell ref="AR133:AX133"/>
    <mergeCell ref="A129:AH129"/>
    <mergeCell ref="AI129:AQ129"/>
    <mergeCell ref="AR129:AX129"/>
    <mergeCell ref="A130:AX130"/>
    <mergeCell ref="A131:AH131"/>
    <mergeCell ref="AI131:AQ131"/>
    <mergeCell ref="AR131:AX131"/>
    <mergeCell ref="A126:AX126"/>
    <mergeCell ref="A127:P127"/>
    <mergeCell ref="Q127:AH127"/>
    <mergeCell ref="AI127:AQ127"/>
    <mergeCell ref="AR127:AX127"/>
    <mergeCell ref="A128:P128"/>
    <mergeCell ref="Q128:AH128"/>
    <mergeCell ref="AI128:AQ128"/>
    <mergeCell ref="AR128:AX128"/>
    <mergeCell ref="A124:AH124"/>
    <mergeCell ref="AI124:AQ124"/>
    <mergeCell ref="AR124:AX124"/>
    <mergeCell ref="A125:AH125"/>
    <mergeCell ref="AI125:AQ125"/>
    <mergeCell ref="AR125:AX125"/>
    <mergeCell ref="A122:P122"/>
    <mergeCell ref="Q122:AH122"/>
    <mergeCell ref="AI122:AQ122"/>
    <mergeCell ref="AR122:AX122"/>
    <mergeCell ref="A123:P123"/>
    <mergeCell ref="Q123:AH123"/>
    <mergeCell ref="AI123:AQ123"/>
    <mergeCell ref="AR123:AX123"/>
    <mergeCell ref="A119:AX119"/>
    <mergeCell ref="A120:AH120"/>
    <mergeCell ref="AI120:AQ120"/>
    <mergeCell ref="AR120:AX120"/>
    <mergeCell ref="A121:P121"/>
    <mergeCell ref="Q121:AH121"/>
    <mergeCell ref="AI121:AQ121"/>
    <mergeCell ref="AR121:AX121"/>
    <mergeCell ref="A117:Z118"/>
    <mergeCell ref="AA117:AE118"/>
    <mergeCell ref="AF117:AL118"/>
    <mergeCell ref="AM117:AP117"/>
    <mergeCell ref="AQ117:AX117"/>
    <mergeCell ref="AM118:AP118"/>
    <mergeCell ref="AQ118:AX118"/>
    <mergeCell ref="AQ115:AW115"/>
    <mergeCell ref="D116:F116"/>
    <mergeCell ref="G116:L116"/>
    <mergeCell ref="M116:S116"/>
    <mergeCell ref="T116:V116"/>
    <mergeCell ref="W116:Z116"/>
    <mergeCell ref="AM116:AP116"/>
    <mergeCell ref="AQ116:AW116"/>
    <mergeCell ref="AQ114:AW114"/>
    <mergeCell ref="A115:C116"/>
    <mergeCell ref="D115:F115"/>
    <mergeCell ref="G115:L115"/>
    <mergeCell ref="M115:S115"/>
    <mergeCell ref="T115:V115"/>
    <mergeCell ref="W115:Z115"/>
    <mergeCell ref="AA115:AE116"/>
    <mergeCell ref="AF115:AL116"/>
    <mergeCell ref="AM115:AP115"/>
    <mergeCell ref="AA113:AE114"/>
    <mergeCell ref="AF113:AL114"/>
    <mergeCell ref="AM113:AP113"/>
    <mergeCell ref="AQ113:AW113"/>
    <mergeCell ref="D114:F114"/>
    <mergeCell ref="G114:L114"/>
    <mergeCell ref="M114:S114"/>
    <mergeCell ref="T114:V114"/>
    <mergeCell ref="W114:Z114"/>
    <mergeCell ref="AM114:AP114"/>
    <mergeCell ref="A113:C114"/>
    <mergeCell ref="D113:F113"/>
    <mergeCell ref="G113:L113"/>
    <mergeCell ref="M113:S113"/>
    <mergeCell ref="T113:V113"/>
    <mergeCell ref="W113:Z113"/>
    <mergeCell ref="AQ111:AW111"/>
    <mergeCell ref="D112:F112"/>
    <mergeCell ref="G112:L112"/>
    <mergeCell ref="M112:S112"/>
    <mergeCell ref="T112:V112"/>
    <mergeCell ref="W112:Z112"/>
    <mergeCell ref="AM112:AP112"/>
    <mergeCell ref="AQ112:AW112"/>
    <mergeCell ref="AQ110:AW110"/>
    <mergeCell ref="A111:C112"/>
    <mergeCell ref="D111:F111"/>
    <mergeCell ref="G111:L111"/>
    <mergeCell ref="M111:S111"/>
    <mergeCell ref="T111:V111"/>
    <mergeCell ref="W111:Z111"/>
    <mergeCell ref="AA111:AE112"/>
    <mergeCell ref="AF111:AL112"/>
    <mergeCell ref="AM111:AP111"/>
    <mergeCell ref="AA109:AE110"/>
    <mergeCell ref="AF109:AL110"/>
    <mergeCell ref="AM109:AP109"/>
    <mergeCell ref="AQ109:AW109"/>
    <mergeCell ref="D110:F110"/>
    <mergeCell ref="G110:L110"/>
    <mergeCell ref="M110:S110"/>
    <mergeCell ref="T110:V110"/>
    <mergeCell ref="W110:Z110"/>
    <mergeCell ref="AM110:AP110"/>
    <mergeCell ref="A109:C110"/>
    <mergeCell ref="D109:F109"/>
    <mergeCell ref="G109:L109"/>
    <mergeCell ref="M109:S109"/>
    <mergeCell ref="T109:V109"/>
    <mergeCell ref="W109:Z109"/>
    <mergeCell ref="AM107:AP107"/>
    <mergeCell ref="AQ107:AW107"/>
    <mergeCell ref="D108:F108"/>
    <mergeCell ref="G108:L108"/>
    <mergeCell ref="M108:S108"/>
    <mergeCell ref="T108:V108"/>
    <mergeCell ref="W108:Z108"/>
    <mergeCell ref="AM108:AP108"/>
    <mergeCell ref="AQ108:AW108"/>
    <mergeCell ref="AM106:AP106"/>
    <mergeCell ref="AQ106:AW106"/>
    <mergeCell ref="A107:C108"/>
    <mergeCell ref="D107:F107"/>
    <mergeCell ref="G107:L107"/>
    <mergeCell ref="M107:S107"/>
    <mergeCell ref="T107:V107"/>
    <mergeCell ref="W107:Z107"/>
    <mergeCell ref="AA107:AE108"/>
    <mergeCell ref="AF107:AL108"/>
    <mergeCell ref="A104:AX104"/>
    <mergeCell ref="A105:AX105"/>
    <mergeCell ref="A106:C106"/>
    <mergeCell ref="D106:F106"/>
    <mergeCell ref="G106:L106"/>
    <mergeCell ref="M106:S106"/>
    <mergeCell ref="T106:V106"/>
    <mergeCell ref="W106:Z106"/>
    <mergeCell ref="AA106:AE106"/>
    <mergeCell ref="AF106:AL106"/>
    <mergeCell ref="A102:O102"/>
    <mergeCell ref="P102:AG102"/>
    <mergeCell ref="AH102:AS102"/>
    <mergeCell ref="AT102:AX102"/>
    <mergeCell ref="A103:AG103"/>
    <mergeCell ref="AH103:AS103"/>
    <mergeCell ref="AT103:AX103"/>
    <mergeCell ref="A99:AX99"/>
    <mergeCell ref="A100:AG100"/>
    <mergeCell ref="AH100:AS100"/>
    <mergeCell ref="AT100:AX100"/>
    <mergeCell ref="A101:AG101"/>
    <mergeCell ref="AH101:AS101"/>
    <mergeCell ref="AT101:AX101"/>
    <mergeCell ref="AE95:AX96"/>
    <mergeCell ref="F96:K96"/>
    <mergeCell ref="L96:R96"/>
    <mergeCell ref="A97:Y98"/>
    <mergeCell ref="Z97:AD98"/>
    <mergeCell ref="AE97:AK98"/>
    <mergeCell ref="AL97:AO97"/>
    <mergeCell ref="AP97:AX97"/>
    <mergeCell ref="AL98:AO98"/>
    <mergeCell ref="AP98:AX98"/>
    <mergeCell ref="AE93:AX94"/>
    <mergeCell ref="F94:K94"/>
    <mergeCell ref="L94:R94"/>
    <mergeCell ref="A95:B96"/>
    <mergeCell ref="C95:E96"/>
    <mergeCell ref="F95:K95"/>
    <mergeCell ref="L95:R95"/>
    <mergeCell ref="S95:U96"/>
    <mergeCell ref="V95:Y96"/>
    <mergeCell ref="Z95:AD96"/>
    <mergeCell ref="AE91:AX92"/>
    <mergeCell ref="F92:K92"/>
    <mergeCell ref="L92:R92"/>
    <mergeCell ref="A93:B94"/>
    <mergeCell ref="C93:E94"/>
    <mergeCell ref="F93:K93"/>
    <mergeCell ref="L93:R93"/>
    <mergeCell ref="S93:U94"/>
    <mergeCell ref="V93:Y94"/>
    <mergeCell ref="Z93:AD94"/>
    <mergeCell ref="AE89:AX90"/>
    <mergeCell ref="F90:K90"/>
    <mergeCell ref="L90:R90"/>
    <mergeCell ref="A91:B92"/>
    <mergeCell ref="C91:E92"/>
    <mergeCell ref="F91:K91"/>
    <mergeCell ref="L91:R91"/>
    <mergeCell ref="S91:U92"/>
    <mergeCell ref="V91:Y92"/>
    <mergeCell ref="Z91:AD92"/>
    <mergeCell ref="AL88:AO88"/>
    <mergeCell ref="AP88:AV88"/>
    <mergeCell ref="AW88:AX88"/>
    <mergeCell ref="A89:B90"/>
    <mergeCell ref="C89:E90"/>
    <mergeCell ref="F89:K89"/>
    <mergeCell ref="L89:R89"/>
    <mergeCell ref="S89:U90"/>
    <mergeCell ref="V89:Y90"/>
    <mergeCell ref="Z89:AD90"/>
    <mergeCell ref="A86:AX86"/>
    <mergeCell ref="A87:AX87"/>
    <mergeCell ref="A88:B88"/>
    <mergeCell ref="C88:E88"/>
    <mergeCell ref="F88:K88"/>
    <mergeCell ref="L88:R88"/>
    <mergeCell ref="S88:U88"/>
    <mergeCell ref="V88:Y88"/>
    <mergeCell ref="Z88:AD88"/>
    <mergeCell ref="AE88:AK88"/>
    <mergeCell ref="A84:O84"/>
    <mergeCell ref="P84:AG84"/>
    <mergeCell ref="AH84:AS84"/>
    <mergeCell ref="AT84:AX84"/>
    <mergeCell ref="A85:AG85"/>
    <mergeCell ref="AH85:AS85"/>
    <mergeCell ref="AT85:AX85"/>
    <mergeCell ref="A81:AX81"/>
    <mergeCell ref="A82:AG82"/>
    <mergeCell ref="AH82:AS82"/>
    <mergeCell ref="AT82:AX82"/>
    <mergeCell ref="A83:AG83"/>
    <mergeCell ref="AH83:AS83"/>
    <mergeCell ref="AT83:AX83"/>
    <mergeCell ref="AE77:AX78"/>
    <mergeCell ref="F78:K78"/>
    <mergeCell ref="L78:R78"/>
    <mergeCell ref="A79:Y80"/>
    <mergeCell ref="Z79:AD80"/>
    <mergeCell ref="AE79:AK80"/>
    <mergeCell ref="AL79:AO79"/>
    <mergeCell ref="AP79:AX79"/>
    <mergeCell ref="AL80:AO80"/>
    <mergeCell ref="AP80:AX80"/>
    <mergeCell ref="AL76:AO76"/>
    <mergeCell ref="AP76:AV76"/>
    <mergeCell ref="AW76:AX76"/>
    <mergeCell ref="A77:B78"/>
    <mergeCell ref="C77:E78"/>
    <mergeCell ref="F77:K77"/>
    <mergeCell ref="L77:R77"/>
    <mergeCell ref="S77:U78"/>
    <mergeCell ref="V77:Y78"/>
    <mergeCell ref="Z77:AD78"/>
    <mergeCell ref="A74:AX74"/>
    <mergeCell ref="A75:AX75"/>
    <mergeCell ref="A76:B76"/>
    <mergeCell ref="C76:E76"/>
    <mergeCell ref="F76:K76"/>
    <mergeCell ref="L76:R76"/>
    <mergeCell ref="S76:U76"/>
    <mergeCell ref="V76:Y76"/>
    <mergeCell ref="Z76:AD76"/>
    <mergeCell ref="AE76:AK76"/>
    <mergeCell ref="A71:AX71"/>
    <mergeCell ref="A72:AF72"/>
    <mergeCell ref="AG72:AR72"/>
    <mergeCell ref="AS72:AX72"/>
    <mergeCell ref="A73:AF73"/>
    <mergeCell ref="AG73:AR73"/>
    <mergeCell ref="AS73:AX73"/>
    <mergeCell ref="AC68:AM69"/>
    <mergeCell ref="AN68:AT69"/>
    <mergeCell ref="AU68:AX69"/>
    <mergeCell ref="H69:W69"/>
    <mergeCell ref="X69:AB69"/>
    <mergeCell ref="A70:AT70"/>
    <mergeCell ref="AU70:AX70"/>
    <mergeCell ref="H67:W67"/>
    <mergeCell ref="X67:AB67"/>
    <mergeCell ref="A68:A69"/>
    <mergeCell ref="B68:G69"/>
    <mergeCell ref="H68:W68"/>
    <mergeCell ref="X68:AB68"/>
    <mergeCell ref="AU64:AX65"/>
    <mergeCell ref="H65:W65"/>
    <mergeCell ref="X65:AB65"/>
    <mergeCell ref="A66:A67"/>
    <mergeCell ref="B66:G67"/>
    <mergeCell ref="H66:W66"/>
    <mergeCell ref="X66:AB66"/>
    <mergeCell ref="AC66:AM67"/>
    <mergeCell ref="AN66:AT67"/>
    <mergeCell ref="AU66:AX67"/>
    <mergeCell ref="A64:A65"/>
    <mergeCell ref="B64:G65"/>
    <mergeCell ref="H64:W64"/>
    <mergeCell ref="X64:AB64"/>
    <mergeCell ref="AC64:AM65"/>
    <mergeCell ref="AN64:AT65"/>
    <mergeCell ref="AU61:AX61"/>
    <mergeCell ref="A62:A63"/>
    <mergeCell ref="B62:G63"/>
    <mergeCell ref="H62:W62"/>
    <mergeCell ref="X62:AB62"/>
    <mergeCell ref="AC62:AM63"/>
    <mergeCell ref="AN62:AT63"/>
    <mergeCell ref="AU62:AX63"/>
    <mergeCell ref="H63:W63"/>
    <mergeCell ref="X63:AB63"/>
    <mergeCell ref="A58:AG58"/>
    <mergeCell ref="AH58:AS58"/>
    <mergeCell ref="AT58:AX58"/>
    <mergeCell ref="A59:AX59"/>
    <mergeCell ref="A60:AX60"/>
    <mergeCell ref="B61:G61"/>
    <mergeCell ref="H61:W61"/>
    <mergeCell ref="X61:AB61"/>
    <mergeCell ref="AC61:AM61"/>
    <mergeCell ref="AN61:AT61"/>
    <mergeCell ref="A55:AX55"/>
    <mergeCell ref="A56:AG56"/>
    <mergeCell ref="AH56:AS56"/>
    <mergeCell ref="AT56:AX56"/>
    <mergeCell ref="A57:O57"/>
    <mergeCell ref="P57:AG57"/>
    <mergeCell ref="AH57:AS57"/>
    <mergeCell ref="AT57:AX57"/>
    <mergeCell ref="A53:O53"/>
    <mergeCell ref="P53:AG53"/>
    <mergeCell ref="AH53:AS53"/>
    <mergeCell ref="AT53:AX53"/>
    <mergeCell ref="A54:AG54"/>
    <mergeCell ref="AH54:AS54"/>
    <mergeCell ref="AT54:AX54"/>
    <mergeCell ref="A50:AG50"/>
    <mergeCell ref="AH50:AS50"/>
    <mergeCell ref="AT50:AX50"/>
    <mergeCell ref="A51:AX51"/>
    <mergeCell ref="A52:O52"/>
    <mergeCell ref="P52:AG52"/>
    <mergeCell ref="AH52:AS52"/>
    <mergeCell ref="AT52:AX52"/>
    <mergeCell ref="A47:AX47"/>
    <mergeCell ref="A48:O48"/>
    <mergeCell ref="P48:AG48"/>
    <mergeCell ref="AH48:AS48"/>
    <mergeCell ref="AT48:AX48"/>
    <mergeCell ref="A49:O49"/>
    <mergeCell ref="P49:AG49"/>
    <mergeCell ref="AH49:AS49"/>
    <mergeCell ref="AT49:AX49"/>
    <mergeCell ref="A45:AG45"/>
    <mergeCell ref="AH45:AS45"/>
    <mergeCell ref="AT45:AX45"/>
    <mergeCell ref="A46:AG46"/>
    <mergeCell ref="AH46:AS46"/>
    <mergeCell ref="AT46:AX46"/>
    <mergeCell ref="A43:O43"/>
    <mergeCell ref="P43:AG43"/>
    <mergeCell ref="AH43:AS43"/>
    <mergeCell ref="AT43:AX43"/>
    <mergeCell ref="A44:O44"/>
    <mergeCell ref="P44:AG44"/>
    <mergeCell ref="AH44:AS44"/>
    <mergeCell ref="AT44:AX44"/>
    <mergeCell ref="A40:AX40"/>
    <mergeCell ref="A41:AG41"/>
    <mergeCell ref="AH41:AS41"/>
    <mergeCell ref="AT41:AX41"/>
    <mergeCell ref="A42:O42"/>
    <mergeCell ref="P42:AG42"/>
    <mergeCell ref="AH42:AS42"/>
    <mergeCell ref="AT42:AX42"/>
    <mergeCell ref="A38:T39"/>
    <mergeCell ref="U38:X39"/>
    <mergeCell ref="Y38:AC39"/>
    <mergeCell ref="AD38:AJ38"/>
    <mergeCell ref="AK38:AN39"/>
    <mergeCell ref="AO38:AX38"/>
    <mergeCell ref="AD39:AJ39"/>
    <mergeCell ref="AO39:AX39"/>
    <mergeCell ref="A36:T36"/>
    <mergeCell ref="U36:X37"/>
    <mergeCell ref="Y36:AC37"/>
    <mergeCell ref="AD36:AJ36"/>
    <mergeCell ref="AK36:AN37"/>
    <mergeCell ref="AO36:AX36"/>
    <mergeCell ref="A37:T37"/>
    <mergeCell ref="AD37:AJ37"/>
    <mergeCell ref="AO37:AX37"/>
    <mergeCell ref="A34:T35"/>
    <mergeCell ref="U34:X35"/>
    <mergeCell ref="Y34:AC35"/>
    <mergeCell ref="AD34:AJ34"/>
    <mergeCell ref="AK34:AN35"/>
    <mergeCell ref="AO34:AX34"/>
    <mergeCell ref="AD35:AJ35"/>
    <mergeCell ref="AO35:AX35"/>
    <mergeCell ref="AV32:AX32"/>
    <mergeCell ref="B33:D33"/>
    <mergeCell ref="E33:H33"/>
    <mergeCell ref="I33:J33"/>
    <mergeCell ref="K33:M33"/>
    <mergeCell ref="N33:Q33"/>
    <mergeCell ref="AD33:AJ33"/>
    <mergeCell ref="AO33:AU33"/>
    <mergeCell ref="AV33:AX33"/>
    <mergeCell ref="R32:T33"/>
    <mergeCell ref="U32:X33"/>
    <mergeCell ref="Y32:AC33"/>
    <mergeCell ref="AD32:AJ32"/>
    <mergeCell ref="AK32:AN33"/>
    <mergeCell ref="AO32:AU32"/>
    <mergeCell ref="A32:A33"/>
    <mergeCell ref="B32:D32"/>
    <mergeCell ref="E32:H32"/>
    <mergeCell ref="I32:J32"/>
    <mergeCell ref="K32:M32"/>
    <mergeCell ref="N32:Q32"/>
    <mergeCell ref="AV30:AX30"/>
    <mergeCell ref="B31:D31"/>
    <mergeCell ref="E31:H31"/>
    <mergeCell ref="I31:J31"/>
    <mergeCell ref="K31:M31"/>
    <mergeCell ref="N31:Q31"/>
    <mergeCell ref="AD31:AJ31"/>
    <mergeCell ref="AO31:AU31"/>
    <mergeCell ref="AV31:AX31"/>
    <mergeCell ref="R30:T31"/>
    <mergeCell ref="U30:X31"/>
    <mergeCell ref="Y30:AC31"/>
    <mergeCell ref="AD30:AJ30"/>
    <mergeCell ref="AK30:AN31"/>
    <mergeCell ref="AO30:AU30"/>
    <mergeCell ref="A30:A31"/>
    <mergeCell ref="B30:D30"/>
    <mergeCell ref="E30:H30"/>
    <mergeCell ref="I30:J30"/>
    <mergeCell ref="K30:M30"/>
    <mergeCell ref="N30:Q30"/>
    <mergeCell ref="AV28:AX28"/>
    <mergeCell ref="B29:D29"/>
    <mergeCell ref="E29:H29"/>
    <mergeCell ref="I29:J29"/>
    <mergeCell ref="K29:M29"/>
    <mergeCell ref="N29:Q29"/>
    <mergeCell ref="AD29:AJ29"/>
    <mergeCell ref="AO29:AU29"/>
    <mergeCell ref="AV29:AX29"/>
    <mergeCell ref="R28:T29"/>
    <mergeCell ref="U28:X29"/>
    <mergeCell ref="Y28:AC29"/>
    <mergeCell ref="AD28:AJ28"/>
    <mergeCell ref="AK28:AN29"/>
    <mergeCell ref="AO28:AU28"/>
    <mergeCell ref="A28:A29"/>
    <mergeCell ref="B28:D28"/>
    <mergeCell ref="E28:H28"/>
    <mergeCell ref="I28:J28"/>
    <mergeCell ref="K28:M28"/>
    <mergeCell ref="N28:Q28"/>
    <mergeCell ref="AV26:AX26"/>
    <mergeCell ref="B27:D27"/>
    <mergeCell ref="E27:H27"/>
    <mergeCell ref="I27:J27"/>
    <mergeCell ref="K27:M27"/>
    <mergeCell ref="N27:Q27"/>
    <mergeCell ref="AD27:AJ27"/>
    <mergeCell ref="AO27:AU27"/>
    <mergeCell ref="AV27:AX27"/>
    <mergeCell ref="R26:T27"/>
    <mergeCell ref="U26:X27"/>
    <mergeCell ref="Y26:AC27"/>
    <mergeCell ref="AD26:AJ26"/>
    <mergeCell ref="AK26:AN27"/>
    <mergeCell ref="AO26:AU26"/>
    <mergeCell ref="A26:A27"/>
    <mergeCell ref="B26:D26"/>
    <mergeCell ref="E26:H26"/>
    <mergeCell ref="I26:J26"/>
    <mergeCell ref="K26:M26"/>
    <mergeCell ref="N26:Q26"/>
    <mergeCell ref="N25:Q25"/>
    <mergeCell ref="AD25:AJ25"/>
    <mergeCell ref="U24:X25"/>
    <mergeCell ref="Y24:AC25"/>
    <mergeCell ref="AD24:AJ24"/>
    <mergeCell ref="R24:T25"/>
    <mergeCell ref="AK24:AN25"/>
    <mergeCell ref="AO24:AU24"/>
    <mergeCell ref="AV24:AX24"/>
    <mergeCell ref="AO25:AU25"/>
    <mergeCell ref="AV25:AX25"/>
    <mergeCell ref="AK23:AN23"/>
    <mergeCell ref="AO23:AU23"/>
    <mergeCell ref="AV23:AX23"/>
    <mergeCell ref="A24:A25"/>
    <mergeCell ref="B24:D24"/>
    <mergeCell ref="E24:H24"/>
    <mergeCell ref="I24:J24"/>
    <mergeCell ref="K24:M24"/>
    <mergeCell ref="N24:Q24"/>
    <mergeCell ref="B25:D25"/>
    <mergeCell ref="E25:H25"/>
    <mergeCell ref="I25:J25"/>
    <mergeCell ref="K25:M25"/>
    <mergeCell ref="A22:AX22"/>
    <mergeCell ref="B23:D23"/>
    <mergeCell ref="E23:H23"/>
    <mergeCell ref="I23:J23"/>
    <mergeCell ref="K23:M23"/>
    <mergeCell ref="N23:Q23"/>
    <mergeCell ref="R23:T23"/>
    <mergeCell ref="U23:X23"/>
    <mergeCell ref="Y23:AC23"/>
    <mergeCell ref="AD23:AJ23"/>
    <mergeCell ref="N21:Q21"/>
    <mergeCell ref="AD21:AJ21"/>
    <mergeCell ref="AO21:AU21"/>
    <mergeCell ref="AV21:AX21"/>
    <mergeCell ref="R19:T21"/>
    <mergeCell ref="U19:X21"/>
    <mergeCell ref="Y19:AC21"/>
    <mergeCell ref="AD19:AJ20"/>
    <mergeCell ref="A17:AX17"/>
    <mergeCell ref="A18:A21"/>
    <mergeCell ref="B18:D21"/>
    <mergeCell ref="E18:H21"/>
    <mergeCell ref="I18:J19"/>
    <mergeCell ref="K18:T18"/>
    <mergeCell ref="U18:AN18"/>
    <mergeCell ref="AO18:AX18"/>
    <mergeCell ref="I20:J21"/>
    <mergeCell ref="K21:M21"/>
    <mergeCell ref="K19:M20"/>
    <mergeCell ref="N19:Q20"/>
    <mergeCell ref="A15:W15"/>
    <mergeCell ref="X15:AI15"/>
    <mergeCell ref="AJ15:AX15"/>
    <mergeCell ref="A16:W16"/>
    <mergeCell ref="X16:AI16"/>
    <mergeCell ref="AJ16:AX16"/>
    <mergeCell ref="AK19:AN21"/>
    <mergeCell ref="AO19:AX20"/>
    <mergeCell ref="A9:AX9"/>
    <mergeCell ref="A10:AX10"/>
    <mergeCell ref="A11:AX11"/>
    <mergeCell ref="A12:AX12"/>
    <mergeCell ref="A13:AX13"/>
    <mergeCell ref="A14:W14"/>
    <mergeCell ref="X14:AI14"/>
    <mergeCell ref="AJ14:AX14"/>
    <mergeCell ref="A7:I7"/>
    <mergeCell ref="J7:AA7"/>
    <mergeCell ref="AB7:AX7"/>
    <mergeCell ref="A8:I8"/>
    <mergeCell ref="J8:AA8"/>
    <mergeCell ref="AB8:AX8"/>
    <mergeCell ref="A5:I5"/>
    <mergeCell ref="J5:AA5"/>
    <mergeCell ref="AB5:AX5"/>
    <mergeCell ref="A6:I6"/>
    <mergeCell ref="J6:AA6"/>
    <mergeCell ref="AB6:AX6"/>
    <mergeCell ref="A3:I3"/>
    <mergeCell ref="J3:AA3"/>
    <mergeCell ref="AB3:AX3"/>
    <mergeCell ref="A4:I4"/>
    <mergeCell ref="J4:AA4"/>
    <mergeCell ref="AB4:AX4"/>
    <mergeCell ref="A1:I1"/>
    <mergeCell ref="J1:AA1"/>
    <mergeCell ref="AB1:AX1"/>
    <mergeCell ref="A2:I2"/>
    <mergeCell ref="J2:AA2"/>
    <mergeCell ref="AB2:AX2"/>
  </mergeCells>
  <pageMargins left="0.78740157479999995" right="0.39370078739999997" top="0.39370078739999997" bottom="0.39370078739999997" header="7.8740157480000003E-2" footer="7.8740157480000003E-2"/>
  <pageSetup paperSize="9" fitToHeight="150" orientation="landscape"/>
  <headerFooter alignWithMargins="0">
    <oddHeader xml:space="preserve">&amp;L&amp;"Courier New"&amp;10 &amp;C&amp;"Courier New"&amp;10 &amp;R&amp;"Courier New"&amp;10 </oddHeader>
    <oddFooter xml:space="preserve">&amp;L&amp;"Courier New"&amp;10 Страница &amp;P из &amp;N&amp;C&amp;"Courier New"&amp;10 &amp;R&amp;"Courier New"&amp;10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48"/>
  <sheetViews>
    <sheetView topLeftCell="A7" workbookViewId="0">
      <selection activeCell="AY5" sqref="AY5"/>
    </sheetView>
  </sheetViews>
  <sheetFormatPr defaultRowHeight="12.75" x14ac:dyDescent="0.2"/>
  <cols>
    <col min="1" max="1" width="5.140625" style="97" customWidth="1"/>
    <col min="2" max="2" width="5.28515625" style="96" customWidth="1"/>
    <col min="3" max="4" width="11.7109375" style="96" customWidth="1"/>
    <col min="5" max="5" width="0.85546875" style="96" customWidth="1"/>
    <col min="6" max="6" width="36.85546875" style="96" customWidth="1"/>
    <col min="7" max="7" width="8.85546875" style="96" customWidth="1"/>
    <col min="8" max="8" width="11.28515625" style="96" customWidth="1"/>
    <col min="9" max="9" width="23.140625" style="96" customWidth="1"/>
    <col min="10" max="10" width="6.85546875" style="96" customWidth="1"/>
    <col min="11" max="11" width="8.140625" style="96" customWidth="1"/>
    <col min="12" max="12" width="10.85546875" style="97" customWidth="1"/>
    <col min="13" max="13" width="13" style="96" customWidth="1"/>
    <col min="14" max="14" width="11.7109375" style="96" bestFit="1" customWidth="1"/>
    <col min="15" max="15" width="12.140625" style="96" customWidth="1"/>
    <col min="16" max="16384" width="9.140625" style="96"/>
  </cols>
  <sheetData>
    <row r="1" spans="1:256" ht="18.75" x14ac:dyDescent="0.3">
      <c r="A1" s="241"/>
      <c r="B1" s="240"/>
      <c r="C1" s="221"/>
      <c r="D1" s="221"/>
      <c r="E1" s="220"/>
      <c r="F1" s="245"/>
      <c r="G1" s="244"/>
      <c r="H1" s="244"/>
      <c r="I1" s="243" t="s">
        <v>242</v>
      </c>
      <c r="J1" s="243"/>
      <c r="K1" s="243"/>
      <c r="L1" s="241"/>
      <c r="M1" s="242"/>
      <c r="N1" s="242"/>
      <c r="O1" s="242"/>
      <c r="P1" s="242"/>
      <c r="Q1" s="242"/>
      <c r="R1" s="242"/>
      <c r="S1" s="236"/>
      <c r="T1" s="236"/>
      <c r="U1" s="236"/>
      <c r="V1" s="236"/>
      <c r="W1" s="236"/>
      <c r="X1" s="236"/>
      <c r="Y1" s="236"/>
      <c r="Z1" s="236"/>
      <c r="AA1" s="236"/>
      <c r="AB1" s="236"/>
      <c r="AC1" s="236"/>
      <c r="AD1" s="236"/>
      <c r="AE1" s="236"/>
      <c r="AF1" s="236"/>
      <c r="AG1" s="236"/>
      <c r="AH1" s="236"/>
      <c r="AI1" s="236"/>
      <c r="AJ1" s="236"/>
      <c r="AK1" s="236"/>
      <c r="AL1" s="236"/>
      <c r="AM1" s="236"/>
      <c r="AN1" s="236"/>
      <c r="AO1" s="236"/>
      <c r="AP1" s="236"/>
      <c r="AQ1" s="236"/>
      <c r="AR1" s="236"/>
      <c r="AS1" s="236"/>
      <c r="AT1" s="236"/>
      <c r="AU1" s="236"/>
      <c r="AV1" s="236"/>
      <c r="AW1" s="236"/>
      <c r="AX1" s="236"/>
      <c r="AY1" s="236"/>
      <c r="AZ1" s="236"/>
      <c r="BA1" s="236"/>
      <c r="BB1" s="236"/>
      <c r="BC1" s="236"/>
      <c r="BD1" s="236"/>
      <c r="BE1" s="236"/>
      <c r="BF1" s="236"/>
      <c r="BG1" s="236"/>
      <c r="BH1" s="236"/>
      <c r="BI1" s="236"/>
      <c r="BJ1" s="236"/>
      <c r="BK1" s="236"/>
      <c r="BL1" s="236"/>
      <c r="BM1" s="236"/>
      <c r="BN1" s="236"/>
      <c r="BO1" s="236"/>
      <c r="BP1" s="236"/>
      <c r="BQ1" s="236"/>
      <c r="BR1" s="236"/>
      <c r="BS1" s="236"/>
      <c r="BT1" s="236"/>
      <c r="BU1" s="236"/>
      <c r="BV1" s="236"/>
      <c r="BW1" s="236"/>
      <c r="BX1" s="236"/>
      <c r="BY1" s="236"/>
      <c r="BZ1" s="236"/>
      <c r="CA1" s="236"/>
      <c r="CB1" s="236"/>
      <c r="CC1" s="236"/>
      <c r="CD1" s="236"/>
      <c r="CE1" s="236"/>
      <c r="CF1" s="236"/>
      <c r="CG1" s="236"/>
      <c r="CH1" s="236"/>
      <c r="CI1" s="236"/>
      <c r="CJ1" s="236"/>
      <c r="CK1" s="236"/>
      <c r="CL1" s="236"/>
      <c r="CM1" s="236"/>
      <c r="CN1" s="236"/>
      <c r="CO1" s="236"/>
      <c r="CP1" s="236"/>
      <c r="CQ1" s="236"/>
      <c r="CR1" s="236"/>
      <c r="CS1" s="236"/>
      <c r="CT1" s="236"/>
      <c r="CU1" s="236"/>
      <c r="CV1" s="236"/>
      <c r="CW1" s="236"/>
      <c r="CX1" s="236"/>
      <c r="CY1" s="236"/>
      <c r="CZ1" s="236"/>
      <c r="DA1" s="236"/>
      <c r="DB1" s="236"/>
      <c r="DC1" s="236"/>
      <c r="DD1" s="236"/>
      <c r="DE1" s="236"/>
      <c r="DF1" s="236"/>
      <c r="DG1" s="236"/>
      <c r="DH1" s="236"/>
      <c r="DI1" s="236"/>
      <c r="DJ1" s="236"/>
      <c r="DK1" s="236"/>
      <c r="DL1" s="236"/>
      <c r="DM1" s="236"/>
      <c r="DN1" s="236"/>
      <c r="DO1" s="236"/>
      <c r="DP1" s="236"/>
      <c r="DQ1" s="236"/>
      <c r="DR1" s="236"/>
      <c r="DS1" s="236"/>
      <c r="DT1" s="236"/>
      <c r="DU1" s="236"/>
      <c r="DV1" s="236"/>
      <c r="DW1" s="236"/>
      <c r="DX1" s="236"/>
      <c r="DY1" s="236"/>
      <c r="DZ1" s="236"/>
      <c r="EA1" s="236"/>
      <c r="EB1" s="236"/>
      <c r="EC1" s="236"/>
      <c r="ED1" s="236"/>
      <c r="EE1" s="236"/>
      <c r="EF1" s="236"/>
      <c r="EG1" s="236"/>
      <c r="EH1" s="236"/>
      <c r="EI1" s="236"/>
      <c r="EJ1" s="236"/>
      <c r="EK1" s="236"/>
      <c r="EL1" s="236"/>
      <c r="EM1" s="236"/>
      <c r="EN1" s="236"/>
      <c r="EO1" s="236"/>
      <c r="EP1" s="236"/>
      <c r="EQ1" s="236"/>
      <c r="ER1" s="236"/>
      <c r="ES1" s="236"/>
      <c r="ET1" s="236"/>
      <c r="EU1" s="236"/>
      <c r="EV1" s="236"/>
      <c r="EW1" s="236"/>
      <c r="EX1" s="236"/>
      <c r="EY1" s="236"/>
      <c r="EZ1" s="236"/>
      <c r="FA1" s="236"/>
      <c r="FB1" s="236"/>
      <c r="FC1" s="236"/>
      <c r="FD1" s="236"/>
      <c r="FE1" s="236"/>
      <c r="FF1" s="236"/>
      <c r="FG1" s="236"/>
      <c r="FH1" s="236"/>
      <c r="FI1" s="236"/>
      <c r="FJ1" s="236"/>
      <c r="FK1" s="236"/>
      <c r="FL1" s="236"/>
      <c r="FM1" s="236"/>
      <c r="FN1" s="236"/>
      <c r="FO1" s="236"/>
      <c r="FP1" s="236"/>
      <c r="FQ1" s="236"/>
      <c r="FR1" s="236"/>
      <c r="FS1" s="236"/>
      <c r="FT1" s="236"/>
      <c r="FU1" s="236"/>
      <c r="FV1" s="236"/>
      <c r="FW1" s="236"/>
      <c r="FX1" s="236"/>
      <c r="FY1" s="236"/>
      <c r="FZ1" s="236"/>
      <c r="GA1" s="236"/>
      <c r="GB1" s="236"/>
      <c r="GC1" s="236"/>
      <c r="GD1" s="236"/>
      <c r="GE1" s="236"/>
      <c r="GF1" s="236"/>
      <c r="GG1" s="236"/>
      <c r="GH1" s="236"/>
      <c r="GI1" s="236"/>
      <c r="GJ1" s="236"/>
      <c r="GK1" s="236"/>
      <c r="GL1" s="236"/>
      <c r="GM1" s="236"/>
      <c r="GN1" s="236"/>
      <c r="GO1" s="236"/>
      <c r="GP1" s="236"/>
      <c r="GQ1" s="236"/>
      <c r="GR1" s="236"/>
      <c r="GS1" s="236"/>
      <c r="GT1" s="236"/>
      <c r="GU1" s="236"/>
      <c r="GV1" s="236"/>
      <c r="GW1" s="236"/>
      <c r="GX1" s="236"/>
      <c r="GY1" s="236"/>
      <c r="GZ1" s="236"/>
      <c r="HA1" s="236"/>
      <c r="HB1" s="236"/>
      <c r="HC1" s="236"/>
      <c r="HD1" s="236"/>
      <c r="HE1" s="236"/>
      <c r="HF1" s="236"/>
      <c r="HG1" s="236"/>
      <c r="HH1" s="236"/>
      <c r="HI1" s="236"/>
      <c r="HJ1" s="236"/>
      <c r="HK1" s="236"/>
      <c r="HL1" s="236"/>
      <c r="HM1" s="236"/>
      <c r="HN1" s="236"/>
      <c r="HO1" s="236"/>
      <c r="HP1" s="236"/>
      <c r="HQ1" s="236"/>
      <c r="HR1" s="236"/>
      <c r="HS1" s="236"/>
      <c r="HT1" s="236"/>
      <c r="HU1" s="236"/>
      <c r="HV1" s="236"/>
      <c r="HW1" s="236"/>
      <c r="HX1" s="236"/>
      <c r="HY1" s="236"/>
      <c r="HZ1" s="236"/>
      <c r="IA1" s="236"/>
      <c r="IB1" s="236"/>
      <c r="IC1" s="236"/>
      <c r="ID1" s="236"/>
      <c r="IE1" s="236"/>
      <c r="IF1" s="236"/>
      <c r="IG1" s="236"/>
      <c r="IH1" s="236"/>
      <c r="II1" s="236"/>
      <c r="IJ1" s="236"/>
      <c r="IK1" s="236"/>
      <c r="IL1" s="236"/>
      <c r="IM1" s="236"/>
      <c r="IN1" s="236"/>
      <c r="IO1" s="236"/>
      <c r="IP1" s="236"/>
      <c r="IQ1" s="236"/>
      <c r="IR1" s="236"/>
      <c r="IS1" s="236"/>
      <c r="IT1" s="236"/>
      <c r="IU1" s="236"/>
      <c r="IV1" s="236"/>
    </row>
    <row r="2" spans="1:256" ht="18.75" x14ac:dyDescent="0.3">
      <c r="A2" s="241"/>
      <c r="B2" s="240"/>
      <c r="C2" s="221"/>
      <c r="D2" s="221"/>
      <c r="E2" s="220"/>
      <c r="F2" s="239"/>
      <c r="G2" s="233" t="s">
        <v>241</v>
      </c>
      <c r="H2" s="233"/>
      <c r="I2" s="233"/>
      <c r="J2" s="233"/>
      <c r="K2" s="233"/>
      <c r="L2" s="238"/>
      <c r="M2" s="237"/>
      <c r="N2" s="237"/>
      <c r="O2" s="237"/>
      <c r="P2" s="237"/>
      <c r="Q2" s="237"/>
      <c r="R2" s="237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236"/>
      <c r="AD2" s="236"/>
      <c r="AE2" s="236"/>
      <c r="AF2" s="236"/>
      <c r="AG2" s="236"/>
      <c r="AH2" s="236"/>
      <c r="AI2" s="236"/>
      <c r="AJ2" s="236"/>
      <c r="AK2" s="236"/>
      <c r="AL2" s="236"/>
      <c r="AM2" s="236"/>
      <c r="AN2" s="236"/>
      <c r="AO2" s="236"/>
      <c r="AP2" s="236"/>
      <c r="AQ2" s="236"/>
      <c r="AR2" s="236"/>
      <c r="AS2" s="236"/>
      <c r="AT2" s="236"/>
      <c r="AU2" s="236"/>
      <c r="AV2" s="236"/>
      <c r="AW2" s="236"/>
      <c r="AX2" s="236"/>
      <c r="AY2" s="236"/>
      <c r="AZ2" s="236"/>
      <c r="BA2" s="236"/>
      <c r="BB2" s="236"/>
      <c r="BC2" s="236"/>
      <c r="BD2" s="236"/>
      <c r="BE2" s="236"/>
      <c r="BF2" s="236"/>
      <c r="BG2" s="236"/>
      <c r="BH2" s="236"/>
      <c r="BI2" s="236"/>
      <c r="BJ2" s="236"/>
      <c r="BK2" s="236"/>
      <c r="BL2" s="236"/>
      <c r="BM2" s="236"/>
      <c r="BN2" s="236"/>
      <c r="BO2" s="236"/>
      <c r="BP2" s="236"/>
      <c r="BQ2" s="236"/>
      <c r="BR2" s="236"/>
      <c r="BS2" s="236"/>
      <c r="BT2" s="236"/>
      <c r="BU2" s="236"/>
      <c r="BV2" s="236"/>
      <c r="BW2" s="236"/>
      <c r="BX2" s="236"/>
      <c r="BY2" s="236"/>
      <c r="BZ2" s="236"/>
      <c r="CA2" s="236"/>
      <c r="CB2" s="236"/>
      <c r="CC2" s="236"/>
      <c r="CD2" s="236"/>
      <c r="CE2" s="236"/>
      <c r="CF2" s="236"/>
      <c r="CG2" s="236"/>
      <c r="CH2" s="236"/>
      <c r="CI2" s="236"/>
      <c r="CJ2" s="236"/>
      <c r="CK2" s="236"/>
      <c r="CL2" s="236"/>
      <c r="CM2" s="236"/>
      <c r="CN2" s="236"/>
      <c r="CO2" s="236"/>
      <c r="CP2" s="236"/>
      <c r="CQ2" s="236"/>
      <c r="CR2" s="236"/>
      <c r="CS2" s="236"/>
      <c r="CT2" s="236"/>
      <c r="CU2" s="236"/>
      <c r="CV2" s="236"/>
      <c r="CW2" s="236"/>
      <c r="CX2" s="236"/>
      <c r="CY2" s="236"/>
      <c r="CZ2" s="236"/>
      <c r="DA2" s="236"/>
      <c r="DB2" s="236"/>
      <c r="DC2" s="236"/>
      <c r="DD2" s="236"/>
      <c r="DE2" s="236"/>
      <c r="DF2" s="236"/>
      <c r="DG2" s="236"/>
      <c r="DH2" s="236"/>
      <c r="DI2" s="236"/>
      <c r="DJ2" s="236"/>
      <c r="DK2" s="236"/>
      <c r="DL2" s="236"/>
      <c r="DM2" s="236"/>
      <c r="DN2" s="236"/>
      <c r="DO2" s="236"/>
      <c r="DP2" s="236"/>
      <c r="DQ2" s="236"/>
      <c r="DR2" s="236"/>
      <c r="DS2" s="236"/>
      <c r="DT2" s="236"/>
      <c r="DU2" s="236"/>
      <c r="DV2" s="236"/>
      <c r="DW2" s="236"/>
      <c r="DX2" s="236"/>
      <c r="DY2" s="236"/>
      <c r="DZ2" s="236"/>
      <c r="EA2" s="236"/>
      <c r="EB2" s="236"/>
      <c r="EC2" s="236"/>
      <c r="ED2" s="236"/>
      <c r="EE2" s="236"/>
      <c r="EF2" s="236"/>
      <c r="EG2" s="236"/>
      <c r="EH2" s="236"/>
      <c r="EI2" s="236"/>
      <c r="EJ2" s="236"/>
      <c r="EK2" s="236"/>
      <c r="EL2" s="236"/>
      <c r="EM2" s="236"/>
      <c r="EN2" s="236"/>
      <c r="EO2" s="236"/>
      <c r="EP2" s="236"/>
      <c r="EQ2" s="236"/>
      <c r="ER2" s="236"/>
      <c r="ES2" s="236"/>
      <c r="ET2" s="236"/>
      <c r="EU2" s="236"/>
      <c r="EV2" s="236"/>
      <c r="EW2" s="236"/>
      <c r="EX2" s="236"/>
      <c r="EY2" s="236"/>
      <c r="EZ2" s="236"/>
      <c r="FA2" s="236"/>
      <c r="FB2" s="236"/>
      <c r="FC2" s="236"/>
      <c r="FD2" s="236"/>
      <c r="FE2" s="236"/>
      <c r="FF2" s="236"/>
      <c r="FG2" s="236"/>
      <c r="FH2" s="236"/>
      <c r="FI2" s="236"/>
      <c r="FJ2" s="236"/>
      <c r="FK2" s="236"/>
      <c r="FL2" s="236"/>
      <c r="FM2" s="236"/>
      <c r="FN2" s="236"/>
      <c r="FO2" s="236"/>
      <c r="FP2" s="236"/>
      <c r="FQ2" s="236"/>
      <c r="FR2" s="236"/>
      <c r="FS2" s="236"/>
      <c r="FT2" s="236"/>
      <c r="FU2" s="236"/>
      <c r="FV2" s="236"/>
      <c r="FW2" s="236"/>
      <c r="FX2" s="236"/>
      <c r="FY2" s="236"/>
      <c r="FZ2" s="236"/>
      <c r="GA2" s="236"/>
      <c r="GB2" s="236"/>
      <c r="GC2" s="236"/>
      <c r="GD2" s="236"/>
      <c r="GE2" s="236"/>
      <c r="GF2" s="236"/>
      <c r="GG2" s="236"/>
      <c r="GH2" s="236"/>
      <c r="GI2" s="236"/>
      <c r="GJ2" s="236"/>
      <c r="GK2" s="236"/>
      <c r="GL2" s="236"/>
      <c r="GM2" s="236"/>
      <c r="GN2" s="236"/>
      <c r="GO2" s="236"/>
      <c r="GP2" s="236"/>
      <c r="GQ2" s="236"/>
      <c r="GR2" s="236"/>
      <c r="GS2" s="236"/>
      <c r="GT2" s="236"/>
      <c r="GU2" s="236"/>
      <c r="GV2" s="236"/>
      <c r="GW2" s="236"/>
      <c r="GX2" s="236"/>
      <c r="GY2" s="236"/>
      <c r="GZ2" s="236"/>
      <c r="HA2" s="236"/>
      <c r="HB2" s="236"/>
      <c r="HC2" s="236"/>
      <c r="HD2" s="236"/>
      <c r="HE2" s="236"/>
      <c r="HF2" s="236"/>
      <c r="HG2" s="236"/>
      <c r="HH2" s="236"/>
      <c r="HI2" s="236"/>
      <c r="HJ2" s="236"/>
      <c r="HK2" s="236"/>
      <c r="HL2" s="236"/>
      <c r="HM2" s="236"/>
      <c r="HN2" s="236"/>
      <c r="HO2" s="236"/>
      <c r="HP2" s="236"/>
      <c r="HQ2" s="236"/>
      <c r="HR2" s="236"/>
      <c r="HS2" s="236"/>
      <c r="HT2" s="236"/>
      <c r="HU2" s="236"/>
      <c r="HV2" s="236"/>
      <c r="HW2" s="236"/>
      <c r="HX2" s="236"/>
      <c r="HY2" s="236"/>
      <c r="HZ2" s="236"/>
      <c r="IA2" s="236"/>
      <c r="IB2" s="236"/>
      <c r="IC2" s="236"/>
      <c r="ID2" s="236"/>
      <c r="IE2" s="236"/>
      <c r="IF2" s="236"/>
      <c r="IG2" s="236"/>
      <c r="IH2" s="236"/>
      <c r="II2" s="236"/>
      <c r="IJ2" s="236"/>
      <c r="IK2" s="236"/>
      <c r="IL2" s="236"/>
      <c r="IM2" s="236"/>
      <c r="IN2" s="236"/>
      <c r="IO2" s="236"/>
      <c r="IP2" s="236"/>
      <c r="IQ2" s="236"/>
      <c r="IR2" s="236"/>
      <c r="IS2" s="236"/>
      <c r="IT2" s="236"/>
      <c r="IU2" s="236"/>
      <c r="IV2" s="236"/>
    </row>
    <row r="3" spans="1:256" ht="15.75" x14ac:dyDescent="0.25">
      <c r="A3" s="235"/>
      <c r="B3" s="234"/>
      <c r="C3" s="221"/>
      <c r="D3" s="221"/>
      <c r="E3" s="221"/>
      <c r="F3" s="233"/>
      <c r="G3" s="233"/>
      <c r="H3" s="233"/>
      <c r="I3" s="233"/>
      <c r="J3" s="233"/>
      <c r="K3" s="220"/>
      <c r="L3" s="232"/>
      <c r="M3" s="220"/>
      <c r="N3" s="220"/>
      <c r="O3" s="220"/>
      <c r="P3" s="220"/>
      <c r="Q3" s="230"/>
      <c r="R3" s="231"/>
      <c r="S3" s="230"/>
      <c r="T3" s="230"/>
      <c r="U3" s="230"/>
      <c r="V3" s="230"/>
      <c r="W3" s="230"/>
      <c r="X3" s="230"/>
      <c r="Y3" s="230"/>
      <c r="Z3" s="230"/>
      <c r="AA3" s="230"/>
      <c r="AB3" s="230"/>
      <c r="AC3" s="230"/>
      <c r="AD3" s="230"/>
      <c r="AE3" s="230"/>
      <c r="AF3" s="230"/>
      <c r="AG3" s="230"/>
      <c r="AH3" s="230"/>
      <c r="AI3" s="230"/>
      <c r="AJ3" s="230"/>
      <c r="AK3" s="230"/>
      <c r="AL3" s="230"/>
      <c r="AM3" s="230"/>
      <c r="AN3" s="230"/>
      <c r="AO3" s="230"/>
      <c r="AP3" s="230"/>
      <c r="AQ3" s="230"/>
      <c r="AR3" s="230"/>
      <c r="AS3" s="230"/>
      <c r="AT3" s="230"/>
      <c r="AU3" s="230"/>
      <c r="AV3" s="230"/>
      <c r="AW3" s="230"/>
      <c r="AX3" s="230"/>
      <c r="AY3" s="230"/>
      <c r="AZ3" s="230"/>
      <c r="BA3" s="230"/>
      <c r="BB3" s="230"/>
      <c r="BC3" s="230"/>
      <c r="BD3" s="230"/>
      <c r="BE3" s="230"/>
      <c r="BF3" s="230"/>
      <c r="BG3" s="230"/>
      <c r="BH3" s="230"/>
      <c r="BI3" s="230"/>
      <c r="BJ3" s="230"/>
      <c r="BK3" s="230"/>
      <c r="BL3" s="230"/>
      <c r="BM3" s="230"/>
      <c r="BN3" s="230"/>
      <c r="BO3" s="230"/>
      <c r="BP3" s="230"/>
      <c r="BQ3" s="230"/>
      <c r="BR3" s="230"/>
      <c r="BS3" s="230"/>
      <c r="BT3" s="230"/>
      <c r="BU3" s="230"/>
      <c r="BV3" s="230"/>
      <c r="BW3" s="230"/>
      <c r="BX3" s="230"/>
      <c r="BY3" s="230"/>
      <c r="BZ3" s="230"/>
      <c r="CA3" s="230"/>
      <c r="CB3" s="230"/>
      <c r="CC3" s="230"/>
      <c r="CD3" s="230"/>
      <c r="CE3" s="230"/>
      <c r="CF3" s="230"/>
      <c r="CG3" s="230"/>
      <c r="CH3" s="230"/>
      <c r="CI3" s="230"/>
      <c r="CJ3" s="230"/>
      <c r="CK3" s="230"/>
      <c r="CL3" s="230"/>
      <c r="CM3" s="230"/>
      <c r="CN3" s="230"/>
      <c r="CO3" s="230"/>
      <c r="CP3" s="230"/>
      <c r="CQ3" s="230"/>
      <c r="CR3" s="230"/>
      <c r="CS3" s="230"/>
      <c r="CT3" s="230"/>
      <c r="CU3" s="230"/>
      <c r="CV3" s="230"/>
      <c r="CW3" s="230"/>
      <c r="CX3" s="230"/>
      <c r="CY3" s="230"/>
      <c r="CZ3" s="230"/>
      <c r="DA3" s="230"/>
      <c r="DB3" s="230"/>
      <c r="DC3" s="230"/>
      <c r="DD3" s="230"/>
      <c r="DE3" s="230"/>
      <c r="DF3" s="230"/>
      <c r="DG3" s="230"/>
      <c r="DH3" s="230"/>
      <c r="DI3" s="230"/>
      <c r="DJ3" s="230"/>
      <c r="DK3" s="230"/>
      <c r="DL3" s="230"/>
      <c r="DM3" s="230"/>
      <c r="DN3" s="230"/>
      <c r="DO3" s="230"/>
      <c r="DP3" s="230"/>
      <c r="DQ3" s="230"/>
      <c r="DR3" s="230"/>
      <c r="DS3" s="230"/>
      <c r="DT3" s="230"/>
      <c r="DU3" s="230"/>
      <c r="DV3" s="230"/>
      <c r="DW3" s="230"/>
      <c r="DX3" s="230"/>
      <c r="DY3" s="230"/>
      <c r="DZ3" s="230"/>
      <c r="EA3" s="230"/>
      <c r="EB3" s="230"/>
      <c r="EC3" s="230"/>
      <c r="ED3" s="230"/>
      <c r="EE3" s="230"/>
      <c r="EF3" s="230"/>
      <c r="EG3" s="230"/>
      <c r="EH3" s="230"/>
      <c r="EI3" s="230"/>
      <c r="EJ3" s="230"/>
      <c r="EK3" s="230"/>
      <c r="EL3" s="230"/>
      <c r="EM3" s="230"/>
      <c r="EN3" s="230"/>
      <c r="EO3" s="230"/>
      <c r="EP3" s="230"/>
      <c r="EQ3" s="230"/>
      <c r="ER3" s="230"/>
      <c r="ES3" s="230"/>
      <c r="ET3" s="230"/>
      <c r="EU3" s="230"/>
      <c r="EV3" s="230"/>
      <c r="EW3" s="230"/>
      <c r="EX3" s="230"/>
      <c r="EY3" s="230"/>
      <c r="EZ3" s="230"/>
      <c r="FA3" s="230"/>
      <c r="FB3" s="230"/>
      <c r="FC3" s="230"/>
      <c r="FD3" s="230"/>
      <c r="FE3" s="230"/>
      <c r="FF3" s="230"/>
      <c r="FG3" s="230"/>
      <c r="FH3" s="230"/>
      <c r="FI3" s="230"/>
      <c r="FJ3" s="230"/>
      <c r="FK3" s="230"/>
      <c r="FL3" s="230"/>
      <c r="FM3" s="230"/>
      <c r="FN3" s="230"/>
      <c r="FO3" s="230"/>
      <c r="FP3" s="230"/>
      <c r="FQ3" s="230"/>
      <c r="FR3" s="230"/>
      <c r="FS3" s="230"/>
      <c r="FT3" s="230"/>
      <c r="FU3" s="230"/>
      <c r="FV3" s="230"/>
      <c r="FW3" s="230"/>
      <c r="FX3" s="230"/>
      <c r="FY3" s="230"/>
      <c r="FZ3" s="230"/>
      <c r="GA3" s="230"/>
      <c r="GB3" s="230"/>
      <c r="GC3" s="230"/>
      <c r="GD3" s="230"/>
      <c r="GE3" s="230"/>
      <c r="GF3" s="230"/>
      <c r="GG3" s="230"/>
      <c r="GH3" s="230"/>
      <c r="GI3" s="230"/>
      <c r="GJ3" s="230"/>
      <c r="GK3" s="230"/>
      <c r="GL3" s="230"/>
      <c r="GM3" s="230"/>
      <c r="GN3" s="230"/>
      <c r="GO3" s="230"/>
      <c r="GP3" s="230"/>
      <c r="GQ3" s="230"/>
      <c r="GR3" s="230"/>
      <c r="GS3" s="230"/>
      <c r="GT3" s="230"/>
      <c r="GU3" s="230"/>
      <c r="GV3" s="230"/>
      <c r="GW3" s="230"/>
      <c r="GX3" s="230"/>
      <c r="GY3" s="230"/>
      <c r="GZ3" s="230"/>
      <c r="HA3" s="230"/>
      <c r="HB3" s="230"/>
      <c r="HC3" s="230"/>
      <c r="HD3" s="230"/>
      <c r="HE3" s="230"/>
      <c r="HF3" s="230"/>
      <c r="HG3" s="230"/>
      <c r="HH3" s="230"/>
      <c r="HI3" s="230"/>
      <c r="HJ3" s="230"/>
      <c r="HK3" s="230"/>
      <c r="HL3" s="230"/>
      <c r="HM3" s="230"/>
      <c r="HN3" s="230"/>
      <c r="HO3" s="230"/>
      <c r="HP3" s="230"/>
      <c r="HQ3" s="230"/>
      <c r="HR3" s="230"/>
      <c r="HS3" s="230"/>
      <c r="HT3" s="230"/>
      <c r="HU3" s="230"/>
      <c r="HV3" s="230"/>
      <c r="HW3" s="230"/>
      <c r="HX3" s="230"/>
      <c r="HY3" s="230"/>
      <c r="HZ3" s="230"/>
      <c r="IA3" s="230"/>
      <c r="IB3" s="230"/>
      <c r="IC3" s="230"/>
      <c r="ID3" s="230"/>
      <c r="IE3" s="230"/>
      <c r="IF3" s="230"/>
      <c r="IG3" s="230"/>
      <c r="IH3" s="230"/>
      <c r="II3" s="230"/>
      <c r="IJ3" s="230"/>
      <c r="IK3" s="230"/>
      <c r="IL3" s="230"/>
      <c r="IM3" s="230"/>
      <c r="IN3" s="230"/>
      <c r="IO3" s="230"/>
      <c r="IP3" s="230"/>
      <c r="IQ3" s="230"/>
      <c r="IR3" s="230"/>
      <c r="IS3" s="230"/>
      <c r="IT3" s="230"/>
      <c r="IU3" s="230"/>
      <c r="IV3" s="230"/>
    </row>
    <row r="4" spans="1:256" ht="20.25" x14ac:dyDescent="0.3">
      <c r="A4" s="224"/>
      <c r="B4" s="223"/>
      <c r="C4" s="229" t="s">
        <v>240</v>
      </c>
      <c r="D4" s="229"/>
      <c r="E4" s="229"/>
      <c r="F4" s="220"/>
      <c r="G4" s="221"/>
      <c r="H4" s="221" t="s">
        <v>239</v>
      </c>
      <c r="I4" s="221"/>
      <c r="J4" s="221"/>
      <c r="K4" s="220"/>
      <c r="L4" s="219"/>
      <c r="M4" s="218"/>
      <c r="N4" s="218"/>
      <c r="O4" s="218"/>
      <c r="P4" s="218"/>
      <c r="Q4" s="216"/>
      <c r="R4" s="217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  <c r="AD4" s="216"/>
      <c r="AE4" s="216"/>
      <c r="AF4" s="216"/>
      <c r="AG4" s="216"/>
      <c r="AH4" s="216"/>
      <c r="AI4" s="216"/>
      <c r="AJ4" s="216"/>
      <c r="AK4" s="216"/>
      <c r="AL4" s="216"/>
      <c r="AM4" s="216"/>
      <c r="AN4" s="216"/>
      <c r="AO4" s="216"/>
      <c r="AP4" s="216"/>
      <c r="AQ4" s="216"/>
      <c r="AR4" s="216"/>
      <c r="AS4" s="216"/>
      <c r="AT4" s="216"/>
      <c r="AU4" s="216"/>
      <c r="AV4" s="216"/>
      <c r="AW4" s="216"/>
      <c r="AX4" s="216"/>
      <c r="AY4" s="216"/>
      <c r="AZ4" s="216"/>
      <c r="BA4" s="216"/>
      <c r="BB4" s="216"/>
      <c r="BC4" s="216"/>
      <c r="BD4" s="216"/>
      <c r="BE4" s="216"/>
      <c r="BF4" s="216"/>
      <c r="BG4" s="216"/>
      <c r="BH4" s="216"/>
      <c r="BI4" s="216"/>
      <c r="BJ4" s="216"/>
      <c r="BK4" s="216"/>
      <c r="BL4" s="216"/>
      <c r="BM4" s="216"/>
      <c r="BN4" s="216"/>
      <c r="BO4" s="216"/>
      <c r="BP4" s="216"/>
      <c r="BQ4" s="216"/>
      <c r="BR4" s="216"/>
      <c r="BS4" s="216"/>
      <c r="BT4" s="216"/>
      <c r="BU4" s="216"/>
      <c r="BV4" s="216"/>
      <c r="BW4" s="216"/>
      <c r="BX4" s="216"/>
      <c r="BY4" s="216"/>
      <c r="BZ4" s="216"/>
      <c r="CA4" s="216"/>
      <c r="CB4" s="216"/>
      <c r="CC4" s="216"/>
      <c r="CD4" s="216"/>
      <c r="CE4" s="216"/>
      <c r="CF4" s="216"/>
      <c r="CG4" s="216"/>
      <c r="CH4" s="216"/>
      <c r="CI4" s="216"/>
      <c r="CJ4" s="216"/>
      <c r="CK4" s="216"/>
      <c r="CL4" s="216"/>
      <c r="CM4" s="216"/>
      <c r="CN4" s="216"/>
      <c r="CO4" s="216"/>
      <c r="CP4" s="216"/>
      <c r="CQ4" s="216"/>
      <c r="CR4" s="216"/>
      <c r="CS4" s="216"/>
      <c r="CT4" s="216"/>
      <c r="CU4" s="216"/>
      <c r="CV4" s="216"/>
      <c r="CW4" s="216"/>
      <c r="CX4" s="216"/>
      <c r="CY4" s="216"/>
      <c r="CZ4" s="216"/>
      <c r="DA4" s="216"/>
      <c r="DB4" s="216"/>
      <c r="DC4" s="216"/>
      <c r="DD4" s="216"/>
      <c r="DE4" s="216"/>
      <c r="DF4" s="216"/>
      <c r="DG4" s="216"/>
      <c r="DH4" s="216"/>
      <c r="DI4" s="216"/>
      <c r="DJ4" s="216"/>
      <c r="DK4" s="216"/>
      <c r="DL4" s="216"/>
      <c r="DM4" s="216"/>
      <c r="DN4" s="216"/>
      <c r="DO4" s="216"/>
      <c r="DP4" s="216"/>
      <c r="DQ4" s="216"/>
      <c r="DR4" s="216"/>
      <c r="DS4" s="216"/>
      <c r="DT4" s="216"/>
      <c r="DU4" s="216"/>
      <c r="DV4" s="216"/>
      <c r="DW4" s="216"/>
      <c r="DX4" s="216"/>
      <c r="DY4" s="216"/>
      <c r="DZ4" s="216"/>
      <c r="EA4" s="216"/>
      <c r="EB4" s="216"/>
      <c r="EC4" s="216"/>
      <c r="ED4" s="216"/>
      <c r="EE4" s="216"/>
      <c r="EF4" s="216"/>
      <c r="EG4" s="216"/>
      <c r="EH4" s="216"/>
      <c r="EI4" s="216"/>
      <c r="EJ4" s="216"/>
      <c r="EK4" s="216"/>
      <c r="EL4" s="216"/>
      <c r="EM4" s="216"/>
      <c r="EN4" s="216"/>
      <c r="EO4" s="216"/>
      <c r="EP4" s="216"/>
      <c r="EQ4" s="216"/>
      <c r="ER4" s="216"/>
      <c r="ES4" s="216"/>
      <c r="ET4" s="216"/>
      <c r="EU4" s="216"/>
      <c r="EV4" s="216"/>
      <c r="EW4" s="216"/>
      <c r="EX4" s="216"/>
      <c r="EY4" s="216"/>
      <c r="EZ4" s="216"/>
      <c r="FA4" s="216"/>
      <c r="FB4" s="216"/>
      <c r="FC4" s="216"/>
      <c r="FD4" s="216"/>
      <c r="FE4" s="216"/>
      <c r="FF4" s="216"/>
      <c r="FG4" s="216"/>
      <c r="FH4" s="216"/>
      <c r="FI4" s="216"/>
      <c r="FJ4" s="216"/>
      <c r="FK4" s="216"/>
      <c r="FL4" s="216"/>
      <c r="FM4" s="216"/>
      <c r="FN4" s="216"/>
      <c r="FO4" s="216"/>
      <c r="FP4" s="216"/>
      <c r="FQ4" s="216"/>
      <c r="FR4" s="216"/>
      <c r="FS4" s="216"/>
      <c r="FT4" s="216"/>
      <c r="FU4" s="216"/>
      <c r="FV4" s="216"/>
      <c r="FW4" s="216"/>
      <c r="FX4" s="216"/>
      <c r="FY4" s="216"/>
      <c r="FZ4" s="216"/>
      <c r="GA4" s="216"/>
      <c r="GB4" s="216"/>
      <c r="GC4" s="216"/>
      <c r="GD4" s="216"/>
      <c r="GE4" s="216"/>
      <c r="GF4" s="216"/>
      <c r="GG4" s="216"/>
      <c r="GH4" s="216"/>
      <c r="GI4" s="216"/>
      <c r="GJ4" s="216"/>
      <c r="GK4" s="216"/>
      <c r="GL4" s="216"/>
      <c r="GM4" s="216"/>
      <c r="GN4" s="216"/>
      <c r="GO4" s="216"/>
      <c r="GP4" s="216"/>
      <c r="GQ4" s="216"/>
      <c r="GR4" s="216"/>
      <c r="GS4" s="216"/>
      <c r="GT4" s="216"/>
      <c r="GU4" s="216"/>
      <c r="GV4" s="216"/>
      <c r="GW4" s="216"/>
      <c r="GX4" s="216"/>
      <c r="GY4" s="216"/>
      <c r="GZ4" s="216"/>
      <c r="HA4" s="216"/>
      <c r="HB4" s="216"/>
      <c r="HC4" s="216"/>
      <c r="HD4" s="216"/>
      <c r="HE4" s="216"/>
      <c r="HF4" s="216"/>
      <c r="HG4" s="216"/>
      <c r="HH4" s="216"/>
      <c r="HI4" s="216"/>
      <c r="HJ4" s="216"/>
      <c r="HK4" s="216"/>
      <c r="HL4" s="216"/>
      <c r="HM4" s="216"/>
      <c r="HN4" s="216"/>
      <c r="HO4" s="216"/>
      <c r="HP4" s="216"/>
      <c r="HQ4" s="216"/>
      <c r="HR4" s="216"/>
      <c r="HS4" s="216"/>
      <c r="HT4" s="216"/>
      <c r="HU4" s="216"/>
      <c r="HV4" s="216"/>
      <c r="HW4" s="216"/>
      <c r="HX4" s="216"/>
      <c r="HY4" s="216"/>
      <c r="HZ4" s="216"/>
      <c r="IA4" s="216"/>
      <c r="IB4" s="216"/>
      <c r="IC4" s="216"/>
      <c r="ID4" s="216"/>
      <c r="IE4" s="216"/>
      <c r="IF4" s="216"/>
      <c r="IG4" s="216"/>
      <c r="IH4" s="216"/>
      <c r="II4" s="216"/>
      <c r="IJ4" s="216"/>
      <c r="IK4" s="216"/>
      <c r="IL4" s="216"/>
      <c r="IM4" s="216"/>
      <c r="IN4" s="216"/>
      <c r="IO4" s="216"/>
      <c r="IP4" s="216"/>
      <c r="IQ4" s="216"/>
      <c r="IR4" s="216"/>
      <c r="IS4" s="216"/>
      <c r="IT4" s="216"/>
      <c r="IU4" s="216"/>
      <c r="IV4" s="216"/>
    </row>
    <row r="5" spans="1:256" ht="20.25" x14ac:dyDescent="0.3">
      <c r="A5" s="224"/>
      <c r="B5" s="223"/>
      <c r="C5" s="227" t="s">
        <v>238</v>
      </c>
      <c r="D5" s="227"/>
      <c r="E5" s="227"/>
      <c r="F5" s="227"/>
      <c r="G5" s="228"/>
      <c r="H5" s="227" t="s">
        <v>237</v>
      </c>
      <c r="I5" s="227"/>
      <c r="J5" s="227"/>
      <c r="K5" s="227"/>
      <c r="L5" s="226"/>
      <c r="M5" s="225"/>
      <c r="N5" s="225"/>
      <c r="O5" s="225"/>
      <c r="P5" s="225"/>
      <c r="Q5" s="225"/>
      <c r="R5" s="225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K5" s="216"/>
      <c r="AL5" s="216"/>
      <c r="AM5" s="216"/>
      <c r="AN5" s="216"/>
      <c r="AO5" s="216"/>
      <c r="AP5" s="216"/>
      <c r="AQ5" s="216"/>
      <c r="AR5" s="216"/>
      <c r="AS5" s="216"/>
      <c r="AT5" s="216"/>
      <c r="AU5" s="216"/>
      <c r="AV5" s="216"/>
      <c r="AW5" s="216"/>
      <c r="AX5" s="216"/>
      <c r="AY5" s="216"/>
      <c r="AZ5" s="216"/>
      <c r="BA5" s="216"/>
      <c r="BB5" s="216"/>
      <c r="BC5" s="216"/>
      <c r="BD5" s="216"/>
      <c r="BE5" s="216"/>
      <c r="BF5" s="216"/>
      <c r="BG5" s="216"/>
      <c r="BH5" s="216"/>
      <c r="BI5" s="216"/>
      <c r="BJ5" s="216"/>
      <c r="BK5" s="216"/>
      <c r="BL5" s="216"/>
      <c r="BM5" s="216"/>
      <c r="BN5" s="216"/>
      <c r="BO5" s="216"/>
      <c r="BP5" s="216"/>
      <c r="BQ5" s="216"/>
      <c r="BR5" s="216"/>
      <c r="BS5" s="216"/>
      <c r="BT5" s="216"/>
      <c r="BU5" s="216"/>
      <c r="BV5" s="216"/>
      <c r="BW5" s="216"/>
      <c r="BX5" s="216"/>
      <c r="BY5" s="216"/>
      <c r="BZ5" s="216"/>
      <c r="CA5" s="216"/>
      <c r="CB5" s="216"/>
      <c r="CC5" s="216"/>
      <c r="CD5" s="216"/>
      <c r="CE5" s="216"/>
      <c r="CF5" s="216"/>
      <c r="CG5" s="216"/>
      <c r="CH5" s="216"/>
      <c r="CI5" s="216"/>
      <c r="CJ5" s="216"/>
      <c r="CK5" s="216"/>
      <c r="CL5" s="216"/>
      <c r="CM5" s="216"/>
      <c r="CN5" s="216"/>
      <c r="CO5" s="216"/>
      <c r="CP5" s="216"/>
      <c r="CQ5" s="216"/>
      <c r="CR5" s="216"/>
      <c r="CS5" s="216"/>
      <c r="CT5" s="216"/>
      <c r="CU5" s="216"/>
      <c r="CV5" s="216"/>
      <c r="CW5" s="216"/>
      <c r="CX5" s="216"/>
      <c r="CY5" s="216"/>
      <c r="CZ5" s="216"/>
      <c r="DA5" s="216"/>
      <c r="DB5" s="216"/>
      <c r="DC5" s="216"/>
      <c r="DD5" s="216"/>
      <c r="DE5" s="216"/>
      <c r="DF5" s="216"/>
      <c r="DG5" s="216"/>
      <c r="DH5" s="216"/>
      <c r="DI5" s="216"/>
      <c r="DJ5" s="216"/>
      <c r="DK5" s="216"/>
      <c r="DL5" s="216"/>
      <c r="DM5" s="216"/>
      <c r="DN5" s="216"/>
      <c r="DO5" s="216"/>
      <c r="DP5" s="216"/>
      <c r="DQ5" s="216"/>
      <c r="DR5" s="216"/>
      <c r="DS5" s="216"/>
      <c r="DT5" s="216"/>
      <c r="DU5" s="216"/>
      <c r="DV5" s="216"/>
      <c r="DW5" s="216"/>
      <c r="DX5" s="216"/>
      <c r="DY5" s="216"/>
      <c r="DZ5" s="216"/>
      <c r="EA5" s="216"/>
      <c r="EB5" s="216"/>
      <c r="EC5" s="216"/>
      <c r="ED5" s="216"/>
      <c r="EE5" s="216"/>
      <c r="EF5" s="216"/>
      <c r="EG5" s="216"/>
      <c r="EH5" s="216"/>
      <c r="EI5" s="216"/>
      <c r="EJ5" s="216"/>
      <c r="EK5" s="216"/>
      <c r="EL5" s="216"/>
      <c r="EM5" s="216"/>
      <c r="EN5" s="216"/>
      <c r="EO5" s="216"/>
      <c r="EP5" s="216"/>
      <c r="EQ5" s="216"/>
      <c r="ER5" s="216"/>
      <c r="ES5" s="216"/>
      <c r="ET5" s="216"/>
      <c r="EU5" s="216"/>
      <c r="EV5" s="216"/>
      <c r="EW5" s="216"/>
      <c r="EX5" s="216"/>
      <c r="EY5" s="216"/>
      <c r="EZ5" s="216"/>
      <c r="FA5" s="216"/>
      <c r="FB5" s="216"/>
      <c r="FC5" s="216"/>
      <c r="FD5" s="216"/>
      <c r="FE5" s="216"/>
      <c r="FF5" s="216"/>
      <c r="FG5" s="216"/>
      <c r="FH5" s="216"/>
      <c r="FI5" s="216"/>
      <c r="FJ5" s="216"/>
      <c r="FK5" s="216"/>
      <c r="FL5" s="216"/>
      <c r="FM5" s="216"/>
      <c r="FN5" s="216"/>
      <c r="FO5" s="216"/>
      <c r="FP5" s="216"/>
      <c r="FQ5" s="216"/>
      <c r="FR5" s="216"/>
      <c r="FS5" s="216"/>
      <c r="FT5" s="216"/>
      <c r="FU5" s="216"/>
      <c r="FV5" s="216"/>
      <c r="FW5" s="216"/>
      <c r="FX5" s="216"/>
      <c r="FY5" s="216"/>
      <c r="FZ5" s="216"/>
      <c r="GA5" s="216"/>
      <c r="GB5" s="216"/>
      <c r="GC5" s="216"/>
      <c r="GD5" s="216"/>
      <c r="GE5" s="216"/>
      <c r="GF5" s="216"/>
      <c r="GG5" s="216"/>
      <c r="GH5" s="216"/>
      <c r="GI5" s="216"/>
      <c r="GJ5" s="216"/>
      <c r="GK5" s="216"/>
      <c r="GL5" s="216"/>
      <c r="GM5" s="216"/>
      <c r="GN5" s="216"/>
      <c r="GO5" s="216"/>
      <c r="GP5" s="216"/>
      <c r="GQ5" s="216"/>
      <c r="GR5" s="216"/>
      <c r="GS5" s="216"/>
      <c r="GT5" s="216"/>
      <c r="GU5" s="216"/>
      <c r="GV5" s="216"/>
      <c r="GW5" s="216"/>
      <c r="GX5" s="216"/>
      <c r="GY5" s="216"/>
      <c r="GZ5" s="216"/>
      <c r="HA5" s="216"/>
      <c r="HB5" s="216"/>
      <c r="HC5" s="216"/>
      <c r="HD5" s="216"/>
      <c r="HE5" s="216"/>
      <c r="HF5" s="216"/>
      <c r="HG5" s="216"/>
      <c r="HH5" s="216"/>
      <c r="HI5" s="216"/>
      <c r="HJ5" s="216"/>
      <c r="HK5" s="216"/>
      <c r="HL5" s="216"/>
      <c r="HM5" s="216"/>
      <c r="HN5" s="216"/>
      <c r="HO5" s="216"/>
      <c r="HP5" s="216"/>
      <c r="HQ5" s="216"/>
      <c r="HR5" s="216"/>
      <c r="HS5" s="216"/>
      <c r="HT5" s="216"/>
      <c r="HU5" s="216"/>
      <c r="HV5" s="216"/>
      <c r="HW5" s="216"/>
      <c r="HX5" s="216"/>
      <c r="HY5" s="216"/>
      <c r="HZ5" s="216"/>
      <c r="IA5" s="216"/>
      <c r="IB5" s="216"/>
      <c r="IC5" s="216"/>
      <c r="ID5" s="216"/>
      <c r="IE5" s="216"/>
      <c r="IF5" s="216"/>
      <c r="IG5" s="216"/>
      <c r="IH5" s="216"/>
      <c r="II5" s="216"/>
      <c r="IJ5" s="216"/>
      <c r="IK5" s="216"/>
      <c r="IL5" s="216"/>
      <c r="IM5" s="216"/>
      <c r="IN5" s="216"/>
      <c r="IO5" s="216"/>
      <c r="IP5" s="216"/>
      <c r="IQ5" s="216"/>
      <c r="IR5" s="216"/>
      <c r="IS5" s="216"/>
      <c r="IT5" s="216"/>
      <c r="IU5" s="216"/>
      <c r="IV5" s="216"/>
    </row>
    <row r="6" spans="1:256" ht="20.25" x14ac:dyDescent="0.3">
      <c r="A6" s="224"/>
      <c r="B6" s="223"/>
      <c r="C6" s="221" t="s">
        <v>236</v>
      </c>
      <c r="D6" s="221"/>
      <c r="E6" s="222"/>
      <c r="F6" s="220"/>
      <c r="G6" s="221"/>
      <c r="H6" s="221" t="s">
        <v>235</v>
      </c>
      <c r="I6" s="221"/>
      <c r="J6" s="221"/>
      <c r="K6" s="220"/>
      <c r="L6" s="219"/>
      <c r="M6" s="218"/>
      <c r="N6" s="218"/>
      <c r="O6" s="218"/>
      <c r="P6" s="218"/>
      <c r="Q6" s="216"/>
      <c r="R6" s="217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P6" s="216"/>
      <c r="AQ6" s="216"/>
      <c r="AR6" s="216"/>
      <c r="AS6" s="216"/>
      <c r="AT6" s="216"/>
      <c r="AU6" s="216"/>
      <c r="AV6" s="216"/>
      <c r="AW6" s="216"/>
      <c r="AX6" s="216"/>
      <c r="AY6" s="216"/>
      <c r="AZ6" s="216"/>
      <c r="BA6" s="216"/>
      <c r="BB6" s="216"/>
      <c r="BC6" s="216"/>
      <c r="BD6" s="216"/>
      <c r="BE6" s="216"/>
      <c r="BF6" s="216"/>
      <c r="BG6" s="216"/>
      <c r="BH6" s="216"/>
      <c r="BI6" s="216"/>
      <c r="BJ6" s="216"/>
      <c r="BK6" s="216"/>
      <c r="BL6" s="216"/>
      <c r="BM6" s="216"/>
      <c r="BN6" s="216"/>
      <c r="BO6" s="216"/>
      <c r="BP6" s="216"/>
      <c r="BQ6" s="216"/>
      <c r="BR6" s="216"/>
      <c r="BS6" s="216"/>
      <c r="BT6" s="216"/>
      <c r="BU6" s="216"/>
      <c r="BV6" s="216"/>
      <c r="BW6" s="216"/>
      <c r="BX6" s="216"/>
      <c r="BY6" s="216"/>
      <c r="BZ6" s="216"/>
      <c r="CA6" s="216"/>
      <c r="CB6" s="216"/>
      <c r="CC6" s="216"/>
      <c r="CD6" s="216"/>
      <c r="CE6" s="216"/>
      <c r="CF6" s="216"/>
      <c r="CG6" s="216"/>
      <c r="CH6" s="216"/>
      <c r="CI6" s="216"/>
      <c r="CJ6" s="216"/>
      <c r="CK6" s="216"/>
      <c r="CL6" s="216"/>
      <c r="CM6" s="216"/>
      <c r="CN6" s="216"/>
      <c r="CO6" s="216"/>
      <c r="CP6" s="216"/>
      <c r="CQ6" s="216"/>
      <c r="CR6" s="216"/>
      <c r="CS6" s="216"/>
      <c r="CT6" s="216"/>
      <c r="CU6" s="216"/>
      <c r="CV6" s="216"/>
      <c r="CW6" s="216"/>
      <c r="CX6" s="216"/>
      <c r="CY6" s="216"/>
      <c r="CZ6" s="216"/>
      <c r="DA6" s="216"/>
      <c r="DB6" s="216"/>
      <c r="DC6" s="216"/>
      <c r="DD6" s="216"/>
      <c r="DE6" s="216"/>
      <c r="DF6" s="216"/>
      <c r="DG6" s="216"/>
      <c r="DH6" s="216"/>
      <c r="DI6" s="216"/>
      <c r="DJ6" s="216"/>
      <c r="DK6" s="216"/>
      <c r="DL6" s="216"/>
      <c r="DM6" s="216"/>
      <c r="DN6" s="216"/>
      <c r="DO6" s="216"/>
      <c r="DP6" s="216"/>
      <c r="DQ6" s="216"/>
      <c r="DR6" s="216"/>
      <c r="DS6" s="216"/>
      <c r="DT6" s="216"/>
      <c r="DU6" s="216"/>
      <c r="DV6" s="216"/>
      <c r="DW6" s="216"/>
      <c r="DX6" s="216"/>
      <c r="DY6" s="216"/>
      <c r="DZ6" s="216"/>
      <c r="EA6" s="216"/>
      <c r="EB6" s="216"/>
      <c r="EC6" s="216"/>
      <c r="ED6" s="216"/>
      <c r="EE6" s="216"/>
      <c r="EF6" s="216"/>
      <c r="EG6" s="216"/>
      <c r="EH6" s="216"/>
      <c r="EI6" s="216"/>
      <c r="EJ6" s="216"/>
      <c r="EK6" s="216"/>
      <c r="EL6" s="216"/>
      <c r="EM6" s="216"/>
      <c r="EN6" s="216"/>
      <c r="EO6" s="216"/>
      <c r="EP6" s="216"/>
      <c r="EQ6" s="216"/>
      <c r="ER6" s="216"/>
      <c r="ES6" s="216"/>
      <c r="ET6" s="216"/>
      <c r="EU6" s="216"/>
      <c r="EV6" s="216"/>
      <c r="EW6" s="216"/>
      <c r="EX6" s="216"/>
      <c r="EY6" s="216"/>
      <c r="EZ6" s="216"/>
      <c r="FA6" s="216"/>
      <c r="FB6" s="216"/>
      <c r="FC6" s="216"/>
      <c r="FD6" s="216"/>
      <c r="FE6" s="216"/>
      <c r="FF6" s="216"/>
      <c r="FG6" s="216"/>
      <c r="FH6" s="216"/>
      <c r="FI6" s="216"/>
      <c r="FJ6" s="216"/>
      <c r="FK6" s="216"/>
      <c r="FL6" s="216"/>
      <c r="FM6" s="216"/>
      <c r="FN6" s="216"/>
      <c r="FO6" s="216"/>
      <c r="FP6" s="216"/>
      <c r="FQ6" s="216"/>
      <c r="FR6" s="216"/>
      <c r="FS6" s="216"/>
      <c r="FT6" s="216"/>
      <c r="FU6" s="216"/>
      <c r="FV6" s="216"/>
      <c r="FW6" s="216"/>
      <c r="FX6" s="216"/>
      <c r="FY6" s="216"/>
      <c r="FZ6" s="216"/>
      <c r="GA6" s="216"/>
      <c r="GB6" s="216"/>
      <c r="GC6" s="216"/>
      <c r="GD6" s="216"/>
      <c r="GE6" s="216"/>
      <c r="GF6" s="216"/>
      <c r="GG6" s="216"/>
      <c r="GH6" s="216"/>
      <c r="GI6" s="216"/>
      <c r="GJ6" s="216"/>
      <c r="GK6" s="216"/>
      <c r="GL6" s="216"/>
      <c r="GM6" s="216"/>
      <c r="GN6" s="216"/>
      <c r="GO6" s="216"/>
      <c r="GP6" s="216"/>
      <c r="GQ6" s="216"/>
      <c r="GR6" s="216"/>
      <c r="GS6" s="216"/>
      <c r="GT6" s="216"/>
      <c r="GU6" s="216"/>
      <c r="GV6" s="216"/>
      <c r="GW6" s="216"/>
      <c r="GX6" s="216"/>
      <c r="GY6" s="216"/>
      <c r="GZ6" s="216"/>
      <c r="HA6" s="216"/>
      <c r="HB6" s="216"/>
      <c r="HC6" s="216"/>
      <c r="HD6" s="216"/>
      <c r="HE6" s="216"/>
      <c r="HF6" s="216"/>
      <c r="HG6" s="216"/>
      <c r="HH6" s="216"/>
      <c r="HI6" s="216"/>
      <c r="HJ6" s="216"/>
      <c r="HK6" s="216"/>
      <c r="HL6" s="216"/>
      <c r="HM6" s="216"/>
      <c r="HN6" s="216"/>
      <c r="HO6" s="216"/>
      <c r="HP6" s="216"/>
      <c r="HQ6" s="216"/>
      <c r="HR6" s="216"/>
      <c r="HS6" s="216"/>
      <c r="HT6" s="216"/>
      <c r="HU6" s="216"/>
      <c r="HV6" s="216"/>
      <c r="HW6" s="216"/>
      <c r="HX6" s="216"/>
      <c r="HY6" s="216"/>
      <c r="HZ6" s="216"/>
      <c r="IA6" s="216"/>
      <c r="IB6" s="216"/>
      <c r="IC6" s="216"/>
      <c r="ID6" s="216"/>
      <c r="IE6" s="216"/>
      <c r="IF6" s="216"/>
      <c r="IG6" s="216"/>
      <c r="IH6" s="216"/>
      <c r="II6" s="216"/>
      <c r="IJ6" s="216"/>
      <c r="IK6" s="216"/>
      <c r="IL6" s="216"/>
      <c r="IM6" s="216"/>
      <c r="IN6" s="216"/>
      <c r="IO6" s="216"/>
      <c r="IP6" s="216"/>
      <c r="IQ6" s="216"/>
      <c r="IR6" s="216"/>
      <c r="IS6" s="216"/>
      <c r="IT6" s="216"/>
      <c r="IU6" s="216"/>
      <c r="IV6" s="216"/>
    </row>
    <row r="7" spans="1:256" ht="20.25" x14ac:dyDescent="0.3">
      <c r="A7" s="224"/>
      <c r="B7" s="223"/>
      <c r="C7" s="221" t="s">
        <v>234</v>
      </c>
      <c r="D7" s="221"/>
      <c r="E7" s="222"/>
      <c r="F7" s="220"/>
      <c r="G7" s="221"/>
      <c r="H7" s="221" t="s">
        <v>234</v>
      </c>
      <c r="I7" s="221"/>
      <c r="J7" s="221"/>
      <c r="K7" s="220"/>
      <c r="L7" s="219"/>
      <c r="M7" s="218"/>
      <c r="N7" s="218"/>
      <c r="O7" s="218"/>
      <c r="P7" s="218"/>
      <c r="Q7" s="216"/>
      <c r="R7" s="217"/>
      <c r="S7" s="216"/>
      <c r="T7" s="216"/>
      <c r="U7" s="216"/>
      <c r="V7" s="216"/>
      <c r="W7" s="216"/>
      <c r="X7" s="216"/>
      <c r="Y7" s="216"/>
      <c r="Z7" s="216"/>
      <c r="AA7" s="216"/>
      <c r="AB7" s="216"/>
      <c r="AC7" s="216"/>
      <c r="AD7" s="216"/>
      <c r="AE7" s="216"/>
      <c r="AF7" s="216"/>
      <c r="AG7" s="216"/>
      <c r="AH7" s="216"/>
      <c r="AI7" s="216"/>
      <c r="AJ7" s="216"/>
      <c r="AK7" s="216"/>
      <c r="AL7" s="216"/>
      <c r="AM7" s="216"/>
      <c r="AN7" s="216"/>
      <c r="AO7" s="216"/>
      <c r="AP7" s="216"/>
      <c r="AQ7" s="216"/>
      <c r="AR7" s="216"/>
      <c r="AS7" s="216"/>
      <c r="AT7" s="216"/>
      <c r="AU7" s="216"/>
      <c r="AV7" s="216"/>
      <c r="AW7" s="216"/>
      <c r="AX7" s="216"/>
      <c r="AY7" s="216"/>
      <c r="AZ7" s="216"/>
      <c r="BA7" s="216"/>
      <c r="BB7" s="216"/>
      <c r="BC7" s="216"/>
      <c r="BD7" s="216"/>
      <c r="BE7" s="216"/>
      <c r="BF7" s="216"/>
      <c r="BG7" s="216"/>
      <c r="BH7" s="216"/>
      <c r="BI7" s="216"/>
      <c r="BJ7" s="216"/>
      <c r="BK7" s="216"/>
      <c r="BL7" s="216"/>
      <c r="BM7" s="216"/>
      <c r="BN7" s="216"/>
      <c r="BO7" s="216"/>
      <c r="BP7" s="216"/>
      <c r="BQ7" s="216"/>
      <c r="BR7" s="216"/>
      <c r="BS7" s="216"/>
      <c r="BT7" s="216"/>
      <c r="BU7" s="216"/>
      <c r="BV7" s="216"/>
      <c r="BW7" s="216"/>
      <c r="BX7" s="216"/>
      <c r="BY7" s="216"/>
      <c r="BZ7" s="216"/>
      <c r="CA7" s="216"/>
      <c r="CB7" s="216"/>
      <c r="CC7" s="216"/>
      <c r="CD7" s="216"/>
      <c r="CE7" s="216"/>
      <c r="CF7" s="216"/>
      <c r="CG7" s="216"/>
      <c r="CH7" s="216"/>
      <c r="CI7" s="216"/>
      <c r="CJ7" s="216"/>
      <c r="CK7" s="216"/>
      <c r="CL7" s="216"/>
      <c r="CM7" s="216"/>
      <c r="CN7" s="216"/>
      <c r="CO7" s="216"/>
      <c r="CP7" s="216"/>
      <c r="CQ7" s="216"/>
      <c r="CR7" s="216"/>
      <c r="CS7" s="216"/>
      <c r="CT7" s="216"/>
      <c r="CU7" s="216"/>
      <c r="CV7" s="216"/>
      <c r="CW7" s="216"/>
      <c r="CX7" s="216"/>
      <c r="CY7" s="216"/>
      <c r="CZ7" s="216"/>
      <c r="DA7" s="216"/>
      <c r="DB7" s="216"/>
      <c r="DC7" s="216"/>
      <c r="DD7" s="216"/>
      <c r="DE7" s="216"/>
      <c r="DF7" s="216"/>
      <c r="DG7" s="216"/>
      <c r="DH7" s="216"/>
      <c r="DI7" s="216"/>
      <c r="DJ7" s="216"/>
      <c r="DK7" s="216"/>
      <c r="DL7" s="216"/>
      <c r="DM7" s="216"/>
      <c r="DN7" s="216"/>
      <c r="DO7" s="216"/>
      <c r="DP7" s="216"/>
      <c r="DQ7" s="216"/>
      <c r="DR7" s="216"/>
      <c r="DS7" s="216"/>
      <c r="DT7" s="216"/>
      <c r="DU7" s="216"/>
      <c r="DV7" s="216"/>
      <c r="DW7" s="216"/>
      <c r="DX7" s="216"/>
      <c r="DY7" s="216"/>
      <c r="DZ7" s="216"/>
      <c r="EA7" s="216"/>
      <c r="EB7" s="216"/>
      <c r="EC7" s="216"/>
      <c r="ED7" s="216"/>
      <c r="EE7" s="216"/>
      <c r="EF7" s="216"/>
      <c r="EG7" s="216"/>
      <c r="EH7" s="216"/>
      <c r="EI7" s="216"/>
      <c r="EJ7" s="216"/>
      <c r="EK7" s="216"/>
      <c r="EL7" s="216"/>
      <c r="EM7" s="216"/>
      <c r="EN7" s="216"/>
      <c r="EO7" s="216"/>
      <c r="EP7" s="216"/>
      <c r="EQ7" s="216"/>
      <c r="ER7" s="216"/>
      <c r="ES7" s="216"/>
      <c r="ET7" s="216"/>
      <c r="EU7" s="216"/>
      <c r="EV7" s="216"/>
      <c r="EW7" s="216"/>
      <c r="EX7" s="216"/>
      <c r="EY7" s="216"/>
      <c r="EZ7" s="216"/>
      <c r="FA7" s="216"/>
      <c r="FB7" s="216"/>
      <c r="FC7" s="216"/>
      <c r="FD7" s="216"/>
      <c r="FE7" s="216"/>
      <c r="FF7" s="216"/>
      <c r="FG7" s="216"/>
      <c r="FH7" s="216"/>
      <c r="FI7" s="216"/>
      <c r="FJ7" s="216"/>
      <c r="FK7" s="216"/>
      <c r="FL7" s="216"/>
      <c r="FM7" s="216"/>
      <c r="FN7" s="216"/>
      <c r="FO7" s="216"/>
      <c r="FP7" s="216"/>
      <c r="FQ7" s="216"/>
      <c r="FR7" s="216"/>
      <c r="FS7" s="216"/>
      <c r="FT7" s="216"/>
      <c r="FU7" s="216"/>
      <c r="FV7" s="216"/>
      <c r="FW7" s="216"/>
      <c r="FX7" s="216"/>
      <c r="FY7" s="216"/>
      <c r="FZ7" s="216"/>
      <c r="GA7" s="216"/>
      <c r="GB7" s="216"/>
      <c r="GC7" s="216"/>
      <c r="GD7" s="216"/>
      <c r="GE7" s="216"/>
      <c r="GF7" s="216"/>
      <c r="GG7" s="216"/>
      <c r="GH7" s="216"/>
      <c r="GI7" s="216"/>
      <c r="GJ7" s="216"/>
      <c r="GK7" s="216"/>
      <c r="GL7" s="216"/>
      <c r="GM7" s="216"/>
      <c r="GN7" s="216"/>
      <c r="GO7" s="216"/>
      <c r="GP7" s="216"/>
      <c r="GQ7" s="216"/>
      <c r="GR7" s="216"/>
      <c r="GS7" s="216"/>
      <c r="GT7" s="216"/>
      <c r="GU7" s="216"/>
      <c r="GV7" s="216"/>
      <c r="GW7" s="216"/>
      <c r="GX7" s="216"/>
      <c r="GY7" s="216"/>
      <c r="GZ7" s="216"/>
      <c r="HA7" s="216"/>
      <c r="HB7" s="216"/>
      <c r="HC7" s="216"/>
      <c r="HD7" s="216"/>
      <c r="HE7" s="216"/>
      <c r="HF7" s="216"/>
      <c r="HG7" s="216"/>
      <c r="HH7" s="216"/>
      <c r="HI7" s="216"/>
      <c r="HJ7" s="216"/>
      <c r="HK7" s="216"/>
      <c r="HL7" s="216"/>
      <c r="HM7" s="216"/>
      <c r="HN7" s="216"/>
      <c r="HO7" s="216"/>
      <c r="HP7" s="216"/>
      <c r="HQ7" s="216"/>
      <c r="HR7" s="216"/>
      <c r="HS7" s="216"/>
      <c r="HT7" s="216"/>
      <c r="HU7" s="216"/>
      <c r="HV7" s="216"/>
      <c r="HW7" s="216"/>
      <c r="HX7" s="216"/>
      <c r="HY7" s="216"/>
      <c r="HZ7" s="216"/>
      <c r="IA7" s="216"/>
      <c r="IB7" s="216"/>
      <c r="IC7" s="216"/>
      <c r="ID7" s="216"/>
      <c r="IE7" s="216"/>
      <c r="IF7" s="216"/>
      <c r="IG7" s="216"/>
      <c r="IH7" s="216"/>
      <c r="II7" s="216"/>
      <c r="IJ7" s="216"/>
      <c r="IK7" s="216"/>
      <c r="IL7" s="216"/>
      <c r="IM7" s="216"/>
      <c r="IN7" s="216"/>
      <c r="IO7" s="216"/>
      <c r="IP7" s="216"/>
      <c r="IQ7" s="216"/>
      <c r="IR7" s="216"/>
      <c r="IS7" s="216"/>
      <c r="IT7" s="216"/>
      <c r="IU7" s="216"/>
      <c r="IV7" s="216"/>
    </row>
    <row r="9" spans="1:256" x14ac:dyDescent="0.2">
      <c r="B9" s="215" t="s">
        <v>191</v>
      </c>
      <c r="C9" s="215"/>
      <c r="D9" s="215"/>
      <c r="E9" s="215"/>
      <c r="F9" s="215"/>
      <c r="G9" s="215"/>
      <c r="H9" s="215"/>
      <c r="I9" s="215"/>
      <c r="J9" s="215"/>
      <c r="K9" s="215"/>
    </row>
    <row r="10" spans="1:256" x14ac:dyDescent="0.2">
      <c r="B10" s="215" t="s">
        <v>233</v>
      </c>
      <c r="C10" s="215"/>
      <c r="D10" s="215"/>
      <c r="E10" s="215"/>
      <c r="F10" s="215"/>
      <c r="G10" s="215"/>
      <c r="H10" s="215"/>
      <c r="I10" s="215"/>
      <c r="J10" s="215"/>
      <c r="K10" s="215"/>
    </row>
    <row r="11" spans="1:256" x14ac:dyDescent="0.2">
      <c r="B11" s="107"/>
      <c r="C11" s="107"/>
      <c r="D11" s="107"/>
      <c r="E11" s="107"/>
      <c r="F11" s="107"/>
      <c r="G11" s="107"/>
      <c r="H11" s="107"/>
      <c r="I11" s="107"/>
      <c r="J11" s="107"/>
      <c r="K11" s="107"/>
    </row>
    <row r="12" spans="1:256" x14ac:dyDescent="0.2">
      <c r="B12" s="212" t="s">
        <v>232</v>
      </c>
      <c r="C12" s="212"/>
      <c r="D12" s="212"/>
      <c r="E12" s="212"/>
      <c r="F12" s="212"/>
      <c r="G12" s="214" t="s">
        <v>23</v>
      </c>
      <c r="H12" s="213"/>
      <c r="I12" s="213"/>
      <c r="J12" s="213"/>
      <c r="K12" s="213"/>
    </row>
    <row r="13" spans="1:256" x14ac:dyDescent="0.2">
      <c r="B13" s="212" t="s">
        <v>231</v>
      </c>
      <c r="C13" s="212"/>
      <c r="D13" s="212"/>
      <c r="E13" s="212"/>
      <c r="F13" s="212"/>
      <c r="G13" s="210"/>
      <c r="H13" s="210"/>
      <c r="I13" s="210"/>
      <c r="J13" s="210"/>
      <c r="K13" s="210"/>
    </row>
    <row r="14" spans="1:256" x14ac:dyDescent="0.2">
      <c r="B14" s="211" t="s">
        <v>230</v>
      </c>
      <c r="C14" s="211"/>
      <c r="D14" s="211"/>
      <c r="E14" s="211"/>
      <c r="F14" s="211"/>
      <c r="G14" s="210"/>
      <c r="H14" s="210"/>
      <c r="I14" s="210"/>
      <c r="J14" s="210"/>
      <c r="K14" s="210"/>
      <c r="Q14" s="209"/>
    </row>
    <row r="15" spans="1:256" x14ac:dyDescent="0.2">
      <c r="I15" s="208">
        <f>J37/1000</f>
        <v>205.29992002291198</v>
      </c>
      <c r="J15" s="208"/>
      <c r="K15" s="107" t="s">
        <v>10</v>
      </c>
    </row>
    <row r="16" spans="1:256" x14ac:dyDescent="0.2">
      <c r="B16" s="207" t="s">
        <v>4</v>
      </c>
      <c r="C16" s="204" t="s">
        <v>229</v>
      </c>
      <c r="D16" s="206"/>
      <c r="E16" s="203"/>
      <c r="F16" s="204" t="s">
        <v>228</v>
      </c>
      <c r="G16" s="203"/>
      <c r="H16" s="205" t="s">
        <v>227</v>
      </c>
      <c r="I16" s="205" t="s">
        <v>226</v>
      </c>
      <c r="J16" s="204" t="s">
        <v>225</v>
      </c>
      <c r="K16" s="203"/>
    </row>
    <row r="17" spans="1:256" x14ac:dyDescent="0.2">
      <c r="B17" s="202"/>
      <c r="C17" s="199"/>
      <c r="D17" s="201"/>
      <c r="E17" s="198"/>
      <c r="F17" s="199"/>
      <c r="G17" s="198"/>
      <c r="H17" s="200"/>
      <c r="I17" s="200"/>
      <c r="J17" s="199"/>
      <c r="K17" s="198"/>
    </row>
    <row r="18" spans="1:256" x14ac:dyDescent="0.2">
      <c r="B18" s="197">
        <v>1</v>
      </c>
      <c r="C18" s="195">
        <v>2</v>
      </c>
      <c r="D18" s="196"/>
      <c r="E18" s="194"/>
      <c r="F18" s="195">
        <v>3</v>
      </c>
      <c r="G18" s="194"/>
      <c r="H18" s="193">
        <v>4</v>
      </c>
      <c r="I18" s="192">
        <v>5</v>
      </c>
      <c r="J18" s="191">
        <v>6</v>
      </c>
      <c r="K18" s="190"/>
    </row>
    <row r="19" spans="1:256" x14ac:dyDescent="0.2">
      <c r="B19" s="189" t="s">
        <v>224</v>
      </c>
      <c r="C19" s="188"/>
      <c r="D19" s="188"/>
      <c r="E19" s="188"/>
      <c r="F19" s="188"/>
      <c r="G19" s="188"/>
      <c r="H19" s="188"/>
      <c r="I19" s="188"/>
      <c r="J19" s="188"/>
      <c r="K19" s="187"/>
    </row>
    <row r="20" spans="1:256" x14ac:dyDescent="0.2">
      <c r="B20" s="186">
        <v>1</v>
      </c>
      <c r="C20" s="185" t="s">
        <v>223</v>
      </c>
      <c r="D20" s="184"/>
      <c r="E20" s="183"/>
      <c r="F20" s="140" t="s">
        <v>222</v>
      </c>
      <c r="G20" s="138"/>
      <c r="H20" s="182" t="s">
        <v>221</v>
      </c>
      <c r="I20" s="181" t="s">
        <v>220</v>
      </c>
      <c r="J20" s="180">
        <f>(2.16*G25/10+3.57*G26/10+7.62*G27/10)*1.3*1000</f>
        <v>41870.399999999994</v>
      </c>
      <c r="K20" s="179"/>
      <c r="L20" s="162"/>
      <c r="N20" s="161"/>
    </row>
    <row r="21" spans="1:256" x14ac:dyDescent="0.2">
      <c r="B21" s="170"/>
      <c r="C21" s="169"/>
      <c r="D21" s="168"/>
      <c r="E21" s="167"/>
      <c r="F21" s="178" t="s">
        <v>219</v>
      </c>
      <c r="G21" s="177">
        <v>2.16</v>
      </c>
      <c r="H21" s="166"/>
      <c r="I21" s="165"/>
      <c r="J21" s="164"/>
      <c r="K21" s="163"/>
      <c r="L21" s="162"/>
      <c r="N21" s="161"/>
    </row>
    <row r="22" spans="1:256" ht="15" x14ac:dyDescent="0.2">
      <c r="B22" s="170"/>
      <c r="C22" s="169"/>
      <c r="D22" s="168"/>
      <c r="E22" s="167"/>
      <c r="F22" s="176" t="s">
        <v>218</v>
      </c>
      <c r="G22" s="175">
        <v>3.57</v>
      </c>
      <c r="H22" s="166"/>
      <c r="I22" s="165"/>
      <c r="J22" s="164"/>
      <c r="K22" s="163"/>
      <c r="L22" s="162"/>
      <c r="N22" s="161"/>
    </row>
    <row r="23" spans="1:256" ht="15" x14ac:dyDescent="0.2">
      <c r="B23" s="170"/>
      <c r="C23" s="169"/>
      <c r="D23" s="168"/>
      <c r="E23" s="167"/>
      <c r="F23" s="176" t="s">
        <v>217</v>
      </c>
      <c r="G23" s="175">
        <v>7.62</v>
      </c>
      <c r="H23" s="166"/>
      <c r="I23" s="165"/>
      <c r="J23" s="164"/>
      <c r="K23" s="163"/>
      <c r="L23" s="162"/>
      <c r="N23" s="161"/>
    </row>
    <row r="24" spans="1:256" ht="15" x14ac:dyDescent="0.2">
      <c r="B24" s="170"/>
      <c r="C24" s="169"/>
      <c r="D24" s="168"/>
      <c r="E24" s="167"/>
      <c r="F24" s="176" t="s">
        <v>216</v>
      </c>
      <c r="G24" s="175" t="s">
        <v>18</v>
      </c>
      <c r="H24" s="166"/>
      <c r="I24" s="165"/>
      <c r="J24" s="164"/>
      <c r="K24" s="163"/>
      <c r="L24" s="162"/>
      <c r="N24" s="161"/>
    </row>
    <row r="25" spans="1:256" ht="15" x14ac:dyDescent="0.2">
      <c r="B25" s="170"/>
      <c r="C25" s="169"/>
      <c r="D25" s="168"/>
      <c r="E25" s="167"/>
      <c r="F25" s="174" t="s">
        <v>215</v>
      </c>
      <c r="G25" s="173">
        <v>38</v>
      </c>
      <c r="H25" s="166"/>
      <c r="I25" s="165"/>
      <c r="J25" s="164"/>
      <c r="K25" s="163"/>
      <c r="L25" s="162"/>
      <c r="N25" s="161"/>
    </row>
    <row r="26" spans="1:256" ht="15" x14ac:dyDescent="0.2">
      <c r="B26" s="170"/>
      <c r="C26" s="169"/>
      <c r="D26" s="168"/>
      <c r="E26" s="167"/>
      <c r="F26" s="174" t="s">
        <v>214</v>
      </c>
      <c r="G26" s="173">
        <v>16</v>
      </c>
      <c r="H26" s="166"/>
      <c r="I26" s="165"/>
      <c r="J26" s="164"/>
      <c r="K26" s="163"/>
      <c r="L26" s="162"/>
      <c r="N26" s="161"/>
    </row>
    <row r="27" spans="1:256" ht="15" x14ac:dyDescent="0.2">
      <c r="B27" s="170"/>
      <c r="C27" s="169"/>
      <c r="D27" s="168"/>
      <c r="E27" s="167"/>
      <c r="F27" s="174" t="s">
        <v>213</v>
      </c>
      <c r="G27" s="173">
        <v>24</v>
      </c>
      <c r="H27" s="166"/>
      <c r="I27" s="165"/>
      <c r="J27" s="164"/>
      <c r="K27" s="163"/>
      <c r="L27" s="162"/>
      <c r="N27" s="161"/>
    </row>
    <row r="28" spans="1:256" x14ac:dyDescent="0.2">
      <c r="B28" s="170"/>
      <c r="C28" s="169"/>
      <c r="D28" s="168"/>
      <c r="E28" s="167"/>
      <c r="F28" s="172" t="s">
        <v>212</v>
      </c>
      <c r="G28" s="171"/>
      <c r="H28" s="166"/>
      <c r="I28" s="165"/>
      <c r="J28" s="164"/>
      <c r="K28" s="163"/>
      <c r="L28" s="162"/>
      <c r="N28" s="161"/>
    </row>
    <row r="29" spans="1:256" x14ac:dyDescent="0.2">
      <c r="B29" s="170"/>
      <c r="C29" s="169"/>
      <c r="D29" s="168"/>
      <c r="E29" s="167"/>
      <c r="F29" s="156" t="s">
        <v>211</v>
      </c>
      <c r="G29" s="155"/>
      <c r="H29" s="166"/>
      <c r="I29" s="165"/>
      <c r="J29" s="164"/>
      <c r="K29" s="163"/>
      <c r="L29" s="162"/>
      <c r="N29" s="161"/>
    </row>
    <row r="30" spans="1:256" x14ac:dyDescent="0.2">
      <c r="A30" s="150"/>
      <c r="B30" s="160"/>
      <c r="C30" s="159"/>
      <c r="D30" s="158"/>
      <c r="E30" s="157"/>
      <c r="F30" s="156" t="s">
        <v>210</v>
      </c>
      <c r="G30" s="155"/>
      <c r="H30" s="154"/>
      <c r="I30" s="153"/>
      <c r="J30" s="152"/>
      <c r="K30" s="151"/>
      <c r="L30" s="150"/>
      <c r="M30" s="149"/>
      <c r="N30" s="149"/>
      <c r="O30" s="149"/>
      <c r="P30" s="149"/>
      <c r="Q30" s="149"/>
      <c r="R30" s="149"/>
      <c r="S30" s="149"/>
      <c r="T30" s="149"/>
      <c r="U30" s="149"/>
      <c r="V30" s="149"/>
      <c r="W30" s="149"/>
      <c r="X30" s="149"/>
      <c r="Y30" s="149"/>
      <c r="Z30" s="149"/>
      <c r="AA30" s="149"/>
      <c r="AB30" s="149"/>
      <c r="AC30" s="149"/>
      <c r="AD30" s="149"/>
      <c r="AE30" s="149"/>
      <c r="AF30" s="149"/>
      <c r="AG30" s="149"/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  <c r="BI30" s="149"/>
      <c r="BJ30" s="149"/>
      <c r="BK30" s="149"/>
      <c r="BL30" s="149"/>
      <c r="BM30" s="149"/>
      <c r="BN30" s="149"/>
      <c r="BO30" s="149"/>
      <c r="BP30" s="149"/>
      <c r="BQ30" s="149"/>
      <c r="BR30" s="149"/>
      <c r="BS30" s="149"/>
      <c r="BT30" s="149"/>
      <c r="BU30" s="149"/>
      <c r="BV30" s="149"/>
      <c r="BW30" s="149"/>
      <c r="BX30" s="149"/>
      <c r="BY30" s="149"/>
      <c r="BZ30" s="149"/>
      <c r="CA30" s="149"/>
      <c r="CB30" s="149"/>
      <c r="CC30" s="149"/>
      <c r="CD30" s="149"/>
      <c r="CE30" s="149"/>
      <c r="CF30" s="149"/>
      <c r="CG30" s="149"/>
      <c r="CH30" s="149"/>
      <c r="CI30" s="149"/>
      <c r="CJ30" s="149"/>
      <c r="CK30" s="149"/>
      <c r="CL30" s="149"/>
      <c r="CM30" s="149"/>
      <c r="CN30" s="149"/>
      <c r="CO30" s="149"/>
      <c r="CP30" s="149"/>
      <c r="CQ30" s="149"/>
      <c r="CR30" s="149"/>
      <c r="CS30" s="149"/>
      <c r="CT30" s="149"/>
      <c r="CU30" s="149"/>
      <c r="CV30" s="149"/>
      <c r="CW30" s="149"/>
      <c r="CX30" s="149"/>
      <c r="CY30" s="149"/>
      <c r="CZ30" s="149"/>
      <c r="DA30" s="149"/>
      <c r="DB30" s="149"/>
      <c r="DC30" s="149"/>
      <c r="DD30" s="149"/>
      <c r="DE30" s="149"/>
      <c r="DF30" s="149"/>
      <c r="DG30" s="149"/>
      <c r="DH30" s="149"/>
      <c r="DI30" s="149"/>
      <c r="DJ30" s="149"/>
      <c r="DK30" s="149"/>
      <c r="DL30" s="149"/>
      <c r="DM30" s="149"/>
      <c r="DN30" s="149"/>
      <c r="DO30" s="149"/>
      <c r="DP30" s="149"/>
      <c r="DQ30" s="149"/>
      <c r="DR30" s="149"/>
      <c r="DS30" s="149"/>
      <c r="DT30" s="149"/>
      <c r="DU30" s="149"/>
      <c r="DV30" s="149"/>
      <c r="DW30" s="149"/>
      <c r="DX30" s="149"/>
      <c r="DY30" s="149"/>
      <c r="DZ30" s="149"/>
      <c r="EA30" s="149"/>
      <c r="EB30" s="149"/>
      <c r="EC30" s="149"/>
      <c r="ED30" s="149"/>
      <c r="EE30" s="149"/>
      <c r="EF30" s="149"/>
      <c r="EG30" s="149"/>
      <c r="EH30" s="149"/>
      <c r="EI30" s="149"/>
      <c r="EJ30" s="149"/>
      <c r="EK30" s="149"/>
      <c r="EL30" s="149"/>
      <c r="EM30" s="149"/>
      <c r="EN30" s="149"/>
      <c r="EO30" s="149"/>
      <c r="EP30" s="149"/>
      <c r="EQ30" s="149"/>
      <c r="ER30" s="149"/>
      <c r="ES30" s="149"/>
      <c r="ET30" s="149"/>
      <c r="EU30" s="149"/>
      <c r="EV30" s="149"/>
      <c r="EW30" s="149"/>
      <c r="EX30" s="149"/>
      <c r="EY30" s="149"/>
      <c r="EZ30" s="149"/>
      <c r="FA30" s="149"/>
      <c r="FB30" s="149"/>
      <c r="FC30" s="149"/>
      <c r="FD30" s="149"/>
      <c r="FE30" s="149"/>
      <c r="FF30" s="149"/>
      <c r="FG30" s="149"/>
      <c r="FH30" s="149"/>
      <c r="FI30" s="149"/>
      <c r="FJ30" s="149"/>
      <c r="FK30" s="149"/>
      <c r="FL30" s="149"/>
      <c r="FM30" s="149"/>
      <c r="FN30" s="149"/>
      <c r="FO30" s="149"/>
      <c r="FP30" s="149"/>
      <c r="FQ30" s="149"/>
      <c r="FR30" s="149"/>
      <c r="FS30" s="149"/>
      <c r="FT30" s="149"/>
      <c r="FU30" s="149"/>
      <c r="FV30" s="149"/>
      <c r="FW30" s="149"/>
      <c r="FX30" s="149"/>
      <c r="FY30" s="149"/>
      <c r="FZ30" s="149"/>
      <c r="GA30" s="149"/>
      <c r="GB30" s="149"/>
      <c r="GC30" s="149"/>
      <c r="GD30" s="149"/>
      <c r="GE30" s="149"/>
      <c r="GF30" s="149"/>
      <c r="GG30" s="149"/>
      <c r="GH30" s="149"/>
      <c r="GI30" s="149"/>
      <c r="GJ30" s="149"/>
      <c r="GK30" s="149"/>
      <c r="GL30" s="149"/>
      <c r="GM30" s="149"/>
      <c r="GN30" s="149"/>
      <c r="GO30" s="149"/>
      <c r="GP30" s="149"/>
      <c r="GQ30" s="149"/>
      <c r="GR30" s="149"/>
      <c r="GS30" s="149"/>
      <c r="GT30" s="149"/>
      <c r="GU30" s="149"/>
      <c r="GV30" s="149"/>
      <c r="GW30" s="149"/>
      <c r="GX30" s="149"/>
      <c r="GY30" s="149"/>
      <c r="GZ30" s="149"/>
      <c r="HA30" s="149"/>
      <c r="HB30" s="149"/>
      <c r="HC30" s="149"/>
      <c r="HD30" s="149"/>
      <c r="HE30" s="149"/>
      <c r="HF30" s="149"/>
      <c r="HG30" s="149"/>
      <c r="HH30" s="149"/>
      <c r="HI30" s="149"/>
      <c r="HJ30" s="149"/>
      <c r="HK30" s="149"/>
      <c r="HL30" s="149"/>
      <c r="HM30" s="149"/>
      <c r="HN30" s="149"/>
      <c r="HO30" s="149"/>
      <c r="HP30" s="149"/>
      <c r="HQ30" s="149"/>
      <c r="HR30" s="149"/>
      <c r="HS30" s="149"/>
      <c r="HT30" s="149"/>
      <c r="HU30" s="149"/>
      <c r="HV30" s="149"/>
      <c r="HW30" s="149"/>
      <c r="HX30" s="149"/>
      <c r="HY30" s="149"/>
      <c r="HZ30" s="149"/>
      <c r="IA30" s="149"/>
      <c r="IB30" s="149"/>
      <c r="IC30" s="149"/>
      <c r="ID30" s="149"/>
      <c r="IE30" s="149"/>
      <c r="IF30" s="149"/>
      <c r="IG30" s="149"/>
      <c r="IH30" s="149"/>
      <c r="II30" s="149"/>
      <c r="IJ30" s="149"/>
      <c r="IK30" s="149"/>
      <c r="IL30" s="149"/>
      <c r="IM30" s="149"/>
      <c r="IN30" s="149"/>
      <c r="IO30" s="149"/>
      <c r="IP30" s="149"/>
      <c r="IQ30" s="149"/>
      <c r="IR30" s="149"/>
      <c r="IS30" s="149"/>
      <c r="IT30" s="149"/>
      <c r="IU30" s="149"/>
      <c r="IV30" s="149"/>
    </row>
    <row r="31" spans="1:256" x14ac:dyDescent="0.2">
      <c r="A31" s="143"/>
      <c r="B31" s="148"/>
      <c r="C31" s="147" t="s">
        <v>209</v>
      </c>
      <c r="D31" s="147"/>
      <c r="E31" s="147"/>
      <c r="F31" s="147"/>
      <c r="G31" s="147"/>
      <c r="H31" s="147"/>
      <c r="I31" s="146"/>
      <c r="J31" s="145">
        <f>J20</f>
        <v>41870.399999999994</v>
      </c>
      <c r="K31" s="144"/>
      <c r="L31" s="143"/>
      <c r="M31" s="142"/>
      <c r="N31" s="142"/>
      <c r="O31" s="142"/>
      <c r="P31" s="142"/>
      <c r="Q31" s="142"/>
      <c r="R31" s="142"/>
      <c r="S31" s="142"/>
      <c r="T31" s="142"/>
      <c r="U31" s="142"/>
      <c r="V31" s="142"/>
      <c r="W31" s="142"/>
      <c r="X31" s="142"/>
      <c r="Y31" s="142"/>
      <c r="Z31" s="142"/>
      <c r="AA31" s="142"/>
      <c r="AB31" s="142"/>
      <c r="AC31" s="142"/>
      <c r="AD31" s="142"/>
      <c r="AE31" s="142"/>
      <c r="AF31" s="142"/>
      <c r="AG31" s="142"/>
      <c r="AH31" s="142"/>
      <c r="AI31" s="142"/>
      <c r="AJ31" s="142"/>
      <c r="AK31" s="142"/>
      <c r="AL31" s="142"/>
      <c r="AM31" s="142"/>
      <c r="AN31" s="142"/>
      <c r="AO31" s="142"/>
      <c r="AP31" s="142"/>
      <c r="AQ31" s="142"/>
      <c r="AR31" s="142"/>
      <c r="AS31" s="142"/>
      <c r="AT31" s="142"/>
      <c r="AU31" s="142"/>
      <c r="AV31" s="142"/>
      <c r="AW31" s="142"/>
      <c r="AX31" s="142"/>
      <c r="AY31" s="142"/>
      <c r="AZ31" s="142"/>
      <c r="BA31" s="142"/>
      <c r="BB31" s="142"/>
      <c r="BC31" s="142"/>
      <c r="BD31" s="142"/>
      <c r="BE31" s="142"/>
      <c r="BF31" s="142"/>
      <c r="BG31" s="142"/>
      <c r="BH31" s="142"/>
      <c r="BI31" s="142"/>
      <c r="BJ31" s="142"/>
      <c r="BK31" s="142"/>
      <c r="BL31" s="142"/>
      <c r="BM31" s="142"/>
      <c r="BN31" s="142"/>
      <c r="BO31" s="142"/>
      <c r="BP31" s="142"/>
      <c r="BQ31" s="142"/>
      <c r="BR31" s="142"/>
      <c r="BS31" s="142"/>
      <c r="BT31" s="142"/>
      <c r="BU31" s="142"/>
      <c r="BV31" s="142"/>
      <c r="BW31" s="142"/>
      <c r="BX31" s="142"/>
      <c r="BY31" s="142"/>
      <c r="BZ31" s="142"/>
      <c r="CA31" s="142"/>
      <c r="CB31" s="142"/>
      <c r="CC31" s="142"/>
      <c r="CD31" s="142"/>
      <c r="CE31" s="142"/>
      <c r="CF31" s="142"/>
      <c r="CG31" s="142"/>
      <c r="CH31" s="142"/>
      <c r="CI31" s="142"/>
      <c r="CJ31" s="142"/>
      <c r="CK31" s="142"/>
      <c r="CL31" s="142"/>
      <c r="CM31" s="142"/>
      <c r="CN31" s="142"/>
      <c r="CO31" s="142"/>
      <c r="CP31" s="142"/>
      <c r="CQ31" s="142"/>
      <c r="CR31" s="142"/>
      <c r="CS31" s="142"/>
      <c r="CT31" s="142"/>
      <c r="CU31" s="142"/>
      <c r="CV31" s="142"/>
      <c r="CW31" s="142"/>
      <c r="CX31" s="142"/>
      <c r="CY31" s="142"/>
      <c r="CZ31" s="142"/>
      <c r="DA31" s="142"/>
      <c r="DB31" s="142"/>
      <c r="DC31" s="142"/>
      <c r="DD31" s="142"/>
      <c r="DE31" s="142"/>
      <c r="DF31" s="142"/>
      <c r="DG31" s="142"/>
      <c r="DH31" s="142"/>
      <c r="DI31" s="142"/>
      <c r="DJ31" s="142"/>
      <c r="DK31" s="142"/>
      <c r="DL31" s="142"/>
      <c r="DM31" s="142"/>
      <c r="DN31" s="142"/>
      <c r="DO31" s="142"/>
      <c r="DP31" s="142"/>
      <c r="DQ31" s="142"/>
      <c r="DR31" s="142"/>
      <c r="DS31" s="142"/>
      <c r="DT31" s="142"/>
      <c r="DU31" s="142"/>
      <c r="DV31" s="142"/>
      <c r="DW31" s="142"/>
      <c r="DX31" s="142"/>
      <c r="DY31" s="142"/>
      <c r="DZ31" s="142"/>
      <c r="EA31" s="142"/>
      <c r="EB31" s="142"/>
      <c r="EC31" s="142"/>
      <c r="ED31" s="142"/>
      <c r="EE31" s="142"/>
      <c r="EF31" s="142"/>
      <c r="EG31" s="142"/>
      <c r="EH31" s="142"/>
      <c r="EI31" s="142"/>
      <c r="EJ31" s="142"/>
      <c r="EK31" s="142"/>
      <c r="EL31" s="142"/>
      <c r="EM31" s="142"/>
      <c r="EN31" s="142"/>
      <c r="EO31" s="142"/>
      <c r="EP31" s="142"/>
      <c r="EQ31" s="142"/>
      <c r="ER31" s="142"/>
      <c r="ES31" s="142"/>
      <c r="ET31" s="142"/>
      <c r="EU31" s="142"/>
      <c r="EV31" s="142"/>
      <c r="EW31" s="142"/>
      <c r="EX31" s="142"/>
      <c r="EY31" s="142"/>
      <c r="EZ31" s="142"/>
      <c r="FA31" s="142"/>
      <c r="FB31" s="142"/>
      <c r="FC31" s="142"/>
      <c r="FD31" s="142"/>
      <c r="FE31" s="142"/>
      <c r="FF31" s="142"/>
      <c r="FG31" s="142"/>
      <c r="FH31" s="142"/>
      <c r="FI31" s="142"/>
      <c r="FJ31" s="142"/>
      <c r="FK31" s="142"/>
      <c r="FL31" s="142"/>
      <c r="FM31" s="142"/>
      <c r="FN31" s="142"/>
      <c r="FO31" s="142"/>
      <c r="FP31" s="142"/>
      <c r="FQ31" s="142"/>
      <c r="FR31" s="142"/>
      <c r="FS31" s="142"/>
      <c r="FT31" s="142"/>
      <c r="FU31" s="142"/>
      <c r="FV31" s="142"/>
      <c r="FW31" s="142"/>
      <c r="FX31" s="142"/>
      <c r="FY31" s="142"/>
      <c r="FZ31" s="142"/>
      <c r="GA31" s="142"/>
      <c r="GB31" s="142"/>
      <c r="GC31" s="142"/>
      <c r="GD31" s="142"/>
      <c r="GE31" s="142"/>
      <c r="GF31" s="142"/>
      <c r="GG31" s="142"/>
      <c r="GH31" s="142"/>
      <c r="GI31" s="142"/>
      <c r="GJ31" s="142"/>
      <c r="GK31" s="142"/>
      <c r="GL31" s="142"/>
      <c r="GM31" s="142"/>
      <c r="GN31" s="142"/>
      <c r="GO31" s="142"/>
      <c r="GP31" s="142"/>
      <c r="GQ31" s="142"/>
      <c r="GR31" s="142"/>
      <c r="GS31" s="142"/>
      <c r="GT31" s="142"/>
      <c r="GU31" s="142"/>
      <c r="GV31" s="142"/>
      <c r="GW31" s="142"/>
      <c r="GX31" s="142"/>
      <c r="GY31" s="142"/>
      <c r="GZ31" s="142"/>
      <c r="HA31" s="142"/>
      <c r="HB31" s="142"/>
      <c r="HC31" s="142"/>
      <c r="HD31" s="142"/>
      <c r="HE31" s="142"/>
      <c r="HF31" s="142"/>
      <c r="HG31" s="142"/>
      <c r="HH31" s="142"/>
      <c r="HI31" s="142"/>
      <c r="HJ31" s="142"/>
      <c r="HK31" s="142"/>
      <c r="HL31" s="142"/>
      <c r="HM31" s="142"/>
      <c r="HN31" s="142"/>
      <c r="HO31" s="142"/>
      <c r="HP31" s="142"/>
      <c r="HQ31" s="142"/>
      <c r="HR31" s="142"/>
      <c r="HS31" s="142"/>
      <c r="HT31" s="142"/>
      <c r="HU31" s="142"/>
      <c r="HV31" s="142"/>
      <c r="HW31" s="142"/>
      <c r="HX31" s="142"/>
      <c r="HY31" s="142"/>
      <c r="HZ31" s="142"/>
      <c r="IA31" s="142"/>
      <c r="IB31" s="142"/>
      <c r="IC31" s="142"/>
      <c r="ID31" s="142"/>
      <c r="IE31" s="142"/>
      <c r="IF31" s="142"/>
      <c r="IG31" s="142"/>
      <c r="IH31" s="142"/>
      <c r="II31" s="142"/>
      <c r="IJ31" s="142"/>
      <c r="IK31" s="142"/>
      <c r="IL31" s="142"/>
      <c r="IM31" s="142"/>
      <c r="IN31" s="142"/>
      <c r="IO31" s="142"/>
      <c r="IP31" s="142"/>
      <c r="IQ31" s="142"/>
      <c r="IR31" s="142"/>
      <c r="IS31" s="142"/>
      <c r="IT31" s="142"/>
      <c r="IU31" s="142"/>
      <c r="IV31" s="142"/>
    </row>
    <row r="32" spans="1:256" x14ac:dyDescent="0.2">
      <c r="A32" s="133"/>
      <c r="B32" s="141">
        <v>2</v>
      </c>
      <c r="C32" s="140" t="s">
        <v>208</v>
      </c>
      <c r="D32" s="139"/>
      <c r="E32" s="139"/>
      <c r="F32" s="139"/>
      <c r="G32" s="139"/>
      <c r="H32" s="139"/>
      <c r="I32" s="138"/>
      <c r="J32" s="128">
        <f>J31</f>
        <v>41870.399999999994</v>
      </c>
      <c r="K32" s="127"/>
      <c r="L32" s="137"/>
      <c r="M32" s="125"/>
      <c r="N32" s="125"/>
      <c r="O32" s="125"/>
      <c r="P32" s="125"/>
      <c r="Q32" s="125"/>
      <c r="R32" s="125"/>
      <c r="S32" s="125"/>
      <c r="T32" s="125"/>
      <c r="U32" s="125"/>
      <c r="V32" s="125"/>
      <c r="W32" s="125"/>
      <c r="X32" s="125"/>
      <c r="Y32" s="125"/>
      <c r="Z32" s="125"/>
      <c r="AA32" s="125"/>
      <c r="AB32" s="125"/>
      <c r="AC32" s="125"/>
      <c r="AD32" s="125"/>
      <c r="AE32" s="125"/>
      <c r="AF32" s="125"/>
      <c r="AG32" s="125"/>
      <c r="AH32" s="125"/>
      <c r="AI32" s="125"/>
      <c r="AJ32" s="125"/>
      <c r="AK32" s="125"/>
      <c r="AL32" s="125"/>
      <c r="AM32" s="125"/>
      <c r="AN32" s="125"/>
      <c r="AO32" s="125"/>
      <c r="AP32" s="125"/>
      <c r="AQ32" s="125"/>
      <c r="AR32" s="125"/>
      <c r="AS32" s="125"/>
      <c r="AT32" s="125"/>
      <c r="AU32" s="125"/>
      <c r="AV32" s="125"/>
      <c r="AW32" s="125"/>
      <c r="AX32" s="125"/>
      <c r="AY32" s="125"/>
      <c r="AZ32" s="125"/>
      <c r="BA32" s="125"/>
      <c r="BB32" s="125"/>
      <c r="BC32" s="125"/>
      <c r="BD32" s="125"/>
      <c r="BE32" s="125"/>
      <c r="BF32" s="125"/>
      <c r="BG32" s="125"/>
      <c r="BH32" s="125"/>
      <c r="BI32" s="125"/>
      <c r="BJ32" s="125"/>
      <c r="BK32" s="125"/>
      <c r="BL32" s="125"/>
      <c r="BM32" s="125"/>
      <c r="BN32" s="125"/>
      <c r="BO32" s="125"/>
      <c r="BP32" s="125"/>
      <c r="BQ32" s="125"/>
      <c r="BR32" s="125"/>
      <c r="BS32" s="125"/>
      <c r="BT32" s="125"/>
      <c r="BU32" s="125"/>
      <c r="BV32" s="125"/>
      <c r="BW32" s="125"/>
      <c r="BX32" s="125"/>
      <c r="BY32" s="125"/>
      <c r="BZ32" s="125"/>
      <c r="CA32" s="125"/>
      <c r="CB32" s="125"/>
      <c r="CC32" s="125"/>
      <c r="CD32" s="125"/>
      <c r="CE32" s="125"/>
      <c r="CF32" s="125"/>
      <c r="CG32" s="125"/>
      <c r="CH32" s="125"/>
      <c r="CI32" s="125"/>
      <c r="CJ32" s="125"/>
      <c r="CK32" s="125"/>
      <c r="CL32" s="125"/>
      <c r="CM32" s="125"/>
      <c r="CN32" s="125"/>
      <c r="CO32" s="125"/>
      <c r="CP32" s="125"/>
      <c r="CQ32" s="125"/>
      <c r="CR32" s="125"/>
      <c r="CS32" s="125"/>
      <c r="CT32" s="125"/>
      <c r="CU32" s="125"/>
      <c r="CV32" s="125"/>
      <c r="CW32" s="125"/>
      <c r="CX32" s="125"/>
      <c r="CY32" s="125"/>
      <c r="CZ32" s="125"/>
      <c r="DA32" s="125"/>
      <c r="DB32" s="125"/>
      <c r="DC32" s="125"/>
      <c r="DD32" s="125"/>
      <c r="DE32" s="125"/>
      <c r="DF32" s="125"/>
      <c r="DG32" s="125"/>
      <c r="DH32" s="125"/>
      <c r="DI32" s="125"/>
      <c r="DJ32" s="125"/>
      <c r="DK32" s="125"/>
      <c r="DL32" s="125"/>
      <c r="DM32" s="125"/>
      <c r="DN32" s="125"/>
      <c r="DO32" s="125"/>
      <c r="DP32" s="125"/>
      <c r="DQ32" s="125"/>
      <c r="DR32" s="125"/>
      <c r="DS32" s="125"/>
      <c r="DT32" s="125"/>
      <c r="DU32" s="125"/>
      <c r="DV32" s="125"/>
      <c r="DW32" s="125"/>
      <c r="DX32" s="125"/>
      <c r="DY32" s="125"/>
      <c r="DZ32" s="125"/>
      <c r="EA32" s="125"/>
      <c r="EB32" s="125"/>
      <c r="EC32" s="125"/>
      <c r="ED32" s="125"/>
      <c r="EE32" s="125"/>
      <c r="EF32" s="125"/>
      <c r="EG32" s="125"/>
      <c r="EH32" s="125"/>
      <c r="EI32" s="125"/>
      <c r="EJ32" s="125"/>
      <c r="EK32" s="125"/>
      <c r="EL32" s="125"/>
      <c r="EM32" s="125"/>
      <c r="EN32" s="125"/>
      <c r="EO32" s="125"/>
      <c r="EP32" s="125"/>
      <c r="EQ32" s="125"/>
      <c r="ER32" s="125"/>
      <c r="ES32" s="125"/>
      <c r="ET32" s="125"/>
      <c r="EU32" s="125"/>
      <c r="EV32" s="125"/>
      <c r="EW32" s="125"/>
      <c r="EX32" s="125"/>
      <c r="EY32" s="125"/>
      <c r="EZ32" s="125"/>
      <c r="FA32" s="125"/>
      <c r="FB32" s="125"/>
      <c r="FC32" s="125"/>
      <c r="FD32" s="125"/>
      <c r="FE32" s="125"/>
      <c r="FF32" s="125"/>
      <c r="FG32" s="125"/>
      <c r="FH32" s="125"/>
      <c r="FI32" s="125"/>
      <c r="FJ32" s="125"/>
      <c r="FK32" s="125"/>
      <c r="FL32" s="125"/>
      <c r="FM32" s="125"/>
      <c r="FN32" s="125"/>
      <c r="FO32" s="125"/>
      <c r="FP32" s="125"/>
      <c r="FQ32" s="125"/>
      <c r="FR32" s="125"/>
      <c r="FS32" s="125"/>
      <c r="FT32" s="125"/>
      <c r="FU32" s="125"/>
      <c r="FV32" s="125"/>
      <c r="FW32" s="125"/>
      <c r="FX32" s="125"/>
      <c r="FY32" s="125"/>
      <c r="FZ32" s="125"/>
      <c r="GA32" s="125"/>
      <c r="GB32" s="125"/>
      <c r="GC32" s="125"/>
      <c r="GD32" s="125"/>
      <c r="GE32" s="125"/>
      <c r="GF32" s="125"/>
      <c r="GG32" s="125"/>
      <c r="GH32" s="125"/>
      <c r="GI32" s="125"/>
      <c r="GJ32" s="125"/>
      <c r="GK32" s="125"/>
      <c r="GL32" s="125"/>
      <c r="GM32" s="125"/>
      <c r="GN32" s="125"/>
      <c r="GO32" s="125"/>
      <c r="GP32" s="125"/>
      <c r="GQ32" s="125"/>
      <c r="GR32" s="125"/>
      <c r="GS32" s="125"/>
      <c r="GT32" s="125"/>
      <c r="GU32" s="125"/>
      <c r="GV32" s="125"/>
      <c r="GW32" s="125"/>
      <c r="GX32" s="125"/>
      <c r="GY32" s="125"/>
      <c r="GZ32" s="125"/>
      <c r="HA32" s="125"/>
      <c r="HB32" s="125"/>
      <c r="HC32" s="125"/>
      <c r="HD32" s="125"/>
      <c r="HE32" s="125"/>
      <c r="HF32" s="125"/>
      <c r="HG32" s="125"/>
      <c r="HH32" s="125"/>
      <c r="HI32" s="125"/>
      <c r="HJ32" s="125"/>
      <c r="HK32" s="125"/>
      <c r="HL32" s="125"/>
      <c r="HM32" s="125"/>
      <c r="HN32" s="125"/>
      <c r="HO32" s="125"/>
      <c r="HP32" s="125"/>
      <c r="HQ32" s="125"/>
      <c r="HR32" s="125"/>
      <c r="HS32" s="125"/>
      <c r="HT32" s="125"/>
      <c r="HU32" s="125"/>
      <c r="HV32" s="125"/>
      <c r="HW32" s="125"/>
      <c r="HX32" s="125"/>
      <c r="HY32" s="125"/>
      <c r="HZ32" s="125"/>
      <c r="IA32" s="125"/>
      <c r="IB32" s="125"/>
      <c r="IC32" s="125"/>
      <c r="ID32" s="125"/>
      <c r="IE32" s="125"/>
      <c r="IF32" s="125"/>
      <c r="IG32" s="125"/>
      <c r="IH32" s="125"/>
      <c r="II32" s="125"/>
      <c r="IJ32" s="125"/>
      <c r="IK32" s="125"/>
      <c r="IL32" s="125"/>
      <c r="IM32" s="125"/>
      <c r="IN32" s="125"/>
      <c r="IO32" s="125"/>
      <c r="IP32" s="125"/>
      <c r="IQ32" s="125"/>
      <c r="IR32" s="125"/>
      <c r="IS32" s="125"/>
      <c r="IT32" s="125"/>
      <c r="IU32" s="125"/>
      <c r="IV32" s="125"/>
    </row>
    <row r="33" spans="1:256" ht="15" x14ac:dyDescent="0.25">
      <c r="A33" s="136"/>
      <c r="B33" s="132">
        <v>3</v>
      </c>
      <c r="C33" s="131" t="s">
        <v>207</v>
      </c>
      <c r="D33" s="130"/>
      <c r="E33" s="130"/>
      <c r="F33" s="130"/>
      <c r="G33" s="130"/>
      <c r="H33" s="130"/>
      <c r="I33" s="129"/>
      <c r="J33" s="128">
        <f>J32*4.0860194</f>
        <v>171083.26668575997</v>
      </c>
      <c r="K33" s="127"/>
      <c r="L33" s="135"/>
      <c r="M33" s="134"/>
      <c r="N33" s="134"/>
      <c r="O33" s="107"/>
      <c r="P33" s="107"/>
      <c r="Q33" s="107"/>
      <c r="R33" s="107"/>
      <c r="S33" s="107"/>
      <c r="T33" s="107"/>
      <c r="U33" s="107"/>
      <c r="V33" s="107"/>
      <c r="W33" s="107"/>
      <c r="X33" s="107"/>
      <c r="Y33" s="107"/>
      <c r="Z33" s="107"/>
      <c r="AA33" s="107"/>
      <c r="AB33" s="107"/>
      <c r="AC33" s="107"/>
      <c r="AD33" s="107"/>
      <c r="AE33" s="107"/>
      <c r="AF33" s="107"/>
      <c r="AG33" s="107"/>
      <c r="AH33" s="107"/>
      <c r="AI33" s="107"/>
      <c r="AJ33" s="107"/>
      <c r="AK33" s="107"/>
      <c r="AL33" s="107"/>
      <c r="AM33" s="107"/>
      <c r="AN33" s="107"/>
      <c r="AO33" s="107"/>
      <c r="AP33" s="107"/>
      <c r="AQ33" s="107"/>
      <c r="AR33" s="107"/>
      <c r="AS33" s="107"/>
      <c r="AT33" s="107"/>
      <c r="AU33" s="107"/>
      <c r="AV33" s="107"/>
      <c r="AW33" s="107"/>
      <c r="AX33" s="107"/>
      <c r="AY33" s="107"/>
      <c r="AZ33" s="107"/>
      <c r="BA33" s="107"/>
      <c r="BB33" s="107"/>
      <c r="BC33" s="107"/>
      <c r="BD33" s="107"/>
      <c r="BE33" s="107"/>
      <c r="BF33" s="107"/>
      <c r="BG33" s="107"/>
      <c r="BH33" s="107"/>
      <c r="BI33" s="107"/>
      <c r="BJ33" s="107"/>
      <c r="BK33" s="107"/>
      <c r="BL33" s="107"/>
      <c r="BM33" s="107"/>
      <c r="BN33" s="107"/>
      <c r="BO33" s="107"/>
      <c r="BP33" s="107"/>
      <c r="BQ33" s="107"/>
      <c r="BR33" s="107"/>
      <c r="BS33" s="107"/>
      <c r="BT33" s="107"/>
      <c r="BU33" s="107"/>
      <c r="BV33" s="107"/>
      <c r="BW33" s="107"/>
      <c r="BX33" s="107"/>
      <c r="BY33" s="107"/>
      <c r="BZ33" s="107"/>
      <c r="CA33" s="107"/>
      <c r="CB33" s="107"/>
      <c r="CC33" s="107"/>
      <c r="CD33" s="107"/>
      <c r="CE33" s="107"/>
      <c r="CF33" s="107"/>
      <c r="CG33" s="107"/>
      <c r="CH33" s="107"/>
      <c r="CI33" s="107"/>
      <c r="CJ33" s="107"/>
      <c r="CK33" s="107"/>
      <c r="CL33" s="107"/>
      <c r="CM33" s="107"/>
      <c r="CN33" s="107"/>
      <c r="CO33" s="107"/>
      <c r="CP33" s="107"/>
      <c r="CQ33" s="107"/>
      <c r="CR33" s="107"/>
      <c r="CS33" s="107"/>
      <c r="CT33" s="107"/>
      <c r="CU33" s="107"/>
      <c r="CV33" s="107"/>
      <c r="CW33" s="107"/>
      <c r="CX33" s="107"/>
      <c r="CY33" s="107"/>
      <c r="CZ33" s="107"/>
      <c r="DA33" s="107"/>
      <c r="DB33" s="107"/>
      <c r="DC33" s="107"/>
      <c r="DD33" s="107"/>
      <c r="DE33" s="107"/>
      <c r="DF33" s="107"/>
      <c r="DG33" s="107"/>
      <c r="DH33" s="107"/>
      <c r="DI33" s="107"/>
      <c r="DJ33" s="107"/>
      <c r="DK33" s="107"/>
      <c r="DL33" s="107"/>
      <c r="DM33" s="107"/>
      <c r="DN33" s="107"/>
      <c r="DO33" s="107"/>
      <c r="DP33" s="107"/>
      <c r="DQ33" s="107"/>
      <c r="DR33" s="107"/>
      <c r="DS33" s="107"/>
      <c r="DT33" s="107"/>
      <c r="DU33" s="107"/>
      <c r="DV33" s="107"/>
      <c r="DW33" s="107"/>
      <c r="DX33" s="107"/>
      <c r="DY33" s="107"/>
      <c r="DZ33" s="107"/>
      <c r="EA33" s="107"/>
      <c r="EB33" s="107"/>
      <c r="EC33" s="107"/>
      <c r="ED33" s="107"/>
      <c r="EE33" s="107"/>
      <c r="EF33" s="107"/>
      <c r="EG33" s="107"/>
      <c r="EH33" s="107"/>
      <c r="EI33" s="107"/>
      <c r="EJ33" s="107"/>
      <c r="EK33" s="107"/>
      <c r="EL33" s="107"/>
      <c r="EM33" s="107"/>
      <c r="EN33" s="107"/>
      <c r="EO33" s="107"/>
      <c r="EP33" s="107"/>
      <c r="EQ33" s="107"/>
      <c r="ER33" s="107"/>
      <c r="ES33" s="107"/>
      <c r="ET33" s="107"/>
      <c r="EU33" s="107"/>
      <c r="EV33" s="107"/>
      <c r="EW33" s="107"/>
      <c r="EX33" s="107"/>
      <c r="EY33" s="107"/>
      <c r="EZ33" s="107"/>
      <c r="FA33" s="107"/>
      <c r="FB33" s="107"/>
      <c r="FC33" s="107"/>
      <c r="FD33" s="107"/>
      <c r="FE33" s="107"/>
      <c r="FF33" s="107"/>
      <c r="FG33" s="107"/>
      <c r="FH33" s="107"/>
      <c r="FI33" s="107"/>
      <c r="FJ33" s="107"/>
      <c r="FK33" s="107"/>
      <c r="FL33" s="107"/>
      <c r="FM33" s="107"/>
      <c r="FN33" s="107"/>
      <c r="FO33" s="107"/>
      <c r="FP33" s="107"/>
      <c r="FQ33" s="107"/>
      <c r="FR33" s="107"/>
      <c r="FS33" s="107"/>
      <c r="FT33" s="107"/>
      <c r="FU33" s="107"/>
      <c r="FV33" s="107"/>
      <c r="FW33" s="107"/>
      <c r="FX33" s="107"/>
      <c r="FY33" s="107"/>
      <c r="FZ33" s="107"/>
      <c r="GA33" s="107"/>
      <c r="GB33" s="107"/>
      <c r="GC33" s="107"/>
      <c r="GD33" s="107"/>
      <c r="GE33" s="107"/>
      <c r="GF33" s="107"/>
      <c r="GG33" s="107"/>
      <c r="GH33" s="107"/>
      <c r="GI33" s="107"/>
      <c r="GJ33" s="107"/>
      <c r="GK33" s="107"/>
      <c r="GL33" s="107"/>
      <c r="GM33" s="107"/>
      <c r="GN33" s="107"/>
      <c r="GO33" s="107"/>
      <c r="GP33" s="107"/>
      <c r="GQ33" s="107"/>
      <c r="GR33" s="107"/>
      <c r="GS33" s="107"/>
      <c r="GT33" s="107"/>
      <c r="GU33" s="107"/>
      <c r="GV33" s="107"/>
      <c r="GW33" s="107"/>
      <c r="GX33" s="107"/>
      <c r="GY33" s="107"/>
      <c r="GZ33" s="107"/>
      <c r="HA33" s="107"/>
      <c r="HB33" s="107"/>
      <c r="HC33" s="107"/>
      <c r="HD33" s="107"/>
      <c r="HE33" s="107"/>
      <c r="HF33" s="107"/>
      <c r="HG33" s="107"/>
      <c r="HH33" s="107"/>
      <c r="HI33" s="107"/>
      <c r="HJ33" s="107"/>
      <c r="HK33" s="107"/>
      <c r="HL33" s="107"/>
      <c r="HM33" s="107"/>
      <c r="HN33" s="107"/>
      <c r="HO33" s="107"/>
      <c r="HP33" s="107"/>
      <c r="HQ33" s="107"/>
      <c r="HR33" s="107"/>
      <c r="HS33" s="107"/>
      <c r="HT33" s="107"/>
      <c r="HU33" s="107"/>
      <c r="HV33" s="107"/>
      <c r="HW33" s="107"/>
      <c r="HX33" s="107"/>
      <c r="HY33" s="107"/>
      <c r="HZ33" s="107"/>
      <c r="IA33" s="107"/>
      <c r="IB33" s="107"/>
      <c r="IC33" s="107"/>
      <c r="ID33" s="107"/>
      <c r="IE33" s="107"/>
      <c r="IF33" s="107"/>
      <c r="IG33" s="107"/>
      <c r="IH33" s="107"/>
      <c r="II33" s="107"/>
      <c r="IJ33" s="107"/>
      <c r="IK33" s="107"/>
      <c r="IL33" s="107"/>
      <c r="IM33" s="107"/>
      <c r="IN33" s="107"/>
      <c r="IO33" s="107"/>
      <c r="IP33" s="107"/>
      <c r="IQ33" s="107"/>
      <c r="IR33" s="107"/>
      <c r="IS33" s="107"/>
      <c r="IT33" s="107"/>
      <c r="IU33" s="107"/>
      <c r="IV33" s="107"/>
    </row>
    <row r="34" spans="1:256" x14ac:dyDescent="0.2">
      <c r="A34" s="133"/>
      <c r="B34" s="132">
        <v>4</v>
      </c>
      <c r="C34" s="131" t="s">
        <v>206</v>
      </c>
      <c r="D34" s="130"/>
      <c r="E34" s="130"/>
      <c r="F34" s="130"/>
      <c r="G34" s="130"/>
      <c r="H34" s="130"/>
      <c r="I34" s="129"/>
      <c r="J34" s="128">
        <f>J33*1</f>
        <v>171083.26668575997</v>
      </c>
      <c r="K34" s="127"/>
      <c r="L34" s="126"/>
      <c r="M34" s="125"/>
      <c r="N34" s="125"/>
      <c r="O34" s="125"/>
      <c r="P34" s="125"/>
      <c r="Q34" s="125"/>
      <c r="R34" s="125"/>
      <c r="S34" s="125"/>
      <c r="T34" s="125"/>
      <c r="U34" s="125"/>
      <c r="V34" s="125"/>
      <c r="W34" s="125"/>
      <c r="X34" s="125"/>
      <c r="Y34" s="125"/>
      <c r="Z34" s="125"/>
      <c r="AA34" s="125"/>
      <c r="AB34" s="125"/>
      <c r="AC34" s="125"/>
      <c r="AD34" s="125"/>
      <c r="AE34" s="125"/>
      <c r="AF34" s="125"/>
      <c r="AG34" s="125"/>
      <c r="AH34" s="125"/>
      <c r="AI34" s="125"/>
      <c r="AJ34" s="125"/>
      <c r="AK34" s="125"/>
      <c r="AL34" s="125"/>
      <c r="AM34" s="125"/>
      <c r="AN34" s="125"/>
      <c r="AO34" s="125"/>
      <c r="AP34" s="125"/>
      <c r="AQ34" s="125"/>
      <c r="AR34" s="125"/>
      <c r="AS34" s="125"/>
      <c r="AT34" s="125"/>
      <c r="AU34" s="125"/>
      <c r="AV34" s="125"/>
      <c r="AW34" s="125"/>
      <c r="AX34" s="125"/>
      <c r="AY34" s="125"/>
      <c r="AZ34" s="125"/>
      <c r="BA34" s="125"/>
      <c r="BB34" s="125"/>
      <c r="BC34" s="125"/>
      <c r="BD34" s="125"/>
      <c r="BE34" s="125"/>
      <c r="BF34" s="125"/>
      <c r="BG34" s="125"/>
      <c r="BH34" s="125"/>
      <c r="BI34" s="125"/>
      <c r="BJ34" s="125"/>
      <c r="BK34" s="125"/>
      <c r="BL34" s="125"/>
      <c r="BM34" s="125"/>
      <c r="BN34" s="125"/>
      <c r="BO34" s="125"/>
      <c r="BP34" s="125"/>
      <c r="BQ34" s="125"/>
      <c r="BR34" s="125"/>
      <c r="BS34" s="125"/>
      <c r="BT34" s="125"/>
      <c r="BU34" s="125"/>
      <c r="BV34" s="125"/>
      <c r="BW34" s="125"/>
      <c r="BX34" s="125"/>
      <c r="BY34" s="125"/>
      <c r="BZ34" s="125"/>
      <c r="CA34" s="125"/>
      <c r="CB34" s="125"/>
      <c r="CC34" s="125"/>
      <c r="CD34" s="125"/>
      <c r="CE34" s="125"/>
      <c r="CF34" s="125"/>
      <c r="CG34" s="125"/>
      <c r="CH34" s="125"/>
      <c r="CI34" s="125"/>
      <c r="CJ34" s="125"/>
      <c r="CK34" s="125"/>
      <c r="CL34" s="125"/>
      <c r="CM34" s="125"/>
      <c r="CN34" s="125"/>
      <c r="CO34" s="125"/>
      <c r="CP34" s="125"/>
      <c r="CQ34" s="125"/>
      <c r="CR34" s="125"/>
      <c r="CS34" s="125"/>
      <c r="CT34" s="125"/>
      <c r="CU34" s="125"/>
      <c r="CV34" s="125"/>
      <c r="CW34" s="125"/>
      <c r="CX34" s="125"/>
      <c r="CY34" s="125"/>
      <c r="CZ34" s="125"/>
      <c r="DA34" s="125"/>
      <c r="DB34" s="125"/>
      <c r="DC34" s="125"/>
      <c r="DD34" s="125"/>
      <c r="DE34" s="125"/>
      <c r="DF34" s="125"/>
      <c r="DG34" s="125"/>
      <c r="DH34" s="125"/>
      <c r="DI34" s="125"/>
      <c r="DJ34" s="125"/>
      <c r="DK34" s="125"/>
      <c r="DL34" s="125"/>
      <c r="DM34" s="125"/>
      <c r="DN34" s="125"/>
      <c r="DO34" s="125"/>
      <c r="DP34" s="125"/>
      <c r="DQ34" s="125"/>
      <c r="DR34" s="125"/>
      <c r="DS34" s="125"/>
      <c r="DT34" s="125"/>
      <c r="DU34" s="125"/>
      <c r="DV34" s="125"/>
      <c r="DW34" s="125"/>
      <c r="DX34" s="125"/>
      <c r="DY34" s="125"/>
      <c r="DZ34" s="125"/>
      <c r="EA34" s="125"/>
      <c r="EB34" s="125"/>
      <c r="EC34" s="125"/>
      <c r="ED34" s="125"/>
      <c r="EE34" s="125"/>
      <c r="EF34" s="125"/>
      <c r="EG34" s="125"/>
      <c r="EH34" s="125"/>
      <c r="EI34" s="125"/>
      <c r="EJ34" s="125"/>
      <c r="EK34" s="125"/>
      <c r="EL34" s="125"/>
      <c r="EM34" s="125"/>
      <c r="EN34" s="125"/>
      <c r="EO34" s="125"/>
      <c r="EP34" s="125"/>
      <c r="EQ34" s="125"/>
      <c r="ER34" s="125"/>
      <c r="ES34" s="125"/>
      <c r="ET34" s="125"/>
      <c r="EU34" s="125"/>
      <c r="EV34" s="125"/>
      <c r="EW34" s="125"/>
      <c r="EX34" s="125"/>
      <c r="EY34" s="125"/>
      <c r="EZ34" s="125"/>
      <c r="FA34" s="125"/>
      <c r="FB34" s="125"/>
      <c r="FC34" s="125"/>
      <c r="FD34" s="125"/>
      <c r="FE34" s="125"/>
      <c r="FF34" s="125"/>
      <c r="FG34" s="125"/>
      <c r="FH34" s="125"/>
      <c r="FI34" s="125"/>
      <c r="FJ34" s="125"/>
      <c r="FK34" s="125"/>
      <c r="FL34" s="125"/>
      <c r="FM34" s="125"/>
      <c r="FN34" s="125"/>
      <c r="FO34" s="125"/>
      <c r="FP34" s="125"/>
      <c r="FQ34" s="125"/>
      <c r="FR34" s="125"/>
      <c r="FS34" s="125"/>
      <c r="FT34" s="125"/>
      <c r="FU34" s="125"/>
      <c r="FV34" s="125"/>
      <c r="FW34" s="125"/>
      <c r="FX34" s="125"/>
      <c r="FY34" s="125"/>
      <c r="FZ34" s="125"/>
      <c r="GA34" s="125"/>
      <c r="GB34" s="125"/>
      <c r="GC34" s="125"/>
      <c r="GD34" s="125"/>
      <c r="GE34" s="125"/>
      <c r="GF34" s="125"/>
      <c r="GG34" s="125"/>
      <c r="GH34" s="125"/>
      <c r="GI34" s="125"/>
      <c r="GJ34" s="125"/>
      <c r="GK34" s="125"/>
      <c r="GL34" s="125"/>
      <c r="GM34" s="125"/>
      <c r="GN34" s="125"/>
      <c r="GO34" s="125"/>
      <c r="GP34" s="125"/>
      <c r="GQ34" s="125"/>
      <c r="GR34" s="125"/>
      <c r="GS34" s="125"/>
      <c r="GT34" s="125"/>
      <c r="GU34" s="125"/>
      <c r="GV34" s="125"/>
      <c r="GW34" s="125"/>
      <c r="GX34" s="125"/>
      <c r="GY34" s="125"/>
      <c r="GZ34" s="125"/>
      <c r="HA34" s="125"/>
      <c r="HB34" s="125"/>
      <c r="HC34" s="125"/>
      <c r="HD34" s="125"/>
      <c r="HE34" s="125"/>
      <c r="HF34" s="125"/>
      <c r="HG34" s="125"/>
      <c r="HH34" s="125"/>
      <c r="HI34" s="125"/>
      <c r="HJ34" s="125"/>
      <c r="HK34" s="125"/>
      <c r="HL34" s="125"/>
      <c r="HM34" s="125"/>
      <c r="HN34" s="125"/>
      <c r="HO34" s="125"/>
      <c r="HP34" s="125"/>
      <c r="HQ34" s="125"/>
      <c r="HR34" s="125"/>
      <c r="HS34" s="125"/>
      <c r="HT34" s="125"/>
      <c r="HU34" s="125"/>
      <c r="HV34" s="125"/>
      <c r="HW34" s="125"/>
      <c r="HX34" s="125"/>
      <c r="HY34" s="125"/>
      <c r="HZ34" s="125"/>
      <c r="IA34" s="125"/>
      <c r="IB34" s="125"/>
      <c r="IC34" s="125"/>
      <c r="ID34" s="125"/>
      <c r="IE34" s="125"/>
      <c r="IF34" s="125"/>
      <c r="IG34" s="125"/>
      <c r="IH34" s="125"/>
      <c r="II34" s="125"/>
      <c r="IJ34" s="125"/>
      <c r="IK34" s="125"/>
      <c r="IL34" s="125"/>
      <c r="IM34" s="125"/>
      <c r="IN34" s="125"/>
      <c r="IO34" s="125"/>
      <c r="IP34" s="125"/>
      <c r="IQ34" s="125"/>
      <c r="IR34" s="125"/>
      <c r="IS34" s="125"/>
      <c r="IT34" s="125"/>
      <c r="IU34" s="125"/>
      <c r="IV34" s="125"/>
    </row>
    <row r="35" spans="1:256" x14ac:dyDescent="0.2">
      <c r="B35" s="119">
        <v>5</v>
      </c>
      <c r="C35" s="124" t="s">
        <v>42</v>
      </c>
      <c r="D35" s="123"/>
      <c r="E35" s="123"/>
      <c r="F35" s="123"/>
      <c r="G35" s="123"/>
      <c r="H35" s="123"/>
      <c r="I35" s="122"/>
      <c r="J35" s="121">
        <f>J34</f>
        <v>171083.26668575997</v>
      </c>
      <c r="K35" s="120"/>
    </row>
    <row r="36" spans="1:256" x14ac:dyDescent="0.2">
      <c r="B36" s="119">
        <v>6</v>
      </c>
      <c r="C36" s="118" t="s">
        <v>205</v>
      </c>
      <c r="D36" s="117"/>
      <c r="E36" s="117"/>
      <c r="F36" s="117"/>
      <c r="G36" s="117"/>
      <c r="H36" s="117"/>
      <c r="I36" s="116"/>
      <c r="J36" s="115">
        <f>J35*0.2</f>
        <v>34216.653337151998</v>
      </c>
      <c r="K36" s="114"/>
      <c r="M36" s="106"/>
      <c r="N36" s="99"/>
      <c r="O36" s="106"/>
    </row>
    <row r="37" spans="1:256" x14ac:dyDescent="0.2">
      <c r="B37" s="119">
        <v>7</v>
      </c>
      <c r="C37" s="118" t="s">
        <v>204</v>
      </c>
      <c r="D37" s="117"/>
      <c r="E37" s="117"/>
      <c r="F37" s="117"/>
      <c r="G37" s="117"/>
      <c r="H37" s="117"/>
      <c r="I37" s="116"/>
      <c r="J37" s="115">
        <f>J36+J35</f>
        <v>205299.92002291197</v>
      </c>
      <c r="K37" s="114"/>
      <c r="L37" s="113"/>
      <c r="M37" s="106"/>
      <c r="N37" s="99"/>
      <c r="O37" s="106"/>
    </row>
    <row r="38" spans="1:256" x14ac:dyDescent="0.2">
      <c r="C38" s="109"/>
      <c r="D38" s="109"/>
      <c r="E38" s="109"/>
      <c r="F38" s="108"/>
      <c r="G38" s="108"/>
      <c r="H38" s="108"/>
      <c r="I38" s="107"/>
      <c r="J38" s="107"/>
      <c r="M38" s="106"/>
      <c r="N38" s="99"/>
      <c r="O38" s="106"/>
    </row>
    <row r="39" spans="1:256" x14ac:dyDescent="0.2">
      <c r="C39" s="109" t="s">
        <v>203</v>
      </c>
      <c r="D39" s="109"/>
      <c r="E39" s="109"/>
      <c r="F39" s="110"/>
      <c r="G39" s="110"/>
      <c r="H39" s="110"/>
      <c r="I39" s="107" t="s">
        <v>202</v>
      </c>
      <c r="J39" s="107"/>
      <c r="M39" s="106"/>
      <c r="N39" s="99"/>
      <c r="O39" s="106"/>
    </row>
    <row r="40" spans="1:256" x14ac:dyDescent="0.2">
      <c r="C40" s="112"/>
      <c r="D40" s="112"/>
      <c r="E40" s="112"/>
      <c r="F40" s="108"/>
      <c r="G40" s="108"/>
      <c r="H40" s="108"/>
      <c r="I40" s="107"/>
      <c r="J40" s="107"/>
      <c r="M40" s="106"/>
      <c r="N40" s="99"/>
      <c r="O40" s="106"/>
    </row>
    <row r="41" spans="1:256" x14ac:dyDescent="0.2">
      <c r="C41" s="111" t="s">
        <v>201</v>
      </c>
      <c r="D41" s="111"/>
      <c r="E41" s="111"/>
      <c r="F41" s="110"/>
      <c r="G41" s="110"/>
      <c r="H41" s="110"/>
      <c r="I41" s="107" t="s">
        <v>200</v>
      </c>
      <c r="J41" s="107"/>
      <c r="M41" s="106"/>
      <c r="N41" s="99"/>
      <c r="O41" s="106"/>
    </row>
    <row r="42" spans="1:256" x14ac:dyDescent="0.2">
      <c r="C42" s="109"/>
      <c r="D42" s="109"/>
      <c r="E42" s="109"/>
      <c r="F42" s="108"/>
      <c r="G42" s="108"/>
      <c r="H42" s="108"/>
      <c r="I42" s="108"/>
      <c r="J42" s="107"/>
      <c r="M42" s="106"/>
      <c r="N42" s="99"/>
      <c r="O42" s="106"/>
    </row>
    <row r="43" spans="1:256" x14ac:dyDescent="0.2">
      <c r="D43" s="107"/>
      <c r="E43" s="107"/>
      <c r="F43" s="107"/>
      <c r="G43" s="107"/>
      <c r="H43" s="107"/>
      <c r="I43" s="107"/>
      <c r="J43" s="107"/>
      <c r="M43" s="106"/>
      <c r="N43" s="99"/>
      <c r="O43" s="106"/>
    </row>
    <row r="44" spans="1:256" x14ac:dyDescent="0.2">
      <c r="N44" s="99"/>
      <c r="O44" s="106"/>
    </row>
    <row r="45" spans="1:256" x14ac:dyDescent="0.2">
      <c r="I45" s="105"/>
      <c r="J45" s="104"/>
      <c r="K45" s="104"/>
      <c r="M45" s="106"/>
      <c r="N45" s="99"/>
      <c r="O45" s="106"/>
    </row>
    <row r="46" spans="1:256" x14ac:dyDescent="0.2">
      <c r="I46" s="105"/>
      <c r="J46" s="104"/>
      <c r="K46" s="104"/>
      <c r="M46" s="100"/>
      <c r="N46" s="99"/>
      <c r="O46" s="98"/>
    </row>
    <row r="47" spans="1:256" x14ac:dyDescent="0.2">
      <c r="I47" s="103"/>
      <c r="J47" s="102"/>
      <c r="K47" s="102"/>
      <c r="M47" s="100"/>
      <c r="N47" s="99"/>
      <c r="O47" s="98"/>
    </row>
    <row r="48" spans="1:256" x14ac:dyDescent="0.2">
      <c r="J48" s="101"/>
      <c r="K48" s="101"/>
      <c r="M48" s="100"/>
      <c r="N48" s="99"/>
      <c r="O48" s="98"/>
    </row>
  </sheetData>
  <mergeCells count="55">
    <mergeCell ref="C41:E41"/>
    <mergeCell ref="C42:E42"/>
    <mergeCell ref="J45:K45"/>
    <mergeCell ref="J46:K46"/>
    <mergeCell ref="J47:K47"/>
    <mergeCell ref="J48:K48"/>
    <mergeCell ref="C36:I36"/>
    <mergeCell ref="J36:K36"/>
    <mergeCell ref="C37:I37"/>
    <mergeCell ref="J37:K37"/>
    <mergeCell ref="C38:E38"/>
    <mergeCell ref="C39:E39"/>
    <mergeCell ref="C33:I33"/>
    <mergeCell ref="J33:K33"/>
    <mergeCell ref="C34:I34"/>
    <mergeCell ref="J34:K34"/>
    <mergeCell ref="C35:I35"/>
    <mergeCell ref="J35:K35"/>
    <mergeCell ref="F29:G29"/>
    <mergeCell ref="F30:G30"/>
    <mergeCell ref="C31:I31"/>
    <mergeCell ref="J31:K31"/>
    <mergeCell ref="C32:I32"/>
    <mergeCell ref="J32:K32"/>
    <mergeCell ref="C18:E18"/>
    <mergeCell ref="F18:G18"/>
    <mergeCell ref="J18:K18"/>
    <mergeCell ref="B19:K19"/>
    <mergeCell ref="B20:B30"/>
    <mergeCell ref="C20:E30"/>
    <mergeCell ref="F20:G20"/>
    <mergeCell ref="H20:H30"/>
    <mergeCell ref="I20:I30"/>
    <mergeCell ref="J20:K30"/>
    <mergeCell ref="B14:F14"/>
    <mergeCell ref="G14:K14"/>
    <mergeCell ref="I15:J15"/>
    <mergeCell ref="B16:B17"/>
    <mergeCell ref="C16:E17"/>
    <mergeCell ref="F16:G17"/>
    <mergeCell ref="H16:H17"/>
    <mergeCell ref="I16:I17"/>
    <mergeCell ref="J16:K17"/>
    <mergeCell ref="B9:K9"/>
    <mergeCell ref="B10:K10"/>
    <mergeCell ref="B12:F12"/>
    <mergeCell ref="G12:K12"/>
    <mergeCell ref="B13:F13"/>
    <mergeCell ref="G13:K13"/>
    <mergeCell ref="I1:K1"/>
    <mergeCell ref="G2:K2"/>
    <mergeCell ref="F3:J3"/>
    <mergeCell ref="C4:E4"/>
    <mergeCell ref="C5:F5"/>
    <mergeCell ref="H5:K5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стоимости</vt:lpstr>
      <vt:lpstr>СМР</vt:lpstr>
      <vt:lpstr>ПИР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Петров Павел Анатольевич</cp:lastModifiedBy>
  <cp:lastPrinted>2021-10-22T12:18:24Z</cp:lastPrinted>
  <dcterms:created xsi:type="dcterms:W3CDTF">2021-07-06T05:30:42Z</dcterms:created>
  <dcterms:modified xsi:type="dcterms:W3CDTF">2022-02-14T08:56:36Z</dcterms:modified>
</cp:coreProperties>
</file>