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E5F091F8-7C74-4E6F-8341-D49317994222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46" i="2"/>
  <c r="H46" i="2" s="1"/>
  <c r="E34" i="2"/>
  <c r="E35" i="2" s="1"/>
  <c r="E36" i="2" s="1"/>
  <c r="D34" i="2"/>
  <c r="D35" i="2" s="1"/>
  <c r="D36" i="2" s="1"/>
  <c r="G25" i="2"/>
  <c r="G32" i="2" s="1"/>
  <c r="H48" i="2"/>
  <c r="H47" i="2"/>
  <c r="H43" i="2"/>
  <c r="G43" i="2"/>
  <c r="F43" i="2"/>
  <c r="E43" i="2"/>
  <c r="D43" i="2"/>
  <c r="H42" i="2"/>
  <c r="G39" i="2"/>
  <c r="F39" i="2"/>
  <c r="E39" i="2"/>
  <c r="D39" i="2"/>
  <c r="H38" i="2"/>
  <c r="H39" i="2" s="1"/>
  <c r="G35" i="2"/>
  <c r="F35" i="2"/>
  <c r="F36" i="2" s="1"/>
  <c r="F40" i="2" s="1"/>
  <c r="F32" i="2"/>
  <c r="E32" i="2"/>
  <c r="D32" i="2"/>
  <c r="H31" i="2"/>
  <c r="H30" i="2"/>
  <c r="H29" i="2"/>
  <c r="H28" i="2"/>
  <c r="H27" i="2"/>
  <c r="H26" i="2"/>
  <c r="H24" i="2"/>
  <c r="G49" i="1"/>
  <c r="D34" i="1"/>
  <c r="G53" i="1"/>
  <c r="G54" i="1"/>
  <c r="E34" i="1"/>
  <c r="G46" i="1"/>
  <c r="G58" i="1"/>
  <c r="G25" i="1"/>
  <c r="E40" i="2" l="1"/>
  <c r="E44" i="2" s="1"/>
  <c r="D40" i="2"/>
  <c r="D44" i="2" s="1"/>
  <c r="H25" i="2"/>
  <c r="H32" i="2" s="1"/>
  <c r="F44" i="2"/>
  <c r="G36" i="2"/>
  <c r="G40" i="2"/>
  <c r="G44" i="2" s="1"/>
  <c r="H34" i="2"/>
  <c r="H35" i="2" s="1"/>
  <c r="H36" i="2" l="1"/>
  <c r="H40" i="2" s="1"/>
  <c r="H44" i="2" s="1"/>
  <c r="G53" i="2" l="1"/>
  <c r="D50" i="1" l="1"/>
  <c r="G59" i="2" l="1"/>
  <c r="H59" i="2" s="1"/>
  <c r="F59" i="2"/>
  <c r="E59" i="2"/>
  <c r="D59" i="2"/>
  <c r="H58" i="2"/>
  <c r="G54" i="2" s="1"/>
  <c r="F55" i="2"/>
  <c r="E55" i="2"/>
  <c r="D55" i="2"/>
  <c r="F50" i="2"/>
  <c r="E50" i="2"/>
  <c r="D50" i="2"/>
  <c r="E51" i="2" l="1"/>
  <c r="E56" i="2" s="1"/>
  <c r="E60" i="2" s="1"/>
  <c r="D51" i="2"/>
  <c r="D56" i="2" s="1"/>
  <c r="D60" i="2" s="1"/>
  <c r="F51" i="2"/>
  <c r="F56" i="2" s="1"/>
  <c r="F60" i="2" s="1"/>
  <c r="E50" i="1"/>
  <c r="F50" i="1"/>
  <c r="D62" i="2" l="1"/>
  <c r="D63" i="2" s="1"/>
  <c r="H53" i="2"/>
  <c r="E62" i="2"/>
  <c r="E63" i="2" s="1"/>
  <c r="F62" i="2"/>
  <c r="F63" i="2" s="1"/>
  <c r="H54" i="2"/>
  <c r="D59" i="1"/>
  <c r="D55" i="1"/>
  <c r="D43" i="1"/>
  <c r="D39" i="1"/>
  <c r="D32" i="1"/>
  <c r="E59" i="1"/>
  <c r="F59" i="1"/>
  <c r="G59" i="1"/>
  <c r="H48" i="1"/>
  <c r="G49" i="2" l="1"/>
  <c r="G50" i="2" s="1"/>
  <c r="F64" i="2"/>
  <c r="G55" i="2"/>
  <c r="E64" i="2"/>
  <c r="D64" i="2"/>
  <c r="H30" i="1"/>
  <c r="E32" i="1"/>
  <c r="F32" i="1"/>
  <c r="G32" i="1"/>
  <c r="H49" i="2" l="1"/>
  <c r="H50" i="2"/>
  <c r="H51" i="2" s="1"/>
  <c r="G51" i="2"/>
  <c r="G56" i="2" s="1"/>
  <c r="G60" i="2" s="1"/>
  <c r="H55" i="2"/>
  <c r="H56" i="2" s="1"/>
  <c r="H26" i="1"/>
  <c r="H60" i="2" l="1"/>
  <c r="H62" i="2" s="1"/>
  <c r="H64" i="2" s="1"/>
  <c r="D6" i="2" s="1"/>
  <c r="G62" i="2"/>
  <c r="G63" i="2" s="1"/>
  <c r="H63" i="2" s="1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H54" i="1" l="1"/>
  <c r="E51" i="1"/>
  <c r="E56" i="1" s="1"/>
  <c r="E60" i="1" s="1"/>
  <c r="D64" i="1"/>
  <c r="G55" i="1" l="1"/>
  <c r="H55" i="1" s="1"/>
  <c r="H53" i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<sst xmlns="http://schemas.openxmlformats.org/spreadsheetml/2006/main" count="166" uniqueCount="69">
  <si>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</si>
  <si>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</si>
  <si>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</si>
  <si>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</si>
  <si>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</si>
  <si>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</si>
  <si>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</si>
  <si>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</si>
  <si>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</si>
  <si>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</si>
  <si>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</si>
  <si>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</si>
  <si>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</si>
  <si>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</si>
  <si>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</si>
  <si>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</si>
  <si>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</si>
  <si>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</si>
  <si>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</si>
  <si>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</si>
  <si>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</si>
  <si>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</si>
  <si>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</si>
  <si>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</si>
  <si>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</si>
  <si>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</si>
  <si>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</si>
  <si>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</si>
  <si>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</si>
  <si>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</si>
  <si>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</si>
  <si>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</si>
  <si>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</si>
  <si>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</si>
  <si>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</si>
  <si>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</si>
  <si>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</si>
  <si>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</si>
  <si>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</si>
  <si>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</si>
  <si>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</si>
  <si>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</si>
  <si>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</si>
  <si>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</si>
  <si>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</si>
  <si>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</si>
  <si>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</si>
  <si>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</si>
  <si>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</si>
  <si>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</si>
  <si>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</si>
  <si>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</si>
  <si>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</si>
  <si>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</si>
  <si>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</si>
  <si>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</si>
  <si>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</si>
  <si>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</si>
  <si>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</si>
  <si>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</si>
  <si>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</si>
  <si>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</si>
  <si>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</si>
  <si>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</si>
  <si>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</si>
  <si>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</si>
  <si>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</si>
  <si>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</si>
  <si>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Гатч, Стр-во 2КЛ-0,4 кВ от ТП-2 до ГРЩ-0,4 кВ объекта заявителя в МО Аннинское СП Ломоносовского р-на ЛО (21-1-06-1-08-06-0-1749)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</si>
</sst>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topLeftCell="A31" zoomScale="75" zoomScaleNormal="75" zoomScaleSheetLayoutView="75" workbookViewId="0">
      <selection activeCell="G58" sqref="G58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4398.3542019999995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5100/1000/1.2</f>
        <v>4.25</v>
      </c>
      <c r="H25" s="20">
        <f t="shared" ref="H25:H30" si="0">G25+F25+E25+D25</f>
        <v>4.25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4.25</v>
      </c>
      <c r="H32" s="20">
        <f>H24+H31+H25+H27+H29+H26+H28+H30</f>
        <v>4.25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(2401500.19-1538.5)/1000*0.7+156.13232</f>
        <v>1836.105503</v>
      </c>
      <c r="E34" s="27">
        <f>(2401500.19-1538.5)/1000*0.3</f>
        <v>719.98850700000003</v>
      </c>
      <c r="F34" s="21"/>
      <c r="G34" s="21"/>
      <c r="H34" s="20">
        <f>D34+E34+G34+F34</f>
        <v>2556.0940099999998</v>
      </c>
    </row>
    <row r="35" spans="1:8" x14ac:dyDescent="0.2">
      <c r="A35" s="22"/>
      <c r="B35" s="32" t="s">
        <v>16</v>
      </c>
      <c r="C35" s="33"/>
      <c r="D35" s="20">
        <f>D34</f>
        <v>1836.105503</v>
      </c>
      <c r="E35" s="20">
        <f>E34</f>
        <v>719.98850700000003</v>
      </c>
      <c r="F35" s="21">
        <f>F34</f>
        <v>0</v>
      </c>
      <c r="G35" s="21">
        <f>G34</f>
        <v>0</v>
      </c>
      <c r="H35" s="20">
        <f>H34</f>
        <v>2556.0940099999998</v>
      </c>
    </row>
    <row r="36" spans="1:8" x14ac:dyDescent="0.2">
      <c r="A36" s="22"/>
      <c r="B36" s="32" t="s">
        <v>34</v>
      </c>
      <c r="C36" s="33"/>
      <c r="D36" s="20">
        <f>D35+D32</f>
        <v>1836.105503</v>
      </c>
      <c r="E36" s="20">
        <f>E35+E32</f>
        <v>719.98850700000003</v>
      </c>
      <c r="F36" s="20">
        <f>F35+F32</f>
        <v>0</v>
      </c>
      <c r="G36" s="20">
        <f>G35+G32</f>
        <v>4.25</v>
      </c>
      <c r="H36" s="20">
        <f>H35+H32</f>
        <v>2560.3440099999998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2" t="s">
        <v>44</v>
      </c>
      <c r="C40" s="33"/>
      <c r="D40" s="20">
        <f>D39+D36</f>
        <v>1836.105503</v>
      </c>
      <c r="E40" s="20">
        <f t="shared" ref="E40" si="2">E39+E36</f>
        <v>719.98850700000003</v>
      </c>
      <c r="F40" s="20">
        <f t="shared" ref="F40" si="3">F39+F36</f>
        <v>0</v>
      </c>
      <c r="G40" s="20">
        <f t="shared" ref="G40" si="4">G39+G36</f>
        <v>4.25</v>
      </c>
      <c r="H40" s="20">
        <f>H39+H36</f>
        <v>2560.3440099999998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1836.105503</v>
      </c>
      <c r="E44" s="20">
        <f t="shared" ref="E44" si="5">E43+E40</f>
        <v>719.98850700000003</v>
      </c>
      <c r="F44" s="20">
        <f t="shared" ref="F44" si="6">F43+F40</f>
        <v>0</v>
      </c>
      <c r="G44" s="20">
        <f t="shared" ref="G44" si="7">G43+G40</f>
        <v>4.25</v>
      </c>
      <c r="H44" s="20">
        <f>H43+H40</f>
        <v>2560.3440099999998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1538.5/1000</f>
        <v>1.5385</v>
      </c>
      <c r="H46" s="20">
        <f t="shared" ref="H46" si="8">G46+F46+E46+D46</f>
        <v>1.5385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141432.94/1000</f>
        <v>141.43294</v>
      </c>
      <c r="H49" s="20">
        <f>G49+F49+E49+D49</f>
        <v>141.43294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142.97144</v>
      </c>
      <c r="H50" s="20">
        <f>D50+E50+F50+G50</f>
        <v>142.97144</v>
      </c>
    </row>
    <row r="51" spans="1:8" x14ac:dyDescent="0.2">
      <c r="A51" s="22"/>
      <c r="B51" s="32" t="s">
        <v>17</v>
      </c>
      <c r="C51" s="33"/>
      <c r="D51" s="20">
        <f>D50+D44</f>
        <v>1836.105503</v>
      </c>
      <c r="E51" s="20">
        <f>E50+E44</f>
        <v>719.98850700000003</v>
      </c>
      <c r="F51" s="20">
        <f>F50+F44</f>
        <v>0</v>
      </c>
      <c r="G51" s="20">
        <f>G50+G44</f>
        <v>147.22144</v>
      </c>
      <c r="H51" s="20">
        <f>H50+H44</f>
        <v>2703.3154499999996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70930.68/1000</f>
        <v>70.930679999999995</v>
      </c>
      <c r="H53" s="20">
        <f>D53+E53+F53+G53</f>
        <v>70.930679999999995</v>
      </c>
    </row>
    <row r="54" spans="1:8" ht="41.2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610605.83/1000</f>
        <v>610.60582999999997</v>
      </c>
      <c r="H54" s="20">
        <f>D54+E54+F54+G54</f>
        <v>610.60582999999997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681.53650999999991</v>
      </c>
      <c r="H55" s="20">
        <f>D55+E55+F55+G55</f>
        <v>681.53650999999991</v>
      </c>
    </row>
    <row r="56" spans="1:8" x14ac:dyDescent="0.2">
      <c r="A56" s="22"/>
      <c r="B56" s="32" t="s">
        <v>30</v>
      </c>
      <c r="C56" s="33"/>
      <c r="D56" s="20">
        <f>D51+D55</f>
        <v>1836.105503</v>
      </c>
      <c r="E56" s="20">
        <f t="shared" ref="E56:G56" si="11">E51+E55</f>
        <v>719.98850700000003</v>
      </c>
      <c r="F56" s="20">
        <f t="shared" si="11"/>
        <v>0</v>
      </c>
      <c r="G56" s="20">
        <f t="shared" si="11"/>
        <v>828.75794999999994</v>
      </c>
      <c r="H56" s="20">
        <f>H55+H51</f>
        <v>3384.8519599999995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336531.85/1000/1.2</f>
        <v>280.4432083333333</v>
      </c>
      <c r="H58" s="20">
        <f>G58+F58+E58+D58</f>
        <v>280.4432083333333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280.4432083333333</v>
      </c>
      <c r="H59" s="20">
        <f>G59+F59+E59+D59</f>
        <v>280.4432083333333</v>
      </c>
    </row>
    <row r="60" spans="1:8" x14ac:dyDescent="0.2">
      <c r="A60" s="22"/>
      <c r="B60" s="32" t="s">
        <v>21</v>
      </c>
      <c r="C60" s="33"/>
      <c r="D60" s="20">
        <f>D56+D59</f>
        <v>1836.105503</v>
      </c>
      <c r="E60" s="20">
        <f>E56+E59</f>
        <v>719.98850700000003</v>
      </c>
      <c r="F60" s="20">
        <f>F56+F59</f>
        <v>0</v>
      </c>
      <c r="G60" s="20">
        <f>G56+G59</f>
        <v>1109.2011583333333</v>
      </c>
      <c r="H60" s="20">
        <f>D60+E60+F60+G60</f>
        <v>3665.2951683333331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367.2211006</v>
      </c>
      <c r="E62" s="20">
        <f>E60/100*20</f>
        <v>143.99770140000001</v>
      </c>
      <c r="F62" s="20">
        <f>F60/100*20</f>
        <v>0</v>
      </c>
      <c r="G62" s="20">
        <f>G60/100*20</f>
        <v>221.84023166666665</v>
      </c>
      <c r="H62" s="20">
        <f>H60/100*20</f>
        <v>733.05903366666655</v>
      </c>
    </row>
    <row r="63" spans="1:8" x14ac:dyDescent="0.2">
      <c r="A63" s="22"/>
      <c r="B63" s="32" t="s">
        <v>24</v>
      </c>
      <c r="C63" s="33"/>
      <c r="D63" s="20">
        <f>D62</f>
        <v>367.2211006</v>
      </c>
      <c r="E63" s="20">
        <f>E62</f>
        <v>143.99770140000001</v>
      </c>
      <c r="F63" s="21">
        <f>F62</f>
        <v>0</v>
      </c>
      <c r="G63" s="20">
        <f>G62</f>
        <v>221.84023166666665</v>
      </c>
      <c r="H63" s="20">
        <f>D63+E63+F63+G63</f>
        <v>733.05903366666666</v>
      </c>
    </row>
    <row r="64" spans="1:8" x14ac:dyDescent="0.2">
      <c r="A64" s="22"/>
      <c r="B64" s="32" t="s">
        <v>25</v>
      </c>
      <c r="C64" s="33"/>
      <c r="D64" s="20">
        <f>D60+D62</f>
        <v>2203.3266036</v>
      </c>
      <c r="E64" s="20">
        <f>E60+E62</f>
        <v>863.98620840000001</v>
      </c>
      <c r="F64" s="20">
        <f>F60+F62</f>
        <v>0</v>
      </c>
      <c r="G64" s="20">
        <f>G60+G62</f>
        <v>1331.0413899999999</v>
      </c>
      <c r="H64" s="20">
        <f>H60+H62</f>
        <v>4398.3542019999995</v>
      </c>
    </row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zoomScale="75" zoomScaleNormal="75" zoomScaleSheetLayoutView="75" workbookViewId="0">
      <selection activeCell="G59" sqref="G5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57</v>
      </c>
      <c r="C6" s="43"/>
      <c r="D6" s="24">
        <f>H64</f>
        <v>589.95620863932345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68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>
        <f>5100/1000/1.2/12.54</f>
        <v>0.33891547049441789</v>
      </c>
      <c r="H25" s="20">
        <f t="shared" ref="H25:H30" si="0">G25+F25+E25+D25</f>
        <v>0.33891547049441789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0.33891547049441789</v>
      </c>
      <c r="H32" s="20">
        <f>H24+H31+H25+H27+H29+H26+H28+H30</f>
        <v>0.33891547049441789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68</v>
      </c>
      <c r="D34" s="27">
        <f>((2401500.19-1538.5)/1000*0.7+156.13232)/7.21</f>
        <v>254.66095742024964</v>
      </c>
      <c r="E34" s="27">
        <f>(2401500.19-1538.5)/1000*0.3/7.21</f>
        <v>99.859709708737867</v>
      </c>
      <c r="F34" s="21"/>
      <c r="G34" s="21"/>
      <c r="H34" s="20">
        <f>D34+E34+G34+F34</f>
        <v>354.5206671289875</v>
      </c>
    </row>
    <row r="35" spans="1:8" ht="12.75" customHeight="1" x14ac:dyDescent="0.2">
      <c r="A35" s="22"/>
      <c r="B35" s="32" t="s">
        <v>16</v>
      </c>
      <c r="C35" s="33"/>
      <c r="D35" s="20">
        <f>D34</f>
        <v>254.66095742024964</v>
      </c>
      <c r="E35" s="20">
        <f>E34</f>
        <v>99.859709708737867</v>
      </c>
      <c r="F35" s="21">
        <f>F34</f>
        <v>0</v>
      </c>
      <c r="G35" s="21">
        <f>G34</f>
        <v>0</v>
      </c>
      <c r="H35" s="20">
        <f>H34</f>
        <v>354.5206671289875</v>
      </c>
    </row>
    <row r="36" spans="1:8" ht="12.75" customHeight="1" x14ac:dyDescent="0.2">
      <c r="A36" s="22"/>
      <c r="B36" s="32" t="s">
        <v>34</v>
      </c>
      <c r="C36" s="33"/>
      <c r="D36" s="20">
        <f>D35+D32</f>
        <v>254.66095742024964</v>
      </c>
      <c r="E36" s="20">
        <f>E35+E32</f>
        <v>99.859709708737867</v>
      </c>
      <c r="F36" s="20">
        <f>F35+F32</f>
        <v>0</v>
      </c>
      <c r="G36" s="20">
        <f>G35+G32</f>
        <v>0.33891547049441789</v>
      </c>
      <c r="H36" s="20">
        <f>H35+H32</f>
        <v>354.85958259948194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2" t="s">
        <v>44</v>
      </c>
      <c r="C40" s="33"/>
      <c r="D40" s="20">
        <f>D39+D36</f>
        <v>254.66095742024964</v>
      </c>
      <c r="E40" s="20">
        <f t="shared" ref="E40:G40" si="2">E39+E36</f>
        <v>99.859709708737867</v>
      </c>
      <c r="F40" s="20">
        <f t="shared" si="2"/>
        <v>0</v>
      </c>
      <c r="G40" s="20">
        <f t="shared" si="2"/>
        <v>0.33891547049441789</v>
      </c>
      <c r="H40" s="20">
        <f>H39+H36</f>
        <v>354.85958259948194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254.66095742024964</v>
      </c>
      <c r="E44" s="20">
        <f t="shared" ref="E44:G44" si="3">E43+E40</f>
        <v>99.859709708737867</v>
      </c>
      <c r="F44" s="20">
        <f t="shared" si="3"/>
        <v>0</v>
      </c>
      <c r="G44" s="20">
        <f t="shared" si="3"/>
        <v>0.33891547049441789</v>
      </c>
      <c r="H44" s="20">
        <f>H43+H40</f>
        <v>354.85958259948194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1538.5/1000/7.21</f>
        <v>0.21338418862690708</v>
      </c>
      <c r="H46" s="20">
        <f t="shared" ref="H46" si="4">G46+F46+E46+D46</f>
        <v>0.21338418862690708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63</v>
      </c>
      <c r="C49" s="19" t="s">
        <v>65</v>
      </c>
      <c r="D49" s="21"/>
      <c r="E49" s="21"/>
      <c r="F49" s="21"/>
      <c r="G49" s="20">
        <f>(D44+E44+F44+G44+H46+H47+H48+H58+H54+H53)/100*6.7</f>
        <v>30.870873148105801</v>
      </c>
      <c r="H49" s="20">
        <f>G49+F49+E49+D49</f>
        <v>30.870873148105801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G50" si="5">E48+E46+E47+E49</f>
        <v>0</v>
      </c>
      <c r="F50" s="21">
        <f t="shared" si="5"/>
        <v>0</v>
      </c>
      <c r="G50" s="21">
        <f t="shared" si="5"/>
        <v>31.084257336732708</v>
      </c>
      <c r="H50" s="20">
        <f>D50+E50+F50+G50</f>
        <v>31.084257336732708</v>
      </c>
    </row>
    <row r="51" spans="1:8" ht="12.75" customHeight="1" x14ac:dyDescent="0.2">
      <c r="A51" s="22"/>
      <c r="B51" s="32" t="s">
        <v>17</v>
      </c>
      <c r="C51" s="33"/>
      <c r="D51" s="20">
        <f>D50+D44</f>
        <v>254.66095742024964</v>
      </c>
      <c r="E51" s="20">
        <f>E50+E44</f>
        <v>99.859709708737867</v>
      </c>
      <c r="F51" s="20">
        <f>F50+F44</f>
        <v>0</v>
      </c>
      <c r="G51" s="20">
        <f>G50+G44</f>
        <v>31.423172807227125</v>
      </c>
      <c r="H51" s="20">
        <f>H50+H44</f>
        <v>385.94383993621466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64</v>
      </c>
      <c r="C53" s="19" t="s">
        <v>27</v>
      </c>
      <c r="D53" s="21"/>
      <c r="E53" s="21"/>
      <c r="F53" s="21"/>
      <c r="G53" s="20">
        <f>(D44+E44+F44+G44+H46+H47+H48)/100*2.14</f>
        <v>7.5985614892655295</v>
      </c>
      <c r="H53" s="20">
        <f>D53+E53+F53+G53</f>
        <v>7.5985614892655295</v>
      </c>
    </row>
    <row r="54" spans="1:8" ht="39.75" customHeight="1" x14ac:dyDescent="0.2">
      <c r="A54" s="18">
        <v>17</v>
      </c>
      <c r="B54" s="19" t="s">
        <v>66</v>
      </c>
      <c r="C54" s="26" t="s">
        <v>28</v>
      </c>
      <c r="D54" s="21"/>
      <c r="E54" s="21"/>
      <c r="F54" s="21"/>
      <c r="G54" s="20">
        <f>(D44+E44+F44+G44+H46+H47+H48+H58)/100*11.7</f>
        <v>47.466254690923535</v>
      </c>
      <c r="H54" s="20">
        <f>D54+E54+F54+G54</f>
        <v>47.466254690923535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55.064816180189062</v>
      </c>
      <c r="H55" s="20">
        <f>D55+E55+F55+G55</f>
        <v>55.064816180189062</v>
      </c>
    </row>
    <row r="56" spans="1:8" ht="12.75" customHeight="1" x14ac:dyDescent="0.2">
      <c r="A56" s="22"/>
      <c r="B56" s="32" t="s">
        <v>30</v>
      </c>
      <c r="C56" s="33"/>
      <c r="D56" s="20">
        <f>D51+D55</f>
        <v>254.66095742024964</v>
      </c>
      <c r="E56" s="20">
        <f t="shared" ref="E56:G56" si="7">E51+E55</f>
        <v>99.859709708737867</v>
      </c>
      <c r="F56" s="20">
        <f t="shared" si="7"/>
        <v>0</v>
      </c>
      <c r="G56" s="20">
        <f t="shared" si="7"/>
        <v>86.487988987416188</v>
      </c>
      <c r="H56" s="20">
        <f>H55+H51</f>
        <v>441.0086561164037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336531.85/1000/1.2/5.54</f>
        <v>50.621517749699152</v>
      </c>
      <c r="H58" s="20">
        <f>G58+F58+E58+D58</f>
        <v>50.621517749699152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50.621517749699152</v>
      </c>
      <c r="H59" s="20">
        <f>G59+F59+E59+D59</f>
        <v>50.621517749699152</v>
      </c>
    </row>
    <row r="60" spans="1:8" ht="12.75" customHeight="1" x14ac:dyDescent="0.2">
      <c r="A60" s="22"/>
      <c r="B60" s="32" t="s">
        <v>21</v>
      </c>
      <c r="C60" s="33"/>
      <c r="D60" s="20">
        <f>D56+D59</f>
        <v>254.66095742024964</v>
      </c>
      <c r="E60" s="20">
        <f>E56+E59</f>
        <v>99.859709708737867</v>
      </c>
      <c r="F60" s="20">
        <f>F56+F59</f>
        <v>0</v>
      </c>
      <c r="G60" s="20">
        <f>G56+G59</f>
        <v>137.10950673711534</v>
      </c>
      <c r="H60" s="20">
        <f>D60+E60+F60+G60</f>
        <v>491.63017386610284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50.932191484049923</v>
      </c>
      <c r="E62" s="20">
        <f>E60/100*20</f>
        <v>19.971941941747573</v>
      </c>
      <c r="F62" s="20">
        <f>F60/100*20</f>
        <v>0</v>
      </c>
      <c r="G62" s="20">
        <f>G60/100*20</f>
        <v>27.42190134742307</v>
      </c>
      <c r="H62" s="20">
        <f>H60/100*20</f>
        <v>98.326034773220556</v>
      </c>
    </row>
    <row r="63" spans="1:8" ht="12.75" customHeight="1" x14ac:dyDescent="0.2">
      <c r="A63" s="22"/>
      <c r="B63" s="32" t="s">
        <v>24</v>
      </c>
      <c r="C63" s="33"/>
      <c r="D63" s="20">
        <f>D62</f>
        <v>50.932191484049923</v>
      </c>
      <c r="E63" s="20">
        <f>E62</f>
        <v>19.971941941747573</v>
      </c>
      <c r="F63" s="21">
        <f>F62</f>
        <v>0</v>
      </c>
      <c r="G63" s="20">
        <f>G62</f>
        <v>27.42190134742307</v>
      </c>
      <c r="H63" s="20">
        <f>D63+E63+F63+G63</f>
        <v>98.32603477322057</v>
      </c>
    </row>
    <row r="64" spans="1:8" ht="12.75" customHeight="1" x14ac:dyDescent="0.2">
      <c r="A64" s="22"/>
      <c r="B64" s="32" t="s">
        <v>25</v>
      </c>
      <c r="C64" s="33"/>
      <c r="D64" s="20">
        <f>D60+D62</f>
        <v>305.5931489042996</v>
      </c>
      <c r="E64" s="20">
        <f>E60+E62</f>
        <v>119.83165165048544</v>
      </c>
      <c r="F64" s="20">
        <f>F60+F62</f>
        <v>0</v>
      </c>
      <c r="G64" s="20">
        <f>G60+G62</f>
        <v>164.53140808453841</v>
      </c>
      <c r="H64" s="20">
        <f>H60+H62</f>
        <v>589.95620863932345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55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2023-11-14T07:44:45Z</dcterms:modified>
</cp:coreProperties>
</file>