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2-1-20-0-01-07-0-0177\"/>
    </mc:Choice>
  </mc:AlternateContent>
  <xr:revisionPtr revIDLastSave="0" documentId="13_ncr:1_{1895A328-1453-43AE-82B6-824EA67D7276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стоимости'!$A$11:$H$16</definedName>
    <definedName name="_xlnm._FilterDatabase" localSheetId="1" hidden="1">'Типовые 2 кв. 2021'!$B$1:$B$290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стоимости'!$A$1:$I$47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4" l="1"/>
  <c r="H33" i="4"/>
  <c r="H31" i="4"/>
  <c r="H30" i="4"/>
  <c r="C32" i="4" l="1"/>
  <c r="E32" i="4" s="1"/>
  <c r="F32" i="4" l="1"/>
  <c r="G32" i="4" s="1"/>
  <c r="D287" i="5"/>
  <c r="D286" i="5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E17" i="4" s="1"/>
  <c r="F17" i="4" s="1"/>
  <c r="H17" i="4" s="1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F16" i="4" l="1"/>
  <c r="H16" i="4" l="1"/>
  <c r="H22" i="4" s="1"/>
  <c r="C31" i="4" s="1"/>
  <c r="E31" i="4" s="1"/>
  <c r="F31" i="4" l="1"/>
  <c r="G31" i="4" s="1"/>
  <c r="H21" i="4"/>
  <c r="H24" i="4" s="1"/>
  <c r="H25" i="4" l="1"/>
  <c r="C30" i="4"/>
  <c r="J25" i="4"/>
  <c r="E30" i="4" l="1"/>
  <c r="C38" i="4"/>
  <c r="E38" i="4" s="1"/>
  <c r="C35" i="4"/>
  <c r="E35" i="4" s="1"/>
  <c r="C37" i="4"/>
  <c r="E37" i="4" s="1"/>
  <c r="F37" i="4" s="1"/>
  <c r="G37" i="4" s="1"/>
  <c r="C36" i="4"/>
  <c r="E36" i="4" s="1"/>
  <c r="C34" i="4"/>
  <c r="F36" i="4" l="1"/>
  <c r="G36" i="4"/>
  <c r="C33" i="4"/>
  <c r="E34" i="4"/>
  <c r="F34" i="4" s="1"/>
  <c r="G34" i="4" s="1"/>
  <c r="F35" i="4"/>
  <c r="G35" i="4" s="1"/>
  <c r="F38" i="4"/>
  <c r="G38" i="4"/>
  <c r="F30" i="4"/>
  <c r="G30" i="4"/>
  <c r="E33" i="4" l="1"/>
  <c r="C39" i="4"/>
  <c r="F33" i="4" l="1"/>
  <c r="F39" i="4" s="1"/>
  <c r="G33" i="4"/>
  <c r="G39" i="4" s="1"/>
  <c r="E39" i="4"/>
</calcChain>
</file>

<file path=xl/sharedStrings.xml><?xml version="1.0" encoding="utf-8"?>
<sst xmlns="http://schemas.openxmlformats.org/spreadsheetml/2006/main" count="684" uniqueCount="381">
  <si>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</si>
  <si>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</si>
  <si>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</si>
  <si>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</si>
  <si>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</si>
  <si>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</si>
  <si>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</si>
  <si>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</si>
  <si>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</si>
  <si>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</si>
  <si>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</si>
  <si>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</si>
  <si>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</si>
  <si>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</si>
  <si>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</si>
  <si>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</si>
  <si>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</si>
  <si>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</si>
  <si>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</si>
  <si>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</si>
  <si>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</si>
  <si>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</si>
  <si>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</si>
  <si>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</si>
  <si>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</si>
  <si>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</si>
  <si>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</si>
  <si>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</si>
  <si>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</si>
  <si>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</si>
  <si>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</si>
  <si>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</si>
  <si>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</si>
  <si>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</si>
  <si>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</si>
  <si>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</si>
  <si>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</si>
  <si>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</si>
  <si>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</si>
  <si>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</si>
  <si>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</si>
  <si>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</si>
  <si>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</si>
  <si>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</si>
  <si>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</si>
  <si>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</si>
  <si>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</si>
  <si>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</si>
  <si>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</si>
  <si>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</si>
  <si>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</si>
  <si>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</si>
  <si>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</si>
  <si>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</si>
  <si>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</si>
  <si>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</si>
  <si>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</si>
  <si>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</si>
  <si>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</si>
  <si>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</si>
  <si>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</si>
  <si>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</si>
  <si>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</si>
  <si>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</si>
  <si>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</si>
  <si>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</si>
  <si>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</si>
  <si>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</si>
  <si>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</si>
  <si>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</si>
  <si>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</si>
  <si>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</si>
  <si>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</si>
  <si>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</si>
  <si>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</si>
  <si>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</si>
  <si>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</si>
  <si>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</si>
  <si>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</si>
  <si>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</si>
  <si>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</si>
  <si>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</si>
  <si>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</si>
  <si>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</si>
  <si>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</si>
  <si>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</si>
  <si>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</si>
  <si>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</si>
  <si>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</si>
  <si>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</si>
  <si>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</si>
  <si>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</si>
  <si>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</si>
  <si>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</si>
  <si>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</si>
  <si>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</si>
  <si>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</si>
  <si>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</si>
  <si>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</si>
  <si>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</si>
  <si>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</si>
  <si>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</si>
  <si>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</si>
  <si>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</si>
  <si>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</si>
  <si>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</si>
  <si>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</si>
  <si>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</si>
  <si>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</si>
  <si>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</si>
  <si>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</si>
  <si>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</si>
  <si>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</si>
  <si>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</si>
  <si>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</si>
  <si>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</si>
  <si>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</si>
  <si>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</si>
  <si>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</si>
  <si>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</si>
  <si>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</si>
  <si>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</si>
  <si>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</si>
  <si>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</si>
  <si>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</si>
  <si>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</si>
  <si>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</si>
  <si>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</si>
  <si>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</si>
  <si>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</si>
  <si>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</si>
  <si>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</si>
  <si>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</si>
  <si>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</si>
  <si>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</si>
  <si>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</si>
  <si>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</si>
  <si>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</si>
  <si>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</si>
  <si>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</si>
  <si>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</si>
  <si>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</si>
  <si>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</si>
  <si>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</si>
  <si>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</si>
  <si>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</si>
  <si>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</si>
  <si>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</si>
  <si>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</si>
  <si>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</si>
  <si>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</si>
  <si>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</si>
  <si>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</si>
  <si>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</si>
  <si>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</si>
  <si>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</si>
  <si>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</si>
  <si>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</si>
  <si>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</si>
  <si>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</si>
  <si>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</si>
  <si>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</si>
  <si>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</si>
  <si>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</si>
  <si>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</si>
  <si>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</si>
  <si>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</si>
  <si>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</si>
  <si>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</si>
  <si>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</si>
  <si>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</si>
  <si>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</si>
  <si>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</si>
  <si>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</si>
  <si>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</si>
  <si>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</si>
  <si>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</si>
  <si>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</si>
  <si>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</si>
  <si>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</si>
  <si>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</si>
  <si>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</si>
  <si>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</si>
  <si>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</si>
  <si>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</si>
  <si>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</si>
  <si>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</si>
  <si>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</si>
  <si>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</si>
  <si>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</si>
  <si>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</si>
  <si>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</si>
  <si>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</si>
  <si>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</si>
  <si>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</si>
  <si>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</si>
  <si>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</si>
  <si>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</si>
  <si>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</si>
  <si>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</si>
  <si>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</si>
  <si>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</si>
  <si>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</si>
  <si>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</si>
  <si>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</si>
  <si>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</si>
  <si>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</si>
  <si>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</si>
  <si>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</si>
  <si>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</si>
  <si>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</si>
  <si>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</si>
  <si>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</si>
  <si>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</si>
  <si>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</si>
  <si>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</si>
  <si>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</si>
  <si>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</si>
  <si>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</si>
  <si>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</si>
  <si>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</si>
  <si>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</si>
  <si>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</si>
  <si>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</si>
  <si>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</si>
  <si>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</si>
  <si>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</si>
  <si>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</si>
  <si>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</si>
  <si>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</si>
  <si>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</si>
  <si>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</si>
  <si>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</si>
  <si>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</si>
  <si>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</si>
  <si>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</si>
  <si>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</si>
  <si>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</si>
  <si>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</si>
  <si>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</si>
  <si>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</si>
  <si>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</si>
  <si>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</si>
  <si>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</si>
  <si>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</si>
  <si>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</si>
  <si>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</si>
  <si>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</si>
  <si>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</si>
  <si>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</si>
  <si>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</si>
  <si>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</si>
  <si>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</si>
  <si>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</si>
  <si>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</si>
  <si>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</si>
  <si>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</si>
  <si>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</si>
  <si>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</si>
  <si>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</si>
  <si>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</si>
  <si>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</si>
  <si>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</si>
  <si>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</si>
  <si>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</si>
  <si>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</si>
  <si>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</si>
  <si>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</si>
  <si>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</si>
  <si>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</si>
  <si>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</si>
  <si>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</si>
  <si>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</si>
  <si>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</si>
  <si>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</si>
  <si>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</si>
  <si>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</si>
  <si>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</si>
  <si>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</si>
  <si>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</si>
  <si>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</si>
  <si>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</si>
  <si>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</si>
  <si>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</si>
  <si>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</si>
  <si>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</si>
  <si>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</si>
  <si>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</si>
  <si>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</si>
  <si>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</si>
  <si>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</si>
  <si>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</si>
  <si>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</si>
  <si>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</si>
  <si>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</si>
  <si>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</si>
  <si>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</si>
  <si>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</si>
  <si>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</si>
  <si>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</si>
  <si>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</si>
  <si>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</si>
  <si>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</si>
  <si>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</si>
  <si>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</si>
  <si>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</si>
  <si>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</si>
  <si>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</si>
  <si>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</si>
  <si>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</si>
  <si>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</si>
  <si>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</si>
  <si>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</si>
  <si>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</si>
  <si>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</si>
  <si>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</si>
  <si>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</si>
  <si>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</si>
  <si>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</si>
  <si>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</si>
  <si>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</si>
  <si>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</si>
  <si>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</si>
  <si>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</si>
  <si>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</si>
  <si>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</si>
  <si>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</si>
  <si>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</si>
  <si>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</si>
  <si>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</si>
  <si>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</si>
  <si>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</si>
  <si>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</si>
  <si>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</si>
  <si>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</si>
  <si>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</si>
  <si>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</si>
  <si>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</si>
  <si>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</si>
  <si>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</si>
  <si>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</si>
  <si>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</si>
  <si>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</si>
  <si>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</si>
  <si>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</si>
  <si>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</si>
  <si>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</si>
  <si>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</si>
  <si>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</si>
  <si>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</si>
  <si>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</si>
  <si>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</si>
  <si>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</si>
  <si>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</si>
  <si>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</si>
  <si>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</si>
  <si>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</si>
  <si>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</si>
  <si>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</si>
  <si>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</si>
  <si>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</si>
  <si>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</si>
  <si>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</si>
  <si>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</si>
  <si>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</si>
  <si>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</si>
  <si>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</si>
  <si>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</si>
  <si>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</si>
  <si>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</si>
  <si>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</si>
  <si>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</si>
  <si>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</si>
  <si>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Сумма, в прогнозных ценах без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</si>
  <si>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</si>
  <si>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</si>
  <si>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</si>
  <si>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Сумма, в прогнозных ценах с НДС с понижающим коэффициентом (при наличии)</t>
  </si>
  <si>
    <t>L_22-1-20-0-01-07-0-0177</t>
  </si>
  <si>
    <t>Волх, РК  КЛ-0,4 кВ от ТП-59 до к/д Железнодорожный 3 в г. Волхов ЛО ( инв. № 030000896) (22-1-20-0-01-07-0-0177)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</si>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</sst>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43" fontId="1" fillId="0" borderId="0" applyFont="0" applyFill="0" applyBorder="0" applyAlignment="0" applyProtection="0"/>
  </cellStyleXfs>
  <cellXfs count="116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43" fontId="15" fillId="0" borderId="11" xfId="11" applyFont="1" applyFill="1" applyBorder="1" applyAlignment="1" applyProtection="1">
      <alignment horizontal="right" vertical="center" wrapText="1"/>
      <protection locked="0"/>
    </xf>
    <xf numFmtId="43" fontId="15" fillId="0" borderId="3" xfId="11" applyFont="1" applyFill="1" applyBorder="1" applyAlignment="1" applyProtection="1">
      <alignment horizontal="right" vertical="center" wrapText="1"/>
      <protection locked="0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/>
    <xf numFmtId="43" fontId="18" fillId="0" borderId="0" xfId="9" applyNumberFormat="1" applyFont="1" applyFill="1" applyBorder="1" applyAlignment="1" applyProtection="1">
      <alignment horizontal="left" vertical="center" wrapText="1"/>
    </xf>
    <xf numFmtId="10" fontId="7" fillId="0" borderId="0" xfId="10" applyNumberFormat="1" applyFont="1" applyFill="1" applyBorder="1" applyAlignment="1">
      <alignment wrapText="1"/>
    </xf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9000000}"/>
    <cellStyle name="Финансовый 2 2" xfId="6" xr:uid="{00000000-0005-0000-0000-00000A000000}"/>
  </cellStyles>
  <dxfs count="4">
    <dxf>
      <font>
        <color rgb="FFFF0000"/>
      </font>
      <fill>
        <patternFill>
          <bgColor rgb="FFFFCCCC"/>
        </patternFill>
      </fill>
    </dxf>
    <dxf>
      <font>
        <strike/>
      </font>
    </dxf>
    <dxf>
      <font>
        <color rgb="FFFF0000"/>
      </font>
      <fill>
        <patternFill>
          <bgColor rgb="FFFFCCCC"/>
        </patternFill>
      </fill>
    </dxf>
    <dxf>
      <font>
        <strike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9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62" customWidth="1"/>
    <col min="2" max="2" width="60.42578125" style="63" customWidth="1"/>
    <col min="3" max="3" width="12.140625" style="63" customWidth="1"/>
    <col min="4" max="4" width="10.5703125" style="63" customWidth="1"/>
    <col min="5" max="5" width="14.28515625" style="63" customWidth="1"/>
    <col min="6" max="6" width="14.42578125" style="63" customWidth="1"/>
    <col min="7" max="7" width="16" style="63" customWidth="1"/>
    <col min="8" max="9" width="15.7109375" style="63" customWidth="1"/>
    <col min="10" max="10" width="13.5703125" style="63" hidden="1" customWidth="1"/>
    <col min="11" max="11" width="0" style="63" hidden="1" customWidth="1"/>
    <col min="12" max="12" width="14.140625" style="63" hidden="1" customWidth="1"/>
    <col min="13" max="13" width="10.28515625" style="63" hidden="1" customWidth="1"/>
    <col min="14" max="15" width="0" style="63" hidden="1" customWidth="1"/>
    <col min="16" max="16" width="15.28515625" style="63" hidden="1" customWidth="1"/>
    <col min="17" max="18" width="0" style="63" hidden="1" customWidth="1"/>
    <col min="19" max="16384" width="9.140625" style="63"/>
  </cols>
  <sheetData>
    <row r="1" spans="1:17" x14ac:dyDescent="0.25">
      <c r="H1" s="2" t="s">
        <v>37</v>
      </c>
      <c r="I1" s="2"/>
    </row>
    <row r="3" spans="1:17" x14ac:dyDescent="0.25">
      <c r="A3" s="64" t="s">
        <v>19</v>
      </c>
    </row>
    <row r="5" spans="1:17" x14ac:dyDescent="0.25">
      <c r="A5" s="112" t="s">
        <v>379</v>
      </c>
      <c r="B5" s="112"/>
      <c r="C5" s="112"/>
      <c r="D5" s="112"/>
      <c r="E5" s="112"/>
      <c r="F5" s="112"/>
    </row>
    <row r="7" spans="1:17" ht="21" customHeight="1" x14ac:dyDescent="0.25">
      <c r="A7" s="65" t="s">
        <v>8</v>
      </c>
      <c r="F7" s="113" t="s">
        <v>378</v>
      </c>
      <c r="G7" s="113"/>
      <c r="H7" s="113"/>
      <c r="I7" s="58"/>
    </row>
    <row r="8" spans="1:17" x14ac:dyDescent="0.25">
      <c r="A8" s="66"/>
    </row>
    <row r="9" spans="1:17" x14ac:dyDescent="0.25">
      <c r="A9" s="65" t="s">
        <v>15</v>
      </c>
      <c r="F9" s="113" t="s">
        <v>335</v>
      </c>
      <c r="G9" s="113"/>
      <c r="H9" s="113"/>
      <c r="I9" s="58"/>
    </row>
    <row r="10" spans="1:17" x14ac:dyDescent="0.25">
      <c r="A10" s="66"/>
    </row>
    <row r="11" spans="1:17" x14ac:dyDescent="0.25">
      <c r="A11" s="67" t="s">
        <v>20</v>
      </c>
      <c r="B11" s="68"/>
      <c r="C11" s="68"/>
    </row>
    <row r="12" spans="1:17" x14ac:dyDescent="0.25">
      <c r="H12" s="69" t="s">
        <v>380</v>
      </c>
      <c r="I12" s="69"/>
    </row>
    <row r="13" spans="1:17" s="62" customFormat="1" ht="26.25" customHeight="1" x14ac:dyDescent="0.25">
      <c r="A13" s="110" t="s">
        <v>9</v>
      </c>
      <c r="B13" s="110" t="s">
        <v>21</v>
      </c>
      <c r="C13" s="110" t="s">
        <v>11</v>
      </c>
      <c r="D13" s="110" t="s">
        <v>10</v>
      </c>
      <c r="E13" s="110" t="s">
        <v>43</v>
      </c>
      <c r="F13" s="110" t="s">
        <v>14</v>
      </c>
      <c r="G13" s="110" t="s">
        <v>27</v>
      </c>
      <c r="H13" s="110" t="s">
        <v>42</v>
      </c>
      <c r="I13" s="70"/>
      <c r="J13" s="61"/>
      <c r="K13" s="60"/>
      <c r="L13" s="71">
        <v>7.46</v>
      </c>
    </row>
    <row r="14" spans="1:17" ht="37.5" customHeight="1" x14ac:dyDescent="0.25">
      <c r="A14" s="111"/>
      <c r="B14" s="111"/>
      <c r="C14" s="111"/>
      <c r="D14" s="111"/>
      <c r="E14" s="111"/>
      <c r="F14" s="111"/>
      <c r="G14" s="111"/>
      <c r="H14" s="111"/>
      <c r="I14" s="70"/>
      <c r="J14" s="60"/>
      <c r="K14" s="60"/>
      <c r="L14" s="71">
        <v>6.16</v>
      </c>
      <c r="N14" s="72"/>
      <c r="O14" s="73"/>
      <c r="P14" s="52"/>
      <c r="Q14" s="74"/>
    </row>
    <row r="15" spans="1:17" ht="15.75" x14ac:dyDescent="0.25">
      <c r="A15" s="75" t="s">
        <v>22</v>
      </c>
      <c r="B15" s="76" t="s">
        <v>23</v>
      </c>
      <c r="C15" s="77"/>
      <c r="D15" s="78"/>
      <c r="E15" s="78"/>
      <c r="F15" s="78"/>
      <c r="G15" s="78"/>
      <c r="H15" s="78"/>
      <c r="I15" s="79"/>
      <c r="J15" s="59"/>
      <c r="K15" s="59"/>
      <c r="L15" s="71">
        <v>5.62</v>
      </c>
      <c r="N15" s="72"/>
      <c r="O15" s="73"/>
      <c r="P15" s="80"/>
      <c r="Q15" s="81"/>
    </row>
    <row r="16" spans="1:17" ht="15.75" x14ac:dyDescent="0.25">
      <c r="A16" s="82" t="s">
        <v>355</v>
      </c>
      <c r="B16" s="83" t="s">
        <v>181</v>
      </c>
      <c r="C16" s="84" t="s">
        <v>327</v>
      </c>
      <c r="D16" s="85">
        <v>0.13</v>
      </c>
      <c r="E16" s="85">
        <f ca="1">VLOOKUP(B16,'Типовые 2 кв. 2021'!B:D,3,)</f>
        <v>298853.46666666667</v>
      </c>
      <c r="F16" s="85">
        <f ca="1">D16*E16</f>
        <v>38850.950666666671</v>
      </c>
      <c r="G16" s="86">
        <v>5.62</v>
      </c>
      <c r="H16" s="85">
        <f ca="1">F16*G16</f>
        <v>218342.34274666669</v>
      </c>
      <c r="I16" s="87"/>
      <c r="K16" s="79"/>
      <c r="L16" s="79"/>
      <c r="N16" s="72"/>
      <c r="O16" s="73"/>
      <c r="P16" s="80"/>
      <c r="Q16" s="81"/>
    </row>
    <row r="17" spans="1:17" ht="15.75" x14ac:dyDescent="0.25">
      <c r="A17" s="82" t="s">
        <v>354</v>
      </c>
      <c r="B17" s="83" t="s">
        <v>370</v>
      </c>
      <c r="C17" s="84" t="s">
        <v>353</v>
      </c>
      <c r="D17" s="85">
        <v>0.6</v>
      </c>
      <c r="E17" s="85">
        <f ca="1">VLOOKUP(B17,'Типовые 2 кв. 2021'!B:D,3,)</f>
        <v>11335.533333333333</v>
      </c>
      <c r="F17" s="85">
        <f ca="1">D17*E17</f>
        <v>6801.32</v>
      </c>
      <c r="G17" s="86">
        <v>5.62</v>
      </c>
      <c r="H17" s="85">
        <f ca="1">F17*G17</f>
        <v>38223.418400000002</v>
      </c>
      <c r="I17" s="87"/>
      <c r="K17" s="79"/>
      <c r="L17" s="79"/>
      <c r="N17" s="72"/>
      <c r="O17" s="73"/>
      <c r="P17" s="80"/>
      <c r="Q17" s="81"/>
    </row>
    <row r="18" spans="1:17" ht="15.75" x14ac:dyDescent="0.25">
      <c r="A18" s="88"/>
      <c r="B18" s="89"/>
      <c r="C18" s="84"/>
      <c r="D18" s="85"/>
      <c r="E18" s="50"/>
      <c r="F18" s="85"/>
      <c r="G18" s="86"/>
      <c r="H18" s="85"/>
      <c r="I18" s="87"/>
      <c r="N18" s="72"/>
      <c r="O18" s="73"/>
      <c r="P18" s="80"/>
      <c r="Q18" s="81"/>
    </row>
    <row r="19" spans="1:17" x14ac:dyDescent="0.25">
      <c r="A19" s="88"/>
      <c r="B19" s="77"/>
      <c r="C19" s="84"/>
      <c r="D19" s="86"/>
      <c r="E19" s="86"/>
      <c r="F19" s="86"/>
      <c r="G19" s="86"/>
      <c r="H19" s="86"/>
      <c r="I19" s="90"/>
    </row>
    <row r="20" spans="1:17" x14ac:dyDescent="0.25">
      <c r="A20" s="88"/>
      <c r="B20" s="77"/>
      <c r="C20" s="84"/>
      <c r="D20" s="86"/>
      <c r="E20" s="86"/>
      <c r="F20" s="86"/>
      <c r="G20" s="86"/>
      <c r="H20" s="86"/>
      <c r="I20" s="90"/>
    </row>
    <row r="21" spans="1:17" x14ac:dyDescent="0.25">
      <c r="A21" s="88"/>
      <c r="B21" s="76" t="s">
        <v>12</v>
      </c>
      <c r="C21" s="84"/>
      <c r="D21" s="86"/>
      <c r="E21" s="86"/>
      <c r="F21" s="86"/>
      <c r="G21" s="86"/>
      <c r="H21" s="86">
        <f ca="1">SUM(H22:H23)</f>
        <v>256565.76114666669</v>
      </c>
      <c r="I21" s="90"/>
    </row>
    <row r="22" spans="1:17" x14ac:dyDescent="0.25">
      <c r="A22" s="88"/>
      <c r="B22" s="91" t="s">
        <v>2</v>
      </c>
      <c r="C22" s="84"/>
      <c r="D22" s="86"/>
      <c r="E22" s="86"/>
      <c r="F22" s="86"/>
      <c r="G22" s="86"/>
      <c r="H22" s="86">
        <f ca="1">H16+H17</f>
        <v>256565.76114666669</v>
      </c>
      <c r="I22" s="90"/>
    </row>
    <row r="23" spans="1:17" x14ac:dyDescent="0.25">
      <c r="A23" s="88"/>
      <c r="B23" s="91" t="s">
        <v>3</v>
      </c>
      <c r="C23" s="84"/>
      <c r="D23" s="86"/>
      <c r="E23" s="86"/>
      <c r="F23" s="86"/>
      <c r="G23" s="86"/>
      <c r="H23" s="86"/>
      <c r="I23" s="90"/>
    </row>
    <row r="24" spans="1:17" x14ac:dyDescent="0.25">
      <c r="A24" s="75" t="s">
        <v>24</v>
      </c>
      <c r="B24" s="76" t="s">
        <v>31</v>
      </c>
      <c r="C24" s="84"/>
      <c r="D24" s="86"/>
      <c r="E24" s="86"/>
      <c r="F24" s="86"/>
      <c r="G24" s="86"/>
      <c r="H24" s="86">
        <f ca="1">H21*0.08</f>
        <v>20525.260891733335</v>
      </c>
      <c r="I24" s="90"/>
    </row>
    <row r="25" spans="1:17" x14ac:dyDescent="0.25">
      <c r="A25" s="75" t="s">
        <v>26</v>
      </c>
      <c r="B25" s="76" t="s">
        <v>25</v>
      </c>
      <c r="C25" s="84"/>
      <c r="D25" s="86"/>
      <c r="E25" s="86"/>
      <c r="F25" s="86"/>
      <c r="G25" s="86"/>
      <c r="H25" s="86">
        <f ca="1">H24+H21</f>
        <v>277091.0220384</v>
      </c>
      <c r="I25" s="90"/>
      <c r="J25" s="92">
        <f ca="1">H25-(SUM(C30:C32))</f>
        <v>0</v>
      </c>
    </row>
    <row r="26" spans="1:17" x14ac:dyDescent="0.25">
      <c r="A26" s="93"/>
      <c r="B26" s="59"/>
      <c r="C26" s="59"/>
    </row>
    <row r="27" spans="1:17" x14ac:dyDescent="0.25">
      <c r="A27" s="68" t="s">
        <v>13</v>
      </c>
      <c r="B27" s="59"/>
      <c r="C27" s="59"/>
    </row>
    <row r="28" spans="1:17" x14ac:dyDescent="0.25">
      <c r="A28" s="94"/>
      <c r="B28" s="59"/>
      <c r="C28" s="59"/>
      <c r="I28" s="69" t="s">
        <v>380</v>
      </c>
    </row>
    <row r="29" spans="1:17" ht="63.75" customHeight="1" x14ac:dyDescent="0.25">
      <c r="A29" s="95" t="s">
        <v>9</v>
      </c>
      <c r="B29" s="95" t="s">
        <v>0</v>
      </c>
      <c r="C29" s="96" t="s">
        <v>44</v>
      </c>
      <c r="D29" s="95" t="s">
        <v>40</v>
      </c>
      <c r="E29" s="95" t="s">
        <v>16</v>
      </c>
      <c r="F29" s="95" t="s">
        <v>17</v>
      </c>
      <c r="G29" s="95" t="s">
        <v>18</v>
      </c>
      <c r="H29" s="95" t="s">
        <v>377</v>
      </c>
      <c r="I29" s="95" t="s">
        <v>373</v>
      </c>
    </row>
    <row r="30" spans="1:17" x14ac:dyDescent="0.25">
      <c r="A30" s="97">
        <v>1</v>
      </c>
      <c r="B30" s="91" t="s">
        <v>1</v>
      </c>
      <c r="C30" s="98">
        <f ca="1">H24</f>
        <v>20525.260891733335</v>
      </c>
      <c r="D30" s="99">
        <v>1.0760000000000001</v>
      </c>
      <c r="E30" s="55">
        <f ca="1">C30*D30</f>
        <v>22085.180719505068</v>
      </c>
      <c r="F30" s="55">
        <f ca="1">E30*0.2</f>
        <v>4417.0361439010139</v>
      </c>
      <c r="G30" s="55">
        <f ca="1">E30+F30</f>
        <v>26502.21686340608</v>
      </c>
      <c r="H30" s="55">
        <f ca="1">I30*1.2</f>
        <v>81589.51135110161</v>
      </c>
      <c r="I30" s="55">
        <v>67991.259459251349</v>
      </c>
      <c r="J30" s="56"/>
      <c r="K30" s="57"/>
      <c r="L30" s="57"/>
      <c r="M30" s="57"/>
      <c r="N30" s="57"/>
      <c r="O30" s="57"/>
    </row>
    <row r="31" spans="1:17" ht="15.75" x14ac:dyDescent="0.25">
      <c r="A31" s="97">
        <v>2</v>
      </c>
      <c r="B31" s="91" t="s">
        <v>2</v>
      </c>
      <c r="C31" s="100">
        <f ca="1">H22</f>
        <v>256565.76114666669</v>
      </c>
      <c r="D31" s="99">
        <v>1.0760000000000001</v>
      </c>
      <c r="E31" s="55">
        <f t="shared" ref="E31:E38" ca="1" si="0">C31*D31</f>
        <v>276064.75899381336</v>
      </c>
      <c r="F31" s="55">
        <f t="shared" ref="F31:F38" ca="1" si="1">E31*0.2</f>
        <v>55212.951798762675</v>
      </c>
      <c r="G31" s="55">
        <f t="shared" ref="G31:G38" ca="1" si="2">E31+F31</f>
        <v>331277.71079257602</v>
      </c>
      <c r="H31" s="55">
        <f ca="1">I31*1.2</f>
        <v>850987.92544388468</v>
      </c>
      <c r="I31" s="55">
        <v>709156.60453657061</v>
      </c>
      <c r="J31" s="101"/>
      <c r="K31" s="73"/>
      <c r="L31" s="73"/>
      <c r="M31" s="73"/>
      <c r="N31" s="73"/>
      <c r="O31" s="73"/>
    </row>
    <row r="32" spans="1:17" ht="15.75" x14ac:dyDescent="0.25">
      <c r="A32" s="97">
        <v>3</v>
      </c>
      <c r="B32" s="91" t="s">
        <v>3</v>
      </c>
      <c r="C32" s="100">
        <f ca="1">H23</f>
        <v>0</v>
      </c>
      <c r="D32" s="99">
        <v>1.0760000000000001</v>
      </c>
      <c r="E32" s="55">
        <f t="shared" ca="1" si="0"/>
        <v>0</v>
      </c>
      <c r="F32" s="55">
        <f t="shared" ca="1" si="1"/>
        <v>0</v>
      </c>
      <c r="G32" s="55">
        <f t="shared" ca="1" si="2"/>
        <v>0</v>
      </c>
      <c r="H32" s="55"/>
      <c r="I32" s="55"/>
      <c r="J32" s="72"/>
      <c r="K32" s="73"/>
      <c r="L32" s="80"/>
      <c r="M32" s="102"/>
    </row>
    <row r="33" spans="1:13" ht="15.75" x14ac:dyDescent="0.25">
      <c r="A33" s="97">
        <v>4</v>
      </c>
      <c r="B33" s="91" t="s">
        <v>7</v>
      </c>
      <c r="C33" s="100">
        <f ca="1">SUM(C34:C38)</f>
        <v>45913.982351762883</v>
      </c>
      <c r="D33" s="99">
        <v>1.0760000000000001</v>
      </c>
      <c r="E33" s="55">
        <f t="shared" ca="1" si="0"/>
        <v>49403.445010496864</v>
      </c>
      <c r="F33" s="55">
        <f t="shared" ca="1" si="1"/>
        <v>9880.6890020993742</v>
      </c>
      <c r="G33" s="55">
        <f t="shared" ca="1" si="2"/>
        <v>59284.134012596238</v>
      </c>
      <c r="H33" s="55">
        <f ca="1">I33*1.2</f>
        <v>24476.853405330483</v>
      </c>
      <c r="I33" s="55">
        <v>20397.377837775402</v>
      </c>
      <c r="J33" s="72"/>
      <c r="K33" s="73"/>
      <c r="L33" s="80"/>
      <c r="M33" s="102"/>
    </row>
    <row r="34" spans="1:13" ht="15.75" x14ac:dyDescent="0.25">
      <c r="A34" s="82" t="s">
        <v>356</v>
      </c>
      <c r="B34" s="91" t="s">
        <v>4</v>
      </c>
      <c r="C34" s="100">
        <f ca="1">SUM(C30:C32)*J34</f>
        <v>2687.7829137724802</v>
      </c>
      <c r="D34" s="99">
        <v>1.0760000000000001</v>
      </c>
      <c r="E34" s="55">
        <f t="shared" ca="1" si="0"/>
        <v>2892.0544152191887</v>
      </c>
      <c r="F34" s="55">
        <f t="shared" ca="1" si="1"/>
        <v>578.41088304383777</v>
      </c>
      <c r="G34" s="55">
        <f t="shared" ca="1" si="2"/>
        <v>3470.4652982630264</v>
      </c>
      <c r="H34" s="55"/>
      <c r="I34" s="55"/>
      <c r="J34" s="103">
        <v>9.7000000000000003E-3</v>
      </c>
      <c r="K34" s="73"/>
      <c r="L34" s="80"/>
      <c r="M34" s="102"/>
    </row>
    <row r="35" spans="1:13" ht="15.75" x14ac:dyDescent="0.25">
      <c r="A35" s="82" t="s">
        <v>357</v>
      </c>
      <c r="B35" s="104" t="s">
        <v>38</v>
      </c>
      <c r="C35" s="100">
        <f ca="1">SUM(C30:C32)*J35</f>
        <v>5929.7478716217593</v>
      </c>
      <c r="D35" s="99">
        <v>1.0760000000000001</v>
      </c>
      <c r="E35" s="55">
        <f t="shared" ca="1" si="0"/>
        <v>6380.4087098650134</v>
      </c>
      <c r="F35" s="55">
        <f t="shared" ca="1" si="1"/>
        <v>1276.0817419730029</v>
      </c>
      <c r="G35" s="55">
        <f t="shared" ca="1" si="2"/>
        <v>7656.4904518380163</v>
      </c>
      <c r="H35" s="55"/>
      <c r="I35" s="55"/>
      <c r="J35" s="103">
        <v>2.1399999999999999E-2</v>
      </c>
      <c r="K35" s="73"/>
      <c r="L35" s="80"/>
      <c r="M35" s="102"/>
    </row>
    <row r="36" spans="1:13" ht="15.75" x14ac:dyDescent="0.25">
      <c r="A36" s="82" t="s">
        <v>358</v>
      </c>
      <c r="B36" s="104" t="s">
        <v>39</v>
      </c>
      <c r="C36" s="100">
        <f ca="1">SUM(C30:C32)*J36</f>
        <v>23386.482260040961</v>
      </c>
      <c r="D36" s="99">
        <v>1.0760000000000001</v>
      </c>
      <c r="E36" s="55">
        <f t="shared" ca="1" si="0"/>
        <v>25163.854911804076</v>
      </c>
      <c r="F36" s="55">
        <f t="shared" ca="1" si="1"/>
        <v>5032.7709823608157</v>
      </c>
      <c r="G36" s="55">
        <f t="shared" ca="1" si="2"/>
        <v>30196.625894164892</v>
      </c>
      <c r="H36" s="55"/>
      <c r="I36" s="55"/>
      <c r="J36" s="103">
        <v>8.4400000000000003E-2</v>
      </c>
      <c r="K36" s="73"/>
      <c r="L36" s="80"/>
      <c r="M36" s="102"/>
    </row>
    <row r="37" spans="1:13" ht="15.75" x14ac:dyDescent="0.25">
      <c r="A37" s="82" t="s">
        <v>359</v>
      </c>
      <c r="B37" s="91" t="s">
        <v>6</v>
      </c>
      <c r="C37" s="100">
        <f ca="1">SUM(C30:C32)*J37</f>
        <v>7897.0941280943998</v>
      </c>
      <c r="D37" s="99">
        <v>1.0760000000000001</v>
      </c>
      <c r="E37" s="55">
        <f t="shared" ca="1" si="0"/>
        <v>8497.2732818295754</v>
      </c>
      <c r="F37" s="55">
        <f t="shared" ca="1" si="1"/>
        <v>1699.4546563659151</v>
      </c>
      <c r="G37" s="55">
        <f t="shared" ca="1" si="2"/>
        <v>10196.72793819549</v>
      </c>
      <c r="H37" s="55"/>
      <c r="I37" s="55"/>
      <c r="J37" s="103">
        <v>2.8500000000000001E-2</v>
      </c>
      <c r="K37" s="73"/>
      <c r="L37" s="80"/>
      <c r="M37" s="102"/>
    </row>
    <row r="38" spans="1:13" x14ac:dyDescent="0.25">
      <c r="A38" s="82" t="s">
        <v>360</v>
      </c>
      <c r="B38" s="91" t="s">
        <v>5</v>
      </c>
      <c r="C38" s="100">
        <f ca="1">SUM(C30:C32)*J38</f>
        <v>6012.8751782332802</v>
      </c>
      <c r="D38" s="99">
        <v>1.0760000000000001</v>
      </c>
      <c r="E38" s="55">
        <f t="shared" ca="1" si="0"/>
        <v>6469.8536917790098</v>
      </c>
      <c r="F38" s="55">
        <f t="shared" ca="1" si="1"/>
        <v>1293.970738355802</v>
      </c>
      <c r="G38" s="55">
        <f t="shared" ca="1" si="2"/>
        <v>7763.8244301348113</v>
      </c>
      <c r="H38" s="55"/>
      <c r="I38" s="55"/>
      <c r="J38" s="105">
        <v>2.1700000000000001E-2</v>
      </c>
    </row>
    <row r="39" spans="1:13" x14ac:dyDescent="0.25">
      <c r="A39" s="88"/>
      <c r="B39" s="106" t="s">
        <v>361</v>
      </c>
      <c r="C39" s="100">
        <f ca="1">SUM(C30:C33)</f>
        <v>323005.00439016288</v>
      </c>
      <c r="D39" s="99">
        <v>1.0760000000000001</v>
      </c>
      <c r="E39" s="55">
        <f ca="1">SUM(E30:E33)</f>
        <v>347553.38472381531</v>
      </c>
      <c r="F39" s="55">
        <f ca="1">SUM(F30:F33)</f>
        <v>69510.676944763065</v>
      </c>
      <c r="G39" s="55">
        <f ca="1">SUM(G30:G33)</f>
        <v>417064.0616685783</v>
      </c>
      <c r="H39" s="55">
        <f ca="1">I39*1.2</f>
        <v>957054.29085600004</v>
      </c>
      <c r="I39" s="55">
        <v>797545.24238000007</v>
      </c>
    </row>
    <row r="41" spans="1:13" s="59" customFormat="1" ht="12.75" x14ac:dyDescent="0.2">
      <c r="A41" s="94" t="s">
        <v>28</v>
      </c>
      <c r="B41" s="94"/>
    </row>
    <row r="42" spans="1:13" s="60" customFormat="1" ht="67.5" customHeight="1" x14ac:dyDescent="0.25">
      <c r="A42" s="107" t="s">
        <v>29</v>
      </c>
      <c r="B42" s="109" t="s">
        <v>374</v>
      </c>
      <c r="C42" s="109"/>
      <c r="D42" s="109"/>
      <c r="E42" s="109"/>
      <c r="F42" s="109"/>
      <c r="G42" s="109"/>
    </row>
    <row r="43" spans="1:13" s="60" customFormat="1" ht="40.5" customHeight="1" x14ac:dyDescent="0.25">
      <c r="A43" s="107" t="s">
        <v>30</v>
      </c>
      <c r="B43" s="109" t="s">
        <v>362</v>
      </c>
      <c r="C43" s="109"/>
      <c r="D43" s="109"/>
      <c r="E43" s="109"/>
      <c r="F43" s="109"/>
      <c r="G43" s="109"/>
      <c r="H43" s="61"/>
      <c r="I43" s="61"/>
      <c r="J43" s="61" t="s">
        <v>369</v>
      </c>
      <c r="K43" s="60">
        <v>7.46</v>
      </c>
    </row>
    <row r="44" spans="1:13" s="60" customFormat="1" ht="28.5" customHeight="1" x14ac:dyDescent="0.25">
      <c r="A44" s="107" t="s">
        <v>32</v>
      </c>
      <c r="B44" s="109" t="s">
        <v>33</v>
      </c>
      <c r="C44" s="109"/>
      <c r="D44" s="109"/>
      <c r="E44" s="109"/>
      <c r="F44" s="109"/>
      <c r="G44" s="109"/>
      <c r="J44" s="60" t="s">
        <v>367</v>
      </c>
      <c r="K44" s="60">
        <v>5.62</v>
      </c>
    </row>
    <row r="45" spans="1:13" s="59" customFormat="1" ht="16.5" customHeight="1" x14ac:dyDescent="0.2">
      <c r="A45" s="107" t="s">
        <v>34</v>
      </c>
      <c r="B45" s="60" t="s">
        <v>375</v>
      </c>
      <c r="C45" s="60"/>
      <c r="J45" s="59" t="s">
        <v>366</v>
      </c>
      <c r="K45" s="59">
        <v>6.16</v>
      </c>
    </row>
    <row r="46" spans="1:13" s="59" customFormat="1" ht="15.75" customHeight="1" x14ac:dyDescent="0.2">
      <c r="A46" s="108" t="s">
        <v>35</v>
      </c>
      <c r="B46" s="60" t="s">
        <v>376</v>
      </c>
      <c r="C46" s="60"/>
    </row>
    <row r="47" spans="1:13" s="59" customFormat="1" ht="18.75" customHeight="1" x14ac:dyDescent="0.2">
      <c r="A47" s="108" t="s">
        <v>36</v>
      </c>
      <c r="B47" s="60" t="s">
        <v>41</v>
      </c>
      <c r="C47" s="60"/>
    </row>
    <row r="48" spans="1:13" s="59" customFormat="1" ht="12.75" x14ac:dyDescent="0.2">
      <c r="A48" s="93"/>
    </row>
    <row r="49" spans="2:2" x14ac:dyDescent="0.25">
      <c r="B49" s="60"/>
    </row>
  </sheetData>
  <dataConsolidate>
    <dataRefs count="1">
      <dataRef ref="B8:B287" sheet="Типовые 2 кв. 2021"/>
    </dataRefs>
  </dataConsolidate>
  <mergeCells count="14">
    <mergeCell ref="B42:G42"/>
    <mergeCell ref="B43:G43"/>
    <mergeCell ref="B44:G44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conditionalFormatting sqref="J30">
    <cfRule type="expression" dxfId="3" priority="6">
      <formula>$O30="да"</formula>
    </cfRule>
  </conditionalFormatting>
  <conditionalFormatting sqref="J30">
    <cfRule type="expression" dxfId="2" priority="5">
      <formula>OR($CM30&lt;&gt;0,$CN30&lt;&gt;0,$DS30&lt;&gt;0)</formula>
    </cfRule>
  </conditionalFormatting>
  <conditionalFormatting sqref="K30:O30">
    <cfRule type="expression" dxfId="1" priority="2">
      <formula>$O30="да"</formula>
    </cfRule>
  </conditionalFormatting>
  <conditionalFormatting sqref="K30:O30">
    <cfRule type="expression" dxfId="0" priority="1">
      <formula>OR($CM30&lt;&gt;0,$CN30&lt;&gt;0,$DS30&lt;&gt;0)</formula>
    </cfRule>
  </conditionalFormatting>
  <dataValidations count="3">
    <dataValidation type="list" allowBlank="1" showInputMessage="1" showErrorMessage="1" sqref="G16" xr:uid="{00000000-0002-0000-0000-000000000000}">
      <formula1>$L$13:$L$15</formula1>
    </dataValidation>
    <dataValidation type="list" allowBlank="1" showInputMessage="1" showErrorMessage="1" sqref="G17:G20" xr:uid="{00000000-0002-0000-0000-000001000000}">
      <formula1>$K$13:$K$15</formula1>
    </dataValidation>
    <dataValidation type="decimal" operator="greaterThanOrEqual" allowBlank="1" showInputMessage="1" showErrorMessage="1" error="Допускается ввод только числовых значений" sqref="J30:O30" xr:uid="{DD2EE29A-324D-4554-93BF-94B42912B6CC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290"/>
  <sheetViews>
    <sheetView zoomScaleNormal="100" workbookViewId="0">
      <pane ySplit="7" topLeftCell="A65" activePane="bottomLeft" state="frozen"/>
      <selection pane="bottomLeft" activeCell="B137" sqref="B137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hidden="1" x14ac:dyDescent="0.25">
      <c r="B2" s="49"/>
      <c r="C2" s="49"/>
      <c r="D2" s="49"/>
    </row>
    <row r="3" spans="1:6" hidden="1" x14ac:dyDescent="0.25">
      <c r="B3" s="114" t="s">
        <v>46</v>
      </c>
      <c r="C3" s="114"/>
      <c r="D3" s="114"/>
    </row>
    <row r="4" spans="1:6" hidden="1" x14ac:dyDescent="0.25">
      <c r="A4" s="3"/>
      <c r="B4" s="3"/>
      <c r="C4" s="3"/>
      <c r="D4" s="3"/>
    </row>
    <row r="5" spans="1:6" ht="30.75" hidden="1" customHeight="1" x14ac:dyDescent="0.25">
      <c r="A5" s="48"/>
      <c r="B5" s="48" t="s">
        <v>47</v>
      </c>
      <c r="C5" s="48"/>
      <c r="D5" s="48"/>
    </row>
    <row r="6" spans="1:6" hidden="1" x14ac:dyDescent="0.25">
      <c r="A6" s="4"/>
      <c r="B6" s="4"/>
      <c r="C6" s="115"/>
      <c r="D6" s="115"/>
    </row>
    <row r="7" spans="1:6" ht="27.75" hidden="1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3" t="s">
        <v>365</v>
      </c>
    </row>
    <row r="8" spans="1:6" hidden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4" t="s">
        <v>366</v>
      </c>
    </row>
    <row r="9" spans="1:6" hidden="1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4" t="s">
        <v>366</v>
      </c>
    </row>
    <row r="10" spans="1:6" hidden="1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4" t="s">
        <v>366</v>
      </c>
    </row>
    <row r="11" spans="1:6" hidden="1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4" t="s">
        <v>366</v>
      </c>
    </row>
    <row r="12" spans="1:6" hidden="1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4" t="s">
        <v>366</v>
      </c>
    </row>
    <row r="13" spans="1:6" hidden="1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4" t="s">
        <v>366</v>
      </c>
    </row>
    <row r="14" spans="1:6" hidden="1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4" t="s">
        <v>366</v>
      </c>
    </row>
    <row r="15" spans="1:6" ht="30" hidden="1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4" t="s">
        <v>366</v>
      </c>
    </row>
    <row r="16" spans="1:6" ht="30" hidden="1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4" t="s">
        <v>366</v>
      </c>
    </row>
    <row r="17" spans="1:6" ht="30" hidden="1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4" t="s">
        <v>366</v>
      </c>
    </row>
    <row r="18" spans="1:6" ht="30" hidden="1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4" t="s">
        <v>366</v>
      </c>
    </row>
    <row r="19" spans="1:6" hidden="1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4" t="s">
        <v>366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4" t="s">
        <v>366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4" t="s">
        <v>366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4" t="s">
        <v>366</v>
      </c>
    </row>
    <row r="23" spans="1:6" ht="30" hidden="1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4" t="s">
        <v>366</v>
      </c>
    </row>
    <row r="24" spans="1:6" ht="17.25" hidden="1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4" t="s">
        <v>366</v>
      </c>
    </row>
    <row r="25" spans="1:6" hidden="1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4" t="s">
        <v>366</v>
      </c>
    </row>
    <row r="26" spans="1:6" hidden="1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4" t="s">
        <v>366</v>
      </c>
    </row>
    <row r="27" spans="1:6" hidden="1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4" t="s">
        <v>366</v>
      </c>
    </row>
    <row r="28" spans="1:6" hidden="1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4" t="s">
        <v>366</v>
      </c>
    </row>
    <row r="29" spans="1:6" hidden="1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4" t="s">
        <v>366</v>
      </c>
    </row>
    <row r="30" spans="1:6" ht="30" hidden="1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4" t="s">
        <v>366</v>
      </c>
    </row>
    <row r="31" spans="1:6" hidden="1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4" t="s">
        <v>366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4" t="s">
        <v>366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4" t="s">
        <v>366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4" t="s">
        <v>366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4" t="s">
        <v>366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4" t="s">
        <v>366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4" t="s">
        <v>366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4" t="s">
        <v>366</v>
      </c>
    </row>
    <row r="39" spans="1:6" hidden="1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4" t="s">
        <v>366</v>
      </c>
    </row>
    <row r="40" spans="1:6" hidden="1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4" t="s">
        <v>366</v>
      </c>
    </row>
    <row r="41" spans="1:6" hidden="1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4" t="s">
        <v>366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4" t="s">
        <v>366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4" t="s">
        <v>366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4" t="s">
        <v>366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4" t="s">
        <v>366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4" t="s">
        <v>366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4" t="s">
        <v>366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4" t="s">
        <v>366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4" t="s">
        <v>366</v>
      </c>
    </row>
    <row r="50" spans="1:6" hidden="1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4" t="s">
        <v>366</v>
      </c>
    </row>
    <row r="51" spans="1:6" hidden="1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4" t="s">
        <v>366</v>
      </c>
    </row>
    <row r="52" spans="1:6" hidden="1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4" t="s">
        <v>366</v>
      </c>
    </row>
    <row r="53" spans="1:6" ht="30" hidden="1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4" t="s">
        <v>366</v>
      </c>
    </row>
    <row r="54" spans="1:6" hidden="1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4" t="s">
        <v>366</v>
      </c>
    </row>
    <row r="55" spans="1:6" hidden="1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4" t="s">
        <v>366</v>
      </c>
    </row>
    <row r="56" spans="1:6" hidden="1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4" t="s">
        <v>366</v>
      </c>
    </row>
    <row r="57" spans="1:6" hidden="1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4" t="s">
        <v>366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4" t="s">
        <v>366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4" t="s">
        <v>366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4" t="s">
        <v>366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4" t="s">
        <v>366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4" t="s">
        <v>366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4" t="s">
        <v>366</v>
      </c>
    </row>
    <row r="64" spans="1:6" s="5" customFormat="1" hidden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4" t="s">
        <v>366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4" t="s">
        <v>366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4" t="s">
        <v>366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4" t="s">
        <v>366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4" t="s">
        <v>366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4" t="s">
        <v>366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4" t="s">
        <v>366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4" t="s">
        <v>366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4" t="s">
        <v>366</v>
      </c>
    </row>
    <row r="73" spans="1:6" hidden="1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4" t="s">
        <v>366</v>
      </c>
    </row>
    <row r="74" spans="1:6" hidden="1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4" t="s">
        <v>366</v>
      </c>
    </row>
    <row r="75" spans="1:6" ht="30" hidden="1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4" t="s">
        <v>366</v>
      </c>
    </row>
    <row r="76" spans="1:6" ht="17.25" hidden="1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4" t="s">
        <v>366</v>
      </c>
    </row>
    <row r="77" spans="1:6" hidden="1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4" t="s">
        <v>366</v>
      </c>
    </row>
    <row r="78" spans="1:6" hidden="1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4" t="s">
        <v>366</v>
      </c>
    </row>
    <row r="79" spans="1:6" hidden="1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4" t="s">
        <v>366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4" t="s">
        <v>366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4" t="s">
        <v>366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4" t="s">
        <v>366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4" t="s">
        <v>366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4" t="s">
        <v>366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4" t="s">
        <v>366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4" t="s">
        <v>366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4" t="s">
        <v>366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4" t="s">
        <v>366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4" t="s">
        <v>366</v>
      </c>
    </row>
    <row r="90" spans="1:6" hidden="1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4" t="s">
        <v>366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4" t="s">
        <v>366</v>
      </c>
    </row>
    <row r="92" spans="1:6" hidden="1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4" t="s">
        <v>366</v>
      </c>
    </row>
    <row r="93" spans="1:6" hidden="1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4" t="s">
        <v>366</v>
      </c>
    </row>
    <row r="94" spans="1:6" hidden="1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4" t="s">
        <v>366</v>
      </c>
    </row>
    <row r="95" spans="1:6" hidden="1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4" t="s">
        <v>366</v>
      </c>
    </row>
    <row r="96" spans="1:6" hidden="1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4" t="s">
        <v>366</v>
      </c>
    </row>
    <row r="97" spans="1:6" hidden="1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4" t="s">
        <v>367</v>
      </c>
    </row>
    <row r="98" spans="1:6" hidden="1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4" t="s">
        <v>367</v>
      </c>
    </row>
    <row r="99" spans="1:6" hidden="1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4" t="s">
        <v>367</v>
      </c>
    </row>
    <row r="100" spans="1:6" hidden="1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4" t="s">
        <v>367</v>
      </c>
    </row>
    <row r="101" spans="1:6" hidden="1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4" t="s">
        <v>367</v>
      </c>
    </row>
    <row r="102" spans="1:6" hidden="1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4" t="s">
        <v>367</v>
      </c>
    </row>
    <row r="103" spans="1:6" hidden="1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4" t="s">
        <v>367</v>
      </c>
    </row>
    <row r="104" spans="1:6" hidden="1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4" t="s">
        <v>367</v>
      </c>
    </row>
    <row r="105" spans="1:6" hidden="1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4" t="s">
        <v>367</v>
      </c>
    </row>
    <row r="106" spans="1:6" hidden="1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4" t="s">
        <v>367</v>
      </c>
    </row>
    <row r="107" spans="1:6" s="5" customFormat="1" hidden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4" t="s">
        <v>367</v>
      </c>
    </row>
    <row r="108" spans="1:6" hidden="1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4" t="s">
        <v>367</v>
      </c>
    </row>
    <row r="109" spans="1:6" hidden="1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4" t="s">
        <v>367</v>
      </c>
    </row>
    <row r="110" spans="1:6" hidden="1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4" t="s">
        <v>367</v>
      </c>
    </row>
    <row r="111" spans="1:6" hidden="1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4" t="s">
        <v>367</v>
      </c>
    </row>
    <row r="112" spans="1:6" hidden="1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4" t="s">
        <v>367</v>
      </c>
    </row>
    <row r="113" spans="1:6" hidden="1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4" t="s">
        <v>367</v>
      </c>
    </row>
    <row r="114" spans="1:6" hidden="1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4" t="s">
        <v>367</v>
      </c>
    </row>
    <row r="115" spans="1:6" hidden="1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4" t="s">
        <v>367</v>
      </c>
    </row>
    <row r="116" spans="1:6" hidden="1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4" t="s">
        <v>367</v>
      </c>
    </row>
    <row r="117" spans="1:6" hidden="1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4" t="s">
        <v>367</v>
      </c>
    </row>
    <row r="118" spans="1:6" hidden="1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4" t="s">
        <v>367</v>
      </c>
    </row>
    <row r="119" spans="1:6" hidden="1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4" t="s">
        <v>367</v>
      </c>
    </row>
    <row r="120" spans="1:6" hidden="1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4" t="s">
        <v>367</v>
      </c>
    </row>
    <row r="121" spans="1:6" hidden="1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4" t="s">
        <v>367</v>
      </c>
    </row>
    <row r="122" spans="1:6" hidden="1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4" t="s">
        <v>367</v>
      </c>
    </row>
    <row r="123" spans="1:6" hidden="1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4" t="s">
        <v>367</v>
      </c>
    </row>
    <row r="124" spans="1:6" hidden="1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4" t="s">
        <v>367</v>
      </c>
    </row>
    <row r="125" spans="1:6" hidden="1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4" t="s">
        <v>367</v>
      </c>
    </row>
    <row r="126" spans="1:6" hidden="1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4" t="s">
        <v>367</v>
      </c>
    </row>
    <row r="127" spans="1:6" hidden="1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4" t="s">
        <v>367</v>
      </c>
    </row>
    <row r="128" spans="1:6" hidden="1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4" t="s">
        <v>367</v>
      </c>
    </row>
    <row r="129" spans="1:6" hidden="1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4" t="s">
        <v>367</v>
      </c>
    </row>
    <row r="130" spans="1:6" hidden="1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4" t="s">
        <v>367</v>
      </c>
    </row>
    <row r="131" spans="1:6" hidden="1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4" t="s">
        <v>367</v>
      </c>
    </row>
    <row r="132" spans="1:6" hidden="1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4" t="s">
        <v>367</v>
      </c>
    </row>
    <row r="133" spans="1:6" ht="30" hidden="1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4" t="s">
        <v>367</v>
      </c>
    </row>
    <row r="134" spans="1:6" hidden="1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4" t="s">
        <v>367</v>
      </c>
    </row>
    <row r="135" spans="1:6" hidden="1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4" t="s">
        <v>367</v>
      </c>
    </row>
    <row r="136" spans="1:6" hidden="1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4" t="s">
        <v>367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4" t="s">
        <v>367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4" t="s">
        <v>367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4" t="s">
        <v>367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4" t="s">
        <v>367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4" t="s">
        <v>367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4" t="s">
        <v>367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4" t="s">
        <v>367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4" t="s">
        <v>367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4" t="s">
        <v>367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4" t="s">
        <v>367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4" t="s">
        <v>367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4" t="s">
        <v>367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4" t="s">
        <v>367</v>
      </c>
    </row>
    <row r="150" spans="1:6" hidden="1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4" t="s">
        <v>367</v>
      </c>
    </row>
    <row r="151" spans="1:6" hidden="1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4" t="s">
        <v>367</v>
      </c>
    </row>
    <row r="152" spans="1:6" hidden="1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4" t="s">
        <v>367</v>
      </c>
    </row>
    <row r="153" spans="1:6" hidden="1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4" t="s">
        <v>367</v>
      </c>
    </row>
    <row r="154" spans="1:6" hidden="1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4" t="s">
        <v>367</v>
      </c>
    </row>
    <row r="155" spans="1:6" hidden="1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4" t="s">
        <v>367</v>
      </c>
    </row>
    <row r="156" spans="1:6" hidden="1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4" t="s">
        <v>367</v>
      </c>
    </row>
    <row r="157" spans="1:6" hidden="1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4" t="s">
        <v>367</v>
      </c>
    </row>
    <row r="158" spans="1:6" hidden="1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4" t="s">
        <v>367</v>
      </c>
    </row>
    <row r="159" spans="1:6" hidden="1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4" t="s">
        <v>367</v>
      </c>
    </row>
    <row r="160" spans="1:6" ht="15.75" hidden="1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4" t="s">
        <v>367</v>
      </c>
    </row>
    <row r="161" spans="1:6" ht="15" hidden="1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4" t="s">
        <v>367</v>
      </c>
    </row>
    <row r="162" spans="1:6" hidden="1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4" t="s">
        <v>367</v>
      </c>
    </row>
    <row r="163" spans="1:6" ht="14.25" hidden="1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4" t="s">
        <v>367</v>
      </c>
    </row>
    <row r="164" spans="1:6" ht="14.25" hidden="1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4" t="s">
        <v>367</v>
      </c>
    </row>
    <row r="165" spans="1:6" hidden="1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4" t="s">
        <v>367</v>
      </c>
    </row>
    <row r="166" spans="1:6" hidden="1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4" t="s">
        <v>367</v>
      </c>
    </row>
    <row r="167" spans="1:6" hidden="1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4" t="s">
        <v>367</v>
      </c>
    </row>
    <row r="168" spans="1:6" hidden="1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4" t="s">
        <v>367</v>
      </c>
    </row>
    <row r="169" spans="1:6" hidden="1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4" t="s">
        <v>367</v>
      </c>
    </row>
    <row r="170" spans="1:6" hidden="1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4" t="s">
        <v>367</v>
      </c>
    </row>
    <row r="171" spans="1:6" hidden="1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4" t="s">
        <v>367</v>
      </c>
    </row>
    <row r="172" spans="1:6" hidden="1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4" t="s">
        <v>367</v>
      </c>
    </row>
    <row r="173" spans="1:6" hidden="1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4" t="s">
        <v>367</v>
      </c>
    </row>
    <row r="174" spans="1:6" hidden="1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4" t="s">
        <v>367</v>
      </c>
    </row>
    <row r="175" spans="1:6" hidden="1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4" t="s">
        <v>367</v>
      </c>
    </row>
    <row r="176" spans="1:6" hidden="1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4" t="s">
        <v>367</v>
      </c>
    </row>
    <row r="177" spans="1:6" hidden="1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4" t="s">
        <v>367</v>
      </c>
    </row>
    <row r="178" spans="1:6" hidden="1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4" t="s">
        <v>367</v>
      </c>
    </row>
    <row r="179" spans="1:6" hidden="1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4" t="s">
        <v>367</v>
      </c>
    </row>
    <row r="180" spans="1:6" hidden="1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4" t="s">
        <v>367</v>
      </c>
    </row>
    <row r="181" spans="1:6" hidden="1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4" t="s">
        <v>367</v>
      </c>
    </row>
    <row r="182" spans="1:6" hidden="1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4" t="s">
        <v>367</v>
      </c>
    </row>
    <row r="183" spans="1:6" hidden="1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4" t="s">
        <v>367</v>
      </c>
    </row>
    <row r="184" spans="1:6" hidden="1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4" t="s">
        <v>367</v>
      </c>
    </row>
    <row r="185" spans="1:6" hidden="1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4" t="s">
        <v>367</v>
      </c>
    </row>
    <row r="186" spans="1:6" hidden="1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4" t="s">
        <v>367</v>
      </c>
    </row>
    <row r="187" spans="1:6" hidden="1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4" t="s">
        <v>367</v>
      </c>
    </row>
    <row r="188" spans="1:6" hidden="1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4" t="s">
        <v>367</v>
      </c>
    </row>
    <row r="189" spans="1:6" hidden="1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4" t="s">
        <v>367</v>
      </c>
    </row>
    <row r="190" spans="1:6" hidden="1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4" t="s">
        <v>367</v>
      </c>
    </row>
    <row r="191" spans="1:6" hidden="1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4" t="s">
        <v>367</v>
      </c>
    </row>
    <row r="192" spans="1:6" hidden="1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4" t="s">
        <v>367</v>
      </c>
    </row>
    <row r="193" spans="1:6" hidden="1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4" t="s">
        <v>367</v>
      </c>
    </row>
    <row r="194" spans="1:6" hidden="1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4" t="s">
        <v>367</v>
      </c>
    </row>
    <row r="195" spans="1:6" hidden="1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4" t="s">
        <v>367</v>
      </c>
    </row>
    <row r="196" spans="1:6" hidden="1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4" t="s">
        <v>367</v>
      </c>
    </row>
    <row r="197" spans="1:6" hidden="1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4" t="s">
        <v>367</v>
      </c>
    </row>
    <row r="198" spans="1:6" hidden="1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4" t="s">
        <v>367</v>
      </c>
    </row>
    <row r="199" spans="1:6" hidden="1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4" t="s">
        <v>367</v>
      </c>
    </row>
    <row r="200" spans="1:6" hidden="1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4" t="s">
        <v>367</v>
      </c>
    </row>
    <row r="201" spans="1:6" hidden="1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4" t="s">
        <v>367</v>
      </c>
    </row>
    <row r="202" spans="1:6" hidden="1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4" t="s">
        <v>367</v>
      </c>
    </row>
    <row r="203" spans="1:6" hidden="1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4" t="s">
        <v>367</v>
      </c>
    </row>
    <row r="204" spans="1:6" hidden="1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4" t="s">
        <v>367</v>
      </c>
    </row>
    <row r="205" spans="1:6" hidden="1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4" t="s">
        <v>367</v>
      </c>
    </row>
    <row r="206" spans="1:6" hidden="1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4" t="s">
        <v>367</v>
      </c>
    </row>
    <row r="207" spans="1:6" hidden="1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4" t="s">
        <v>367</v>
      </c>
    </row>
    <row r="208" spans="1:6" hidden="1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4" t="s">
        <v>367</v>
      </c>
    </row>
    <row r="209" spans="1:6" hidden="1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4" t="s">
        <v>367</v>
      </c>
    </row>
    <row r="210" spans="1:6" hidden="1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4" t="s">
        <v>367</v>
      </c>
    </row>
    <row r="211" spans="1:6" hidden="1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4" t="s">
        <v>367</v>
      </c>
    </row>
    <row r="212" spans="1:6" hidden="1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4" t="s">
        <v>367</v>
      </c>
    </row>
    <row r="213" spans="1:6" hidden="1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4" t="s">
        <v>367</v>
      </c>
    </row>
    <row r="214" spans="1:6" hidden="1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4" t="s">
        <v>367</v>
      </c>
    </row>
    <row r="215" spans="1:6" hidden="1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4" t="s">
        <v>367</v>
      </c>
    </row>
    <row r="216" spans="1:6" hidden="1" x14ac:dyDescent="0.25">
      <c r="A216" s="31">
        <v>209</v>
      </c>
      <c r="B216" s="36" t="s">
        <v>370</v>
      </c>
      <c r="C216" s="37">
        <v>13602.64</v>
      </c>
      <c r="D216" s="35">
        <f t="shared" si="3"/>
        <v>11335.533333333333</v>
      </c>
      <c r="E216" s="35"/>
      <c r="F216" s="54" t="s">
        <v>367</v>
      </c>
    </row>
    <row r="217" spans="1:6" hidden="1" x14ac:dyDescent="0.25">
      <c r="A217" s="31">
        <v>210</v>
      </c>
      <c r="B217" s="36" t="s">
        <v>372</v>
      </c>
      <c r="C217" s="37">
        <v>59787.55</v>
      </c>
      <c r="D217" s="35">
        <f t="shared" si="3"/>
        <v>49822.958333333336</v>
      </c>
      <c r="E217" s="35"/>
      <c r="F217" s="54" t="s">
        <v>367</v>
      </c>
    </row>
    <row r="218" spans="1:6" hidden="1" x14ac:dyDescent="0.25">
      <c r="A218" s="31">
        <v>211</v>
      </c>
      <c r="B218" s="36" t="s">
        <v>371</v>
      </c>
      <c r="C218" s="37">
        <v>107.95</v>
      </c>
      <c r="D218" s="35">
        <f t="shared" si="3"/>
        <v>89.958333333333343</v>
      </c>
      <c r="E218" s="35"/>
      <c r="F218" s="54" t="s">
        <v>367</v>
      </c>
    </row>
    <row r="219" spans="1:6" hidden="1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4" t="s">
        <v>368</v>
      </c>
    </row>
    <row r="220" spans="1:6" hidden="1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4" t="s">
        <v>368</v>
      </c>
    </row>
    <row r="221" spans="1:6" hidden="1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4" t="s">
        <v>368</v>
      </c>
    </row>
    <row r="222" spans="1:6" hidden="1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4" t="s">
        <v>368</v>
      </c>
    </row>
    <row r="223" spans="1:6" hidden="1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4" t="s">
        <v>368</v>
      </c>
    </row>
    <row r="224" spans="1:6" hidden="1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4" t="s">
        <v>368</v>
      </c>
    </row>
    <row r="225" spans="1:6" hidden="1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4" t="s">
        <v>368</v>
      </c>
    </row>
    <row r="226" spans="1:6" hidden="1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4" t="s">
        <v>368</v>
      </c>
    </row>
    <row r="227" spans="1:6" hidden="1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4" t="s">
        <v>368</v>
      </c>
    </row>
    <row r="228" spans="1:6" hidden="1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4" t="s">
        <v>368</v>
      </c>
    </row>
    <row r="229" spans="1:6" hidden="1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4" t="s">
        <v>368</v>
      </c>
    </row>
    <row r="230" spans="1:6" hidden="1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4" t="s">
        <v>368</v>
      </c>
    </row>
    <row r="231" spans="1:6" hidden="1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4" t="s">
        <v>368</v>
      </c>
    </row>
    <row r="232" spans="1:6" hidden="1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4" t="s">
        <v>368</v>
      </c>
    </row>
    <row r="233" spans="1:6" hidden="1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4" t="s">
        <v>368</v>
      </c>
    </row>
    <row r="234" spans="1:6" hidden="1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4" t="s">
        <v>368</v>
      </c>
    </row>
    <row r="235" spans="1:6" hidden="1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4" t="s">
        <v>368</v>
      </c>
    </row>
    <row r="236" spans="1:6" hidden="1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4" t="s">
        <v>368</v>
      </c>
    </row>
    <row r="237" spans="1:6" hidden="1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4" t="s">
        <v>368</v>
      </c>
    </row>
    <row r="238" spans="1:6" hidden="1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4" t="s">
        <v>368</v>
      </c>
    </row>
    <row r="239" spans="1:6" hidden="1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4" t="s">
        <v>368</v>
      </c>
    </row>
    <row r="240" spans="1:6" hidden="1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4" t="s">
        <v>368</v>
      </c>
    </row>
    <row r="241" spans="1:6" hidden="1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4" t="s">
        <v>368</v>
      </c>
    </row>
    <row r="242" spans="1:6" hidden="1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4" t="s">
        <v>368</v>
      </c>
    </row>
    <row r="243" spans="1:6" hidden="1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4" t="s">
        <v>368</v>
      </c>
    </row>
    <row r="244" spans="1:6" hidden="1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4" t="s">
        <v>368</v>
      </c>
    </row>
    <row r="245" spans="1:6" hidden="1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4" t="s">
        <v>368</v>
      </c>
    </row>
    <row r="246" spans="1:6" hidden="1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4" t="s">
        <v>368</v>
      </c>
    </row>
    <row r="247" spans="1:6" hidden="1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4" t="s">
        <v>368</v>
      </c>
    </row>
    <row r="248" spans="1:6" hidden="1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4" t="s">
        <v>368</v>
      </c>
    </row>
    <row r="249" spans="1:6" ht="14.25" hidden="1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4" t="s">
        <v>368</v>
      </c>
    </row>
    <row r="250" spans="1:6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4" t="s">
        <v>368</v>
      </c>
    </row>
    <row r="251" spans="1:6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4" t="s">
        <v>368</v>
      </c>
    </row>
    <row r="252" spans="1:6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4" t="s">
        <v>368</v>
      </c>
    </row>
    <row r="253" spans="1:6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4" t="s">
        <v>368</v>
      </c>
    </row>
    <row r="254" spans="1:6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4" t="s">
        <v>368</v>
      </c>
    </row>
    <row r="255" spans="1:6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4" t="s">
        <v>368</v>
      </c>
    </row>
    <row r="256" spans="1:6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4" t="s">
        <v>368</v>
      </c>
    </row>
    <row r="257" spans="1:6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4" t="s">
        <v>368</v>
      </c>
    </row>
    <row r="258" spans="1:6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4" t="s">
        <v>368</v>
      </c>
    </row>
    <row r="259" spans="1:6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4" t="s">
        <v>368</v>
      </c>
    </row>
    <row r="260" spans="1:6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4" t="s">
        <v>368</v>
      </c>
    </row>
    <row r="261" spans="1:6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4" t="s">
        <v>368</v>
      </c>
    </row>
    <row r="262" spans="1:6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4" t="s">
        <v>368</v>
      </c>
    </row>
    <row r="263" spans="1:6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4" t="s">
        <v>368</v>
      </c>
    </row>
    <row r="264" spans="1:6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4" t="s">
        <v>368</v>
      </c>
    </row>
    <row r="265" spans="1:6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4" t="s">
        <v>368</v>
      </c>
    </row>
    <row r="266" spans="1:6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4" t="s">
        <v>368</v>
      </c>
    </row>
    <row r="267" spans="1:6" ht="15.75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4" t="s">
        <v>368</v>
      </c>
    </row>
    <row r="268" spans="1:6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4" t="s">
        <v>368</v>
      </c>
    </row>
    <row r="269" spans="1:6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4" t="s">
        <v>368</v>
      </c>
    </row>
    <row r="270" spans="1:6" hidden="1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4" t="s">
        <v>367</v>
      </c>
    </row>
    <row r="271" spans="1:6" hidden="1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4" t="s">
        <v>367</v>
      </c>
    </row>
    <row r="272" spans="1:6" hidden="1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4" t="s">
        <v>367</v>
      </c>
    </row>
    <row r="273" spans="1:6" hidden="1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4" t="s">
        <v>366</v>
      </c>
    </row>
    <row r="274" spans="1:6" hidden="1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4" t="s">
        <v>366</v>
      </c>
    </row>
    <row r="275" spans="1:6" hidden="1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4" t="s">
        <v>366</v>
      </c>
    </row>
    <row r="276" spans="1:6" hidden="1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4" t="s">
        <v>368</v>
      </c>
    </row>
    <row r="277" spans="1:6" hidden="1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4" t="s">
        <v>368</v>
      </c>
    </row>
    <row r="278" spans="1:6" hidden="1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4" t="s">
        <v>368</v>
      </c>
    </row>
    <row r="279" spans="1:6" hidden="1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4" t="s">
        <v>368</v>
      </c>
    </row>
    <row r="280" spans="1:6" hidden="1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4" t="s">
        <v>368</v>
      </c>
    </row>
    <row r="281" spans="1:6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4" t="s">
        <v>368</v>
      </c>
    </row>
    <row r="282" spans="1:6" ht="30" hidden="1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4" t="s">
        <v>368</v>
      </c>
    </row>
    <row r="283" spans="1:6" hidden="1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4" t="s">
        <v>368</v>
      </c>
    </row>
    <row r="284" spans="1:6" hidden="1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4" t="s">
        <v>368</v>
      </c>
    </row>
    <row r="285" spans="1:6" hidden="1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4" t="s">
        <v>368</v>
      </c>
    </row>
    <row r="286" spans="1:6" hidden="1" x14ac:dyDescent="0.25">
      <c r="A286" s="31">
        <v>279</v>
      </c>
      <c r="B286" s="34" t="s">
        <v>363</v>
      </c>
      <c r="C286" s="46">
        <v>157021.46</v>
      </c>
      <c r="D286" s="46">
        <f t="shared" ref="D286:D287" si="5">C286/1.2</f>
        <v>130851.21666666666</v>
      </c>
      <c r="E286" s="46"/>
      <c r="F286" s="54" t="s">
        <v>366</v>
      </c>
    </row>
    <row r="287" spans="1:6" hidden="1" x14ac:dyDescent="0.25">
      <c r="A287" s="31">
        <v>280</v>
      </c>
      <c r="B287" s="34" t="s">
        <v>364</v>
      </c>
      <c r="C287" s="46">
        <v>8120.62</v>
      </c>
      <c r="D287" s="46">
        <f t="shared" si="5"/>
        <v>6767.1833333333334</v>
      </c>
      <c r="E287" s="46"/>
      <c r="F287" s="54" t="s">
        <v>366</v>
      </c>
    </row>
    <row r="288" spans="1:6" hidden="1" x14ac:dyDescent="0.25">
      <c r="B288" s="8"/>
      <c r="C288" s="9"/>
      <c r="D288" s="9"/>
    </row>
    <row r="289" spans="2:4" hidden="1" x14ac:dyDescent="0.25">
      <c r="B289" s="7"/>
      <c r="C289" s="7"/>
      <c r="D289" s="7"/>
    </row>
    <row r="290" spans="2:4" hidden="1" x14ac:dyDescent="0.25">
      <c r="B290" s="1"/>
      <c r="C290" s="1"/>
      <c r="D290" s="1"/>
    </row>
  </sheetData>
  <autoFilter ref="B1:B290" xr:uid="{00000000-0009-0000-0000-000001000000}">
    <filterColumn colId="0">
      <filters>
        <filter val="Реконструкция 1 км ВЛ-0,4 (замена провода ) сип 3*70+1*95"/>
        <filter val="Реконструкция 1 км ВЛ-0,4 (замена провода ) сип 3*95+1*95"/>
        <filter val="Реконструкция 1 км ВЛ-0,4 (замена провода) СИП 3*35+1*50+1*16"/>
        <filter val="Реконструкция 1 км ВЛ-0,4 (замена провода) СИП 3*50+1*50"/>
        <filter val="Реконструкция 1 км ВЛ-0,4 (замена провода) СИП 3*50+1*70+1*16"/>
        <filter val="Реконструкция 1 км ВЛ-0,4 кВ (СИП-2 3*120+1*95)"/>
        <filter val="Реконструкция 1 км ВЛ-0,4 кВ (СИП-2 3*16+1*25)"/>
        <filter val="Реконструкция 1 км ВЛ-0,4 кВ (СИП-2 3*35+1*50)"/>
        <filter val="Реконструкция 1 км ВЛ-0,4 кВ (СИП-2 3*50+1*50)"/>
        <filter val="Реконструкция 1 км ВЛ-0,4 кВ (СИП-2 3*50+1*50+1*16)"/>
        <filter val="Реконструкция 1 км ВЛ-0,4 кВ (СИП-2 3*50+1*70)"/>
        <filter val="Реконструкция 1 км ВЛ-0,4 кВ (СИП-2 3*70+1*70+1*16)"/>
        <filter val="Реконструкция 1 км ВЛ-0,4 кВ (СИП-2 3*70+1*95)"/>
        <filter val="Реконструкция 1 км ВЛ-0,4 кВ (СИП-2 3*70+1*95+1*25)"/>
        <filter val="Реконструкция 1 км ВЛ-0,4 кВ (СИП-2 3*95+1*95)"/>
        <filter val="Реконструкция 1 км ВЛ-0,4 кВ (СИП-2 3*95+1*95+1*16)"/>
        <filter val="Реконструкция 1 км ВЛ-04кВ (полная СИП 3*95+1*95+1*25)"/>
        <filter val="Реконструкция 1 км ВЛ-10 (замена провода ) СИП-3 1*120"/>
        <filter val="Реконструкция 1 км ВЛ-10 (замена провода ) СИП-3 1*70"/>
        <filter val="Реконструкция 1 км ВЛ-10 (замена провода ) совместный подвес СИП3 1*120"/>
        <filter val="Реконструкция 1 км ВЛ-10 (замена провода ) совместный подвес СИП3 1*70"/>
        <filter val="Реконструкция 1 км ВЛ-10 (подвеска провода ) СИП 3 1*120"/>
        <filter val="Реконструкция 1 км ВЛ-10 (подвеска провода ) СИП 3 1*70"/>
        <filter val="Реконструкция 1 км ВЛ-10 (с полным демонтажем) сип 3 1*120"/>
        <filter val="Реконструкция 1 км ВЛ-10 (с полным демонтажем) сип 3 1*70"/>
        <filter val="Реконструкция 1 км ВЛ-10 (с полным демонтажем) сип 3 1*95"/>
        <filter val="Реконструкция 1 км ВЛ-10 кВ(СИП-3 1*50) с установкой деревянных опор"/>
        <filter val="Реконструкция 1 км ВЛ-10кВ (замена 1 опоры и 1 пролета 50м.п.)"/>
        <filter val="Реконструкция 1 км ВЛ-10кВ (замена провода) СИП-3 1*95"/>
        <filter val="Реконструкция 1 км ВЛ-10кВ (замена провода) совместный подвес СИП3 1*95"/>
        <filter val="Реконструкция 1 км ВЛ-10кВ (подвеска провода) СИП-3 1*95"/>
        <filter val="Реконструкция 1 км совместной подвески ВЛ-10кВ и ВЛИ-0,4кВ (СИП-3 1*95, СИП-2 3*95+1*95+1*16) с освещением и полной заменой опор"/>
        <filter val="Реконструкция 100м ВЛ-0,4 кВ (СИП-2 3*120+1*95)"/>
        <filter val="Реконструкция 100м ВЛ-0,4 кВ (СИП-2 3*50+1*50+1*16)"/>
        <filter val="Реконструкция 100м ВЛ-0,4 кВ (СИП-2 3*70+1*70+1*16)"/>
        <filter val="Реконструкция 100м ВЛ-0,4 кВ (СИП-2 3*95+1*95+1*16)"/>
        <filter val="Реконструкция 100м ВЛ-0,4 кВ (СИП-2 3*95+1*95+1*25)"/>
        <filter val="Реконструкция 100м ВЛ-10 (замена провода) СИП-3 1*95"/>
        <filter val="Реконструкция 100м ВЛ-10 (СИП-3 1*120)"/>
        <filter val="Реконструкция 100м ВЛ-10 (СИП-3 1*50) с установкой дерев.опор"/>
        <filter val="Реконструкция 100м ВЛ-10 (СИП-3 1*95)"/>
        <filter val="Реконструкция 100м совместной подвески ВЛ-10 кВ и ВЛИ-0,4 кВ (СИП-3 1*95, СИП-2 3*95+1*95+1*16) с освещением и полной заменой опор"/>
        <filter val="Реконструкция ВЛ-0,4 кВ  (СИП-2 3*95+1*95+1*25 ММ2 с  дерев.опор на км)"/>
        <filter val="Реконструкция КЛ-0,4 (АПВБбШп 4х120-1кВ)"/>
        <filter val="Реконструкция КЛ-0,4 (АПВБбШп 4х150-1кВ)"/>
        <filter val="Реконструкция КЛ-0,4 (АПВБбШп 4х185-1кВ)"/>
        <filter val="Реконструкция КЛ-0,4 (АПВБбШп 4х-240кВ)"/>
        <filter val="Реконструкция КЛ-0,4 (АПВБбШп 4х50-1кВ)"/>
        <filter val="Реконструкция КЛ-0,4 (АПВБбШп 4х70-1кВ)"/>
        <filter val="Реконструкция КЛ-0,4 (АПВБбШп 4х95-1кВ)"/>
        <filter val="Реконструкция КЛ-0,4 два кабеля в траншее (АПВБбШп 4х120-1кВ)"/>
        <filter val="Реконструкция КЛ-0,4 два кабеля в траншее (АПВБбШп 4х150-1кВ)"/>
        <filter val="Реконструкция КЛ-0,4 два кабеля в траншее (АПВБбШп 4х185-1кВ)"/>
        <filter val="Реконструкция КЛ-0,4 два кабеля в траншее (АПВБбШп 4х240-1кВ)"/>
        <filter val="Реконструкция КЛ-0,4 два кабеля в траншее (АПВБбШп 4х70-1кВ)"/>
        <filter val="Реконструкция КЛ-0,4 два кабеля в траншее (АПВБбШп 4х95-1кВ)"/>
        <filter val="Реконструкция КРУН-10 кВ"/>
        <filter val="Реконструкция ТП (замена тр-ра 1000кВ)"/>
        <filter val="Реконструкция ТП (замена тр-ра 100кВ)"/>
        <filter val="Реконструкция ТП (замена тр-ра 160кВ)"/>
        <filter val="Реконструкция ТП (замена тр-ра 250кВ)"/>
        <filter val="Реконструкция ТП (замена тр-ра 400кВ)"/>
        <filter val="Реконструкция ТП (замена тр-ра 630кВ)"/>
        <filter val="Реконструкция ТП (замена тр-ров 2*1000кВ)"/>
        <filter val="Реконструкция ТП (замена тр-ров 2*100кВ)"/>
        <filter val="Реконструкция ТП (замена тр-ров 2*1600кВ)"/>
        <filter val="Реконструкция ТП (замена тр-ров 2*160кВ)"/>
        <filter val="Реконструкция ТП (замена тр-ров 2*250кВ)"/>
        <filter val="Реконструкция ТП (замена тр-ров 2*400кВ)"/>
        <filter val="Реконструкция ТП (замена тр-ров 2*630кВ)"/>
        <filter val="Реконструкция ТП (замена ячейки 0,4 кВ ЩО-70-1-42)"/>
        <filter val="Реконструкция ТП (замена ячейки 10 кВ с вакуумным выключателем)"/>
        <filter val="Реконструкция ТП (замена ячейки 10 кВ с выключателем нагрузки)"/>
        <filter val="Реконструкция ТП (установка новой ЩО-70-1-42)"/>
        <filter val="Реконструкция ТП (установка ячейки 10 кВ с вакуумным выключателем)"/>
        <filter val="Реконструкция ТП (установка ячейки 10 кВ с выключателем нагрузки)"/>
        <filter val="Реконструкция ТП. Замена автомата АВ 200 А"/>
      </filters>
    </filterColumn>
  </autoFilter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1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1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1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1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1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1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1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1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2022-03-14T10:57:21Z</dcterms:modified>
</cp:coreProperties>
</file>