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4-1-05-1-03-07-0-0204\"/>
    </mc:Choice>
  </mc:AlternateContent>
  <bookViews>
    <workbookView xWindow="0" yWindow="0" windowWidth="23040" windowHeight="11775"/>
  </bookViews>
  <sheets>
    <sheet name="Расчет стоимости" sheetId="4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4" l="1"/>
  <c r="F23" i="4"/>
  <c r="E23" i="4"/>
  <c r="C23" i="4"/>
  <c r="C15" i="4"/>
  <c r="C20" i="4" s="1"/>
  <c r="C19" i="4" l="1"/>
  <c r="C21" i="4"/>
  <c r="E16" i="4"/>
  <c r="F16" i="4" s="1"/>
  <c r="E17" i="4"/>
  <c r="E18" i="4"/>
  <c r="F18" i="4" l="1"/>
  <c r="G18" i="4" s="1"/>
  <c r="G16" i="4"/>
  <c r="F17" i="4"/>
  <c r="G17" i="4" s="1"/>
  <c r="E19" i="4" l="1"/>
  <c r="E14" i="4"/>
  <c r="F14" i="4" s="1"/>
  <c r="G14" i="4" s="1"/>
  <c r="E21" i="4"/>
  <c r="E20" i="4"/>
  <c r="E15" i="4"/>
  <c r="C22" i="4" l="1"/>
  <c r="F20" i="4"/>
  <c r="G20" i="4" s="1"/>
  <c r="F21" i="4"/>
  <c r="G21" i="4" s="1"/>
  <c r="F19" i="4"/>
  <c r="G19" i="4" s="1"/>
  <c r="F15" i="4"/>
  <c r="E22" i="4"/>
  <c r="F22" i="4" l="1"/>
  <c r="G15" i="4"/>
  <c r="G22" i="4" l="1"/>
</calcChain>
</file>

<file path=xl/sharedStrings.xml><?xml version="1.0" encoding="utf-8"?>
<sst xmlns="http://schemas.openxmlformats.org/spreadsheetml/2006/main" count="36" uniqueCount="36">
  <si>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</si>
  <si>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</si>
  <si>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</si>
  <si>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</si>
  <si>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</si>
  <si>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</si>
  <si>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</si>
  <si>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</si>
  <si>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</si>
  <si>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</si>
  <si>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</si>
  <si>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</si>
  <si>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</si>
  <si>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</si>
  <si>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</si>
  <si>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</si>
  <si>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Сумма, в ценах текущего года составления сметного расчета без НДС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</si>
  <si>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</si>
  <si>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</si>
  <si>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</si>
  <si>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</si>
  <si>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Выб, Создание ТМ ПП-2 Выборг (24-1-05-1-03-07-0-0204)</t>
  </si>
  <si>
    <t>24-1-05-1-03-07-0-0204</t>
  </si>
  <si>
    <t>Расчет полной стоимости инвестиционного проекта*</t>
  </si>
  <si>
    <t>СМР, втом числе оборудование</t>
  </si>
  <si>
    <t>- строительный контроль **</t>
  </si>
  <si>
    <t>- cодержание службы заказчика застройщика ***</t>
  </si>
  <si>
    <t xml:space="preserve"> 3.1</t>
  </si>
  <si>
    <t xml:space="preserve"> 3.2</t>
  </si>
  <si>
    <t xml:space="preserve"> 3.3</t>
  </si>
  <si>
    <t xml:space="preserve"> 3.4</t>
  </si>
  <si>
    <t xml:space="preserve"> 3.5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</si>
  <si>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</si>
  <si>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</si>
  <si>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</si>
  <si>
    <t xml:space="preserve">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</si>
</sst>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</cellStyleXfs>
  <cellXfs count="28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right" vertical="top"/>
    </xf>
  </cellXfs>
  <cellStyles count="8">
    <cellStyle name="Обычный" xfId="0" builtinId="0"/>
    <cellStyle name="Обычный 10 2 3 2 2 2" xfId="3"/>
    <cellStyle name="Обычный 2" xfId="1"/>
    <cellStyle name="Обычный 2 2" xfId="2"/>
    <cellStyle name="Обычный 2 2 2" xfId="4"/>
    <cellStyle name="Обычный 2 3" xfId="7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>
      <selection activeCell="J22" sqref="J22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7" t="s">
        <v>14</v>
      </c>
    </row>
    <row r="3" spans="1:8" x14ac:dyDescent="0.25">
      <c r="A3" s="1" t="s">
        <v>9</v>
      </c>
    </row>
    <row r="5" spans="1:8" x14ac:dyDescent="0.25">
      <c r="A5" s="25" t="s">
        <v>21</v>
      </c>
      <c r="B5" s="25"/>
      <c r="C5" s="25"/>
      <c r="D5" s="25"/>
      <c r="E5" s="25"/>
      <c r="F5" s="25"/>
    </row>
    <row r="7" spans="1:8" ht="21" customHeight="1" x14ac:dyDescent="0.25">
      <c r="A7" s="8" t="s">
        <v>3</v>
      </c>
      <c r="F7" s="26" t="s">
        <v>22</v>
      </c>
      <c r="G7" s="26"/>
      <c r="H7" s="26"/>
    </row>
    <row r="8" spans="1:8" x14ac:dyDescent="0.25">
      <c r="A8" s="9"/>
    </row>
    <row r="9" spans="1:8" x14ac:dyDescent="0.25">
      <c r="A9" s="8" t="s">
        <v>5</v>
      </c>
      <c r="C9" s="20"/>
      <c r="F9" s="26">
        <v>2024</v>
      </c>
      <c r="G9" s="26"/>
      <c r="H9" s="26"/>
    </row>
    <row r="10" spans="1:8" x14ac:dyDescent="0.25">
      <c r="A10" s="9"/>
    </row>
    <row r="11" spans="1:8" x14ac:dyDescent="0.25">
      <c r="A11" s="5" t="s">
        <v>23</v>
      </c>
      <c r="B11" s="3"/>
      <c r="C11" s="3"/>
    </row>
    <row r="12" spans="1:8" x14ac:dyDescent="0.25">
      <c r="A12" s="12"/>
      <c r="B12" s="3"/>
      <c r="C12" s="3"/>
    </row>
    <row r="13" spans="1:8" ht="63.75" customHeight="1" x14ac:dyDescent="0.25">
      <c r="A13" s="6" t="s">
        <v>4</v>
      </c>
      <c r="B13" s="6" t="s">
        <v>0</v>
      </c>
      <c r="C13" s="18" t="s">
        <v>16</v>
      </c>
      <c r="D13" s="19" t="s">
        <v>15</v>
      </c>
      <c r="E13" s="19" t="s">
        <v>6</v>
      </c>
      <c r="F13" s="19" t="s">
        <v>7</v>
      </c>
      <c r="G13" s="19" t="s">
        <v>8</v>
      </c>
    </row>
    <row r="14" spans="1:8" x14ac:dyDescent="0.25">
      <c r="A14" s="10">
        <v>1</v>
      </c>
      <c r="B14" s="11" t="s">
        <v>1</v>
      </c>
      <c r="C14" s="21">
        <v>86210</v>
      </c>
      <c r="D14" s="22">
        <v>1</v>
      </c>
      <c r="E14" s="22">
        <f>C14*D14</f>
        <v>86210</v>
      </c>
      <c r="F14" s="22">
        <f>E14*0.2</f>
        <v>17242</v>
      </c>
      <c r="G14" s="22">
        <f>E14+F14</f>
        <v>103452</v>
      </c>
    </row>
    <row r="15" spans="1:8" x14ac:dyDescent="0.25">
      <c r="A15" s="10">
        <v>2</v>
      </c>
      <c r="B15" s="11" t="s">
        <v>24</v>
      </c>
      <c r="C15" s="22">
        <f>213805.3333333+201748</f>
        <v>415553.33333329996</v>
      </c>
      <c r="D15" s="22">
        <v>1</v>
      </c>
      <c r="E15" s="22">
        <f t="shared" ref="E15:E21" si="0">C15*D15</f>
        <v>415553.33333329996</v>
      </c>
      <c r="F15" s="22">
        <f t="shared" ref="F15:F21" si="1">E15*0.2</f>
        <v>83110.666666659992</v>
      </c>
      <c r="G15" s="22">
        <f t="shared" ref="G15:G21" si="2">E15+F15</f>
        <v>498663.99999995995</v>
      </c>
    </row>
    <row r="16" spans="1:8" x14ac:dyDescent="0.25">
      <c r="A16" s="10">
        <v>3</v>
      </c>
      <c r="B16" s="11" t="s">
        <v>17</v>
      </c>
      <c r="C16" s="22">
        <v>0</v>
      </c>
      <c r="D16" s="22">
        <v>1</v>
      </c>
      <c r="E16" s="22">
        <f t="shared" si="0"/>
        <v>0</v>
      </c>
      <c r="F16" s="22">
        <f t="shared" si="1"/>
        <v>0</v>
      </c>
      <c r="G16" s="22">
        <f t="shared" si="2"/>
        <v>0</v>
      </c>
    </row>
    <row r="17" spans="1:8" x14ac:dyDescent="0.25">
      <c r="A17" s="10" t="s">
        <v>27</v>
      </c>
      <c r="B17" s="11" t="s">
        <v>18</v>
      </c>
      <c r="C17" s="22">
        <v>0</v>
      </c>
      <c r="D17" s="22">
        <v>1</v>
      </c>
      <c r="E17" s="22">
        <f t="shared" si="0"/>
        <v>0</v>
      </c>
      <c r="F17" s="22">
        <f t="shared" si="1"/>
        <v>0</v>
      </c>
      <c r="G17" s="22">
        <f t="shared" si="2"/>
        <v>0</v>
      </c>
    </row>
    <row r="18" spans="1:8" x14ac:dyDescent="0.25">
      <c r="A18" s="10" t="s">
        <v>28</v>
      </c>
      <c r="B18" s="13" t="s">
        <v>25</v>
      </c>
      <c r="C18" s="22">
        <v>0</v>
      </c>
      <c r="D18" s="22">
        <v>1</v>
      </c>
      <c r="E18" s="22">
        <f t="shared" si="0"/>
        <v>0</v>
      </c>
      <c r="F18" s="22">
        <f t="shared" si="1"/>
        <v>0</v>
      </c>
      <c r="G18" s="22">
        <f t="shared" si="2"/>
        <v>0</v>
      </c>
    </row>
    <row r="19" spans="1:8" x14ac:dyDescent="0.25">
      <c r="A19" s="10" t="s">
        <v>29</v>
      </c>
      <c r="B19" s="13" t="s">
        <v>26</v>
      </c>
      <c r="C19" s="22">
        <f>(C14+C15)*H19</f>
        <v>42348.825333330518</v>
      </c>
      <c r="D19" s="22">
        <v>1</v>
      </c>
      <c r="E19" s="22">
        <f>C19*D19</f>
        <v>42348.825333330518</v>
      </c>
      <c r="F19" s="22">
        <f t="shared" si="1"/>
        <v>8469.7650666661048</v>
      </c>
      <c r="G19" s="22">
        <f>E19+F19</f>
        <v>50818.590399996625</v>
      </c>
      <c r="H19" s="23">
        <v>8.4400000000000003E-2</v>
      </c>
    </row>
    <row r="20" spans="1:8" x14ac:dyDescent="0.25">
      <c r="A20" s="10" t="s">
        <v>30</v>
      </c>
      <c r="B20" s="11" t="s">
        <v>19</v>
      </c>
      <c r="C20" s="22">
        <f>(C14+C15)*H20</f>
        <v>14300.25499999905</v>
      </c>
      <c r="D20" s="22">
        <v>1</v>
      </c>
      <c r="E20" s="22">
        <f>C20*D20</f>
        <v>14300.25499999905</v>
      </c>
      <c r="F20" s="22">
        <f t="shared" si="1"/>
        <v>2860.0509999998103</v>
      </c>
      <c r="G20" s="22">
        <f t="shared" si="2"/>
        <v>17160.305999998862</v>
      </c>
      <c r="H20" s="23">
        <v>2.8500000000000001E-2</v>
      </c>
    </row>
    <row r="21" spans="1:8" x14ac:dyDescent="0.25">
      <c r="A21" s="10" t="s">
        <v>31</v>
      </c>
      <c r="B21" s="11" t="s">
        <v>20</v>
      </c>
      <c r="C21" s="22">
        <f>(C14+C15)*H21</f>
        <v>10888.264333332609</v>
      </c>
      <c r="D21" s="22">
        <v>1</v>
      </c>
      <c r="E21" s="22">
        <f t="shared" si="0"/>
        <v>10888.264333332609</v>
      </c>
      <c r="F21" s="22">
        <f t="shared" si="1"/>
        <v>2177.6528666665217</v>
      </c>
      <c r="G21" s="22">
        <f t="shared" si="2"/>
        <v>13065.91719999913</v>
      </c>
      <c r="H21" s="23">
        <v>2.1700000000000001E-2</v>
      </c>
    </row>
    <row r="22" spans="1:8" x14ac:dyDescent="0.25">
      <c r="A22" s="10"/>
      <c r="B22" s="14" t="s">
        <v>2</v>
      </c>
      <c r="C22" s="22">
        <f>SUM(C14:C21)</f>
        <v>569300.67799996224</v>
      </c>
      <c r="D22" s="22">
        <v>1</v>
      </c>
      <c r="E22" s="22">
        <f>SUM(E14:E21)</f>
        <v>569300.67799996224</v>
      </c>
      <c r="F22" s="22">
        <f>SUM(F14:F21)</f>
        <v>113860.13559999244</v>
      </c>
      <c r="G22" s="22">
        <f>F22+E22</f>
        <v>683160.81359995471</v>
      </c>
    </row>
    <row r="23" spans="1:8" x14ac:dyDescent="0.25">
      <c r="A23" s="10"/>
      <c r="B23" s="14" t="s">
        <v>35</v>
      </c>
      <c r="C23" s="22">
        <f>C22</f>
        <v>569300.67799996224</v>
      </c>
      <c r="D23" s="22">
        <v>1</v>
      </c>
      <c r="E23" s="22">
        <f>E22</f>
        <v>569300.67799996224</v>
      </c>
      <c r="F23" s="22">
        <f>F22</f>
        <v>113860.13559999244</v>
      </c>
      <c r="G23" s="22">
        <f>G22</f>
        <v>683160.81359995471</v>
      </c>
    </row>
    <row r="24" spans="1:8" x14ac:dyDescent="0.25">
      <c r="E24" s="3"/>
    </row>
    <row r="25" spans="1:8" s="3" customFormat="1" ht="12.75" x14ac:dyDescent="0.2">
      <c r="A25" s="12" t="s">
        <v>10</v>
      </c>
      <c r="B25" s="12"/>
    </row>
    <row r="26" spans="1:8" s="16" customFormat="1" ht="93.75" customHeight="1" x14ac:dyDescent="0.25">
      <c r="A26" s="27" t="s">
        <v>11</v>
      </c>
      <c r="B26" s="24" t="s">
        <v>32</v>
      </c>
      <c r="C26" s="24"/>
      <c r="D26" s="24"/>
      <c r="E26" s="24"/>
      <c r="F26" s="24"/>
      <c r="G26" s="24"/>
    </row>
    <row r="27" spans="1:8" s="16" customFormat="1" ht="48.75" customHeight="1" x14ac:dyDescent="0.25">
      <c r="A27" s="15" t="s">
        <v>12</v>
      </c>
      <c r="B27" s="24" t="s">
        <v>33</v>
      </c>
      <c r="C27" s="24"/>
      <c r="D27" s="24"/>
      <c r="E27" s="24"/>
      <c r="F27" s="24"/>
      <c r="G27" s="24"/>
    </row>
    <row r="28" spans="1:8" s="16" customFormat="1" ht="28.5" customHeight="1" x14ac:dyDescent="0.25">
      <c r="A28" s="15" t="s">
        <v>13</v>
      </c>
      <c r="B28" s="24" t="s">
        <v>34</v>
      </c>
      <c r="C28" s="24"/>
      <c r="D28" s="24"/>
      <c r="E28" s="24"/>
      <c r="F28" s="24"/>
      <c r="G28" s="24"/>
    </row>
    <row r="29" spans="1:8" s="3" customFormat="1" ht="12.75" x14ac:dyDescent="0.2">
      <c r="A29" s="7"/>
    </row>
    <row r="30" spans="1:8" x14ac:dyDescent="0.25">
      <c r="B30" s="16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2022-02-14T10:21:40Z</dcterms:modified>
</cp:coreProperties>
</file>