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K_21-1-10-1-11-04-2-0199 -\"/>
    </mc:Choice>
  </mc:AlternateContent>
  <xr:revisionPtr revIDLastSave="0" documentId="13_ncr:1_{75103DA4-4AA4-43AA-8195-7ED869917FFA}" xr6:coauthVersionLast="36" xr6:coauthVersionMax="36" xr10:uidLastSave="{00000000-0000-0000-0000-000000000000}"/>
  <bookViews>
    <workbookView xWindow="0" yWindow="0" windowWidth="28800" windowHeight="12330" activeTab="4" xr2:uid="{00000000-000D-0000-FFFF-FFFF00000000}"/>
  </bookViews>
  <sheets>
    <sheet name="ССР" sheetId="14" r:id="rId1"/>
    <sheet name="ЛС ПИР" sheetId="15" r:id="rId2"/>
    <sheet name="01-01-01" sheetId="12" r:id="rId3"/>
    <sheet name="01-01-02" sheetId="13" r:id="rId4"/>
    <sheet name="Расчет стоимости" sheetId="1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</externalReferences>
  <definedNames>
    <definedName name="\123">#REF!</definedName>
    <definedName name="\AUTOEXEC">#REF!</definedName>
    <definedName name="\k">#REF!</definedName>
    <definedName name="\m">#REF!</definedName>
    <definedName name="\n">#REF!</definedName>
    <definedName name="\n11">#REF!</definedName>
    <definedName name="\s">#REF!</definedName>
    <definedName name="\z">#REF!</definedName>
    <definedName name="________________________a2">#REF!</definedName>
    <definedName name="_______________________a2">#REF!</definedName>
    <definedName name="_____________________a2">#REF!</definedName>
    <definedName name="____________________a2">#REF!</definedName>
    <definedName name="___________________a2">#REF!</definedName>
    <definedName name="__________________a2">#REF!</definedName>
    <definedName name="_________________a2">#REF!</definedName>
    <definedName name="________________a2">#REF!</definedName>
    <definedName name="_______________a2">#REF!</definedName>
    <definedName name="______________a2">#REF!</definedName>
    <definedName name="_____________a2">#REF!</definedName>
    <definedName name="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_A65560">[1]График!#REF!</definedName>
    <definedName name="______E65560">[1]График!#REF!</definedName>
    <definedName name="______xlnm.Primt_Area_3">#REF!</definedName>
    <definedName name="______xlnm.Print_Area_1">#REF!</definedName>
    <definedName name="______xlnm.Print_Area_2">#REF!</definedName>
    <definedName name="______xlnm.Print_Area_3">#REF!</definedName>
    <definedName name="______xlnm.Print_Area_4">#REF!</definedName>
    <definedName name="______xlnm.Print_Area_5">#REF!</definedName>
    <definedName name="______xlnm.Print_Area_6">#REF!</definedName>
    <definedName name="_____a2">#REF!</definedName>
    <definedName name="_____A65560">[1]График!#REF!</definedName>
    <definedName name="_____E65560">[1]График!#REF!</definedName>
    <definedName name="_____xlnm.Print_Area_1">#REF!</definedName>
    <definedName name="_____xlnm.Print_Area_2">#REF!</definedName>
    <definedName name="_____xlnm.Print_Area_3">#REF!</definedName>
    <definedName name="_____xlnm.Print_Area_4">#REF!</definedName>
    <definedName name="_____xlnm.Print_Area_5">#REF!</definedName>
    <definedName name="_____xlnm.Print_Area_6">#REF!</definedName>
    <definedName name="____a2">#REF!</definedName>
    <definedName name="____A65560">[1]График!#REF!</definedName>
    <definedName name="____E65560">[1]График!#REF!</definedName>
    <definedName name="____xlnm.Primt_Area_3">#REF!</definedName>
    <definedName name="____xlnm.Print_Area_1">#REF!</definedName>
    <definedName name="____xlnm.Print_Area_2">#REF!</definedName>
    <definedName name="____xlnm.Print_Area_3">#REF!</definedName>
    <definedName name="____xlnm.Print_Area_4">#REF!</definedName>
    <definedName name="____xlnm.Print_Area_5">#REF!</definedName>
    <definedName name="____xlnm.Print_Area_6">#REF!</definedName>
    <definedName name="___a2">#REF!</definedName>
    <definedName name="___A65560">[1]График!#REF!</definedName>
    <definedName name="___E65560">[1]График!#REF!</definedName>
    <definedName name="___xlnm.Primt_Area_3">#REF!</definedName>
    <definedName name="___xlnm.Print_Area_1">#REF!</definedName>
    <definedName name="___xlnm.Print_Area_2">#REF!</definedName>
    <definedName name="___xlnm.Print_Area_3">#REF!</definedName>
    <definedName name="___xlnm.Print_Area_4">#REF!</definedName>
    <definedName name="___xlnm.Print_Area_5">#REF!</definedName>
    <definedName name="___xlnm.Print_Area_6">#REF!</definedName>
    <definedName name="__1___Excel_BuiltIn_Print_Area_3_1">#REF!</definedName>
    <definedName name="__2__Excel_BuiltIn_Print_Area_3_1">#REF!</definedName>
    <definedName name="__a2">#REF!</definedName>
    <definedName name="__A65560">[1]График!#REF!</definedName>
    <definedName name="__E65560">[1]График!#REF!</definedName>
    <definedName name="__xlnm.Primt_Area_3">#REF!</definedName>
    <definedName name="__xlnm.Print_Area">#REF!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02121">#REF!</definedName>
    <definedName name="_1">#REF!</definedName>
    <definedName name="_1._Выберите_вид_работ">#REF!</definedName>
    <definedName name="_1___Excel_BuiltIn_Print_Area_3_1">#REF!</definedName>
    <definedName name="_12Excel_BuiltIn_Print_Titles_2_1_1">#REF!</definedName>
    <definedName name="_1Excel_BuiltIn_Print_Area_1_1_1">#REF!</definedName>
    <definedName name="_1Excel_BuiltIn_Print_Area_3_1">#REF!</definedName>
    <definedName name="_2._Выберите_категорию_горных_пород_по_буримости">#REF!</definedName>
    <definedName name="_2__Excel_BuiltIn_Print_Area_3_1">#REF!</definedName>
    <definedName name="_2Excel_BuiltIn_Print_Area_1_1_1">#REF!</definedName>
    <definedName name="_2Excel_BuiltIn_Print_Area_3_1">#REF!</definedName>
    <definedName name="_2Excel_BuiltIn_Print_Titles_1_1_1">#REF!</definedName>
    <definedName name="_3Excel_BuiltIn_Print_Titles_2_1_1">#REF!</definedName>
    <definedName name="_3а._Выберите_диаметр_скважины">#REF!</definedName>
    <definedName name="_3б._Выберите_диаметр_скважины">#REF!</definedName>
    <definedName name="_3в._Выберите_диаметр_скважины">#REF!</definedName>
    <definedName name="_3г._Выберите_диаметр_скважины">#REF!</definedName>
    <definedName name="_3д._Выберите_диаметр_скважины">#REF!</definedName>
    <definedName name="_3е._Выберите_диаметр_скважины">#REF!</definedName>
    <definedName name="_3ж._Выберите_диаметр_скважины">#REF!</definedName>
    <definedName name="_3з._Выберите_диаметр_скважины">#REF!</definedName>
    <definedName name="_3и._Выберите_диаметр_скважины">#REF!</definedName>
    <definedName name="_3к._Выберите_диаметр_скважины">#REF!</definedName>
    <definedName name="_3л._Выберите_диаметр_скважины">#REF!</definedName>
    <definedName name="_3м._Выберите_диаметр_скважины">#REF!</definedName>
    <definedName name="_4Excel_BuiltIn_Print_Area_1_1_1">#REF!</definedName>
    <definedName name="_4Excel_BuiltIn_Print_Titles_1_1_1">#REF!</definedName>
    <definedName name="_6Excel_BuiltIn_Print_Titles_2_1_1">#REF!</definedName>
    <definedName name="_8Excel_BuiltIn_Print_Titles_1_1_1">#REF!</definedName>
    <definedName name="_a2">#REF!</definedName>
    <definedName name="_A65560">[1]График!#REF!</definedName>
    <definedName name="_AUTOEXEC">#REF!</definedName>
    <definedName name="_E65560">[1]График!#REF!</definedName>
    <definedName name="_Fill" hidden="1">#REF!</definedName>
    <definedName name="_FilterDatabase" hidden="1">#REF!</definedName>
    <definedName name="_k">#REF!</definedName>
    <definedName name="_m">#REF!</definedName>
    <definedName name="_s">#REF!</definedName>
    <definedName name="_z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>#REF!</definedName>
    <definedName name="A99999999">#REF!</definedName>
    <definedName name="aaa">#REF!</definedName>
    <definedName name="ab">#REF!</definedName>
    <definedName name="adadsasd">[3]топография!#REF!</definedName>
    <definedName name="asd">#REF!</definedName>
    <definedName name="b">#REF!</definedName>
    <definedName name="bhk">[4]топография!#REF!</definedName>
    <definedName name="bjbkl">[5]топография!#REF!</definedName>
    <definedName name="Categories">#REF!</definedName>
    <definedName name="CC_fSF">#REF!</definedName>
    <definedName name="CnfName">[6]Лист1!#REF!</definedName>
    <definedName name="CnfName_1">[7]Обновление!#REF!</definedName>
    <definedName name="cntNumber">'[8]Счет-Фактура'!#REF!</definedName>
    <definedName name="cntPayerCountCor">'[8]Счет-Фактура'!#REF!</definedName>
    <definedName name="cntQnt">'[8]Счет-Фактура'!#REF!</definedName>
    <definedName name="cntSuppAddr2">'[8]Счет-Фактура'!#REF!</definedName>
    <definedName name="cntSuppMFO1">'[8]Счет-Фактура'!#REF!</definedName>
    <definedName name="cntUnit">'[8]Счет-Фактура'!#REF!</definedName>
    <definedName name="ConfName">[6]Лист1!#REF!</definedName>
    <definedName name="ConfName_1">[7]Обновление!#REF!</definedName>
    <definedName name="Criteria">#REF!</definedName>
    <definedName name="d">#REF!</definedName>
    <definedName name="Database">#REF!</definedName>
    <definedName name="DateColJournal">#REF!</definedName>
    <definedName name="dck">[9]топография!#REF!</definedName>
    <definedName name="ddduy">#REF!</definedName>
    <definedName name="deviation1">#REF!</definedName>
    <definedName name="dfff">[10]топография!#REF!</definedName>
    <definedName name="DiscontRate">#REF!</definedName>
    <definedName name="DM">#REF!</definedName>
    <definedName name="EILName">[6]Лист1!#REF!</definedName>
    <definedName name="EILName_1">[7]Обновление!#REF!</definedName>
    <definedName name="Ex">#REF!</definedName>
    <definedName name="Excel_BuiltIn_Database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0_1_1">#REF!</definedName>
    <definedName name="Excel_BuiltIn_Print_Area_11">#REF!</definedName>
    <definedName name="Excel_BuiltIn_Print_Area_11_1">#REF!</definedName>
    <definedName name="Excel_BuiltIn_Print_Area_12">#REF!</definedName>
    <definedName name="Excel_BuiltIn_Print_Area_13">"$#ССЫЛ!.$A$2:$E$8"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3">"$#ССЫЛ!.$#ССЫЛ!$#ССЫЛ!:$#ССЫЛ!$#ССЫЛ!"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7">"$#ССЫЛ!.$A$2:$E$5"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4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4">#REF!</definedName>
    <definedName name="fdghjjgbfs">#REF!</definedName>
    <definedName name="fgh">[11]топография!#REF!</definedName>
    <definedName name="h">#REF!</definedName>
    <definedName name="hfcxtn" hidden="1">#REF!</definedName>
    <definedName name="hPriceRange">[6]Лист1!#REF!</definedName>
    <definedName name="hPriceRange_1">[7]Цена!#REF!</definedName>
    <definedName name="i">#REF!</definedName>
    <definedName name="idPriceColumn">[6]Лист1!#REF!</definedName>
    <definedName name="idPriceColumn_1">[7]Цена!#REF!</definedName>
    <definedName name="iii">#REF!</definedName>
    <definedName name="iiiii">#REF!</definedName>
    <definedName name="Ind">#REF!</definedName>
    <definedName name="infl">[12]ПДР!#REF!</definedName>
    <definedName name="Itog">#REF!</definedName>
    <definedName name="Iквартал2014">[13]Индексы!$A$2:$A$18</definedName>
    <definedName name="jhff_hhfhfj">#REF!</definedName>
    <definedName name="jkjhggh">#REF!</definedName>
    <definedName name="Jkz">'[14]СметаСводная гост'!$F$8</definedName>
    <definedName name="kp">[12]ПДР!#REF!</definedName>
    <definedName name="KPlan">#REF!</definedName>
    <definedName name="l">#REF!</definedName>
    <definedName name="language">#REF!</definedName>
    <definedName name="ljujhunb">[10]топография!#REF!</definedName>
    <definedName name="m">#REF!</definedName>
    <definedName name="mmm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>#REF!</definedName>
    <definedName name="ngh">[3]топография!#REF!</definedName>
    <definedName name="NumColJournal">#REF!</definedName>
    <definedName name="o">#REF!</definedName>
    <definedName name="Obj">#REF!</definedName>
    <definedName name="OELName">[6]Лист1!#REF!</definedName>
    <definedName name="OELName_1">[7]Обновление!#REF!</definedName>
    <definedName name="OPLName">[6]Лист1!#REF!</definedName>
    <definedName name="OPLName_1">[7]Обновление!#REF!</definedName>
    <definedName name="oppp">#REF!</definedName>
    <definedName name="p">[6]Лист1!#REF!</definedName>
    <definedName name="p_1">[7]Product!#REF!</definedName>
    <definedName name="pp">#REF!</definedName>
    <definedName name="PriceRange">[6]Лист1!#REF!</definedName>
    <definedName name="PriceRange_1">[7]Цена!#REF!</definedName>
    <definedName name="Print_Area">#REF!</definedName>
    <definedName name="propis">#REF!</definedName>
    <definedName name="q">#REF!</definedName>
    <definedName name="qqqqqqq">[15]топография!#REF!</definedName>
    <definedName name="qqqqqqqqqqqqqqqqqqqqqqqqqqqqqqqqqqq">#REF!</definedName>
    <definedName name="rehl">#REF!</definedName>
    <definedName name="rf">#REF!</definedName>
    <definedName name="rr">'[16]Пример расчета'!#REF!</definedName>
    <definedName name="rtyrty">#REF!</definedName>
    <definedName name="SD_DC">#REF!</definedName>
    <definedName name="sdd">[3]топография!#REF!</definedName>
    <definedName name="sddsdaD">[10]топография!#REF!</definedName>
    <definedName name="SDDsfd">#REF!</definedName>
    <definedName name="SDSA">#REF!</definedName>
    <definedName name="SF_SFs">#REF!</definedName>
    <definedName name="SM">#REF!</definedName>
    <definedName name="SM_SM">#REF!</definedName>
    <definedName name="SM_STO">#REF!</definedName>
    <definedName name="SM_STO_1">'[17]СМЕТА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mPr">#REF!</definedName>
    <definedName name="Status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V">#REF!</definedName>
    <definedName name="SV_STO">#REF!</definedName>
    <definedName name="t">#REF!</definedName>
    <definedName name="Time_diff">#REF!</definedName>
    <definedName name="Times">#REF!</definedName>
    <definedName name="Times___0">#REF!</definedName>
    <definedName name="ujl">#REF!</definedName>
    <definedName name="USA">[18]Шкаф!#REF!</definedName>
    <definedName name="USA_1">#REF!</definedName>
    <definedName name="v">#REF!</definedName>
    <definedName name="VH">#REF!</definedName>
    <definedName name="vhjk">[4]топография!#REF!</definedName>
    <definedName name="w">#REF!</definedName>
    <definedName name="wrn.1." hidden="1">{#N/A,#N/A,FALSE,"Шаблон_Спец1"}</definedName>
    <definedName name="xh">#REF!</definedName>
    <definedName name="y">#REF!</definedName>
    <definedName name="Yamaha_26">#REF!</definedName>
    <definedName name="yyy">#REF!</definedName>
    <definedName name="ZAK1">#REF!</definedName>
    <definedName name="ZAK2">#REF!</definedName>
    <definedName name="zak3">#REF!</definedName>
    <definedName name="zxdc">#REF!</definedName>
    <definedName name="zzzz">#REF!</definedName>
    <definedName name="а">#REF!</definedName>
    <definedName name="а1">#REF!</definedName>
    <definedName name="а12">#REF!</definedName>
    <definedName name="а124545">#REF!</definedName>
    <definedName name="А15">#REF!</definedName>
    <definedName name="А2">#REF!</definedName>
    <definedName name="А34">#REF!</definedName>
    <definedName name="а35">#REF!</definedName>
    <definedName name="а36">#REF!</definedName>
    <definedName name="аа">#REF!</definedName>
    <definedName name="ааа">#REF!</definedName>
    <definedName name="аааа">#REF!</definedName>
    <definedName name="ааааа">#REF!</definedName>
    <definedName name="аааааа">#REF!</definedName>
    <definedName name="ааааааа">#REF!</definedName>
    <definedName name="аб">#REF!</definedName>
    <definedName name="Абоненты">[19]!Таблица18[Абонент]</definedName>
    <definedName name="ав">#REF!</definedName>
    <definedName name="авввввввввввввввввввв">#REF!</definedName>
    <definedName name="авпявап">#REF!</definedName>
    <definedName name="авпяпав">#REF!</definedName>
    <definedName name="авРВп">#REF!</definedName>
    <definedName name="авс">#REF!</definedName>
    <definedName name="аву">#REF!</definedName>
    <definedName name="аглвг">#REF!</definedName>
    <definedName name="админ">#REF!</definedName>
    <definedName name="аднг">#REF!</definedName>
    <definedName name="адоад">#REF!</definedName>
    <definedName name="адожд">#REF!</definedName>
    <definedName name="ае">#REF!</definedName>
    <definedName name="акп">#REF!</definedName>
    <definedName name="АКСТ">'[20]Лист опроса'!$B$22</definedName>
    <definedName name="ало">#REF!</definedName>
    <definedName name="Алтайский_край">#REF!</definedName>
    <definedName name="Алтайский_край_1">#REF!</definedName>
    <definedName name="Амурская_область">#REF!</definedName>
    <definedName name="Амурская_область_1">#REF!</definedName>
    <definedName name="ангданга">#REF!</definedName>
    <definedName name="ангщ">#REF!</definedName>
    <definedName name="анд">#REF!</definedName>
    <definedName name="анол">#REF!</definedName>
    <definedName name="анрл">[3]топография!#REF!</definedName>
    <definedName name="аода">#REF!</definedName>
    <definedName name="аодадо">#REF!</definedName>
    <definedName name="аодра">#REF!</definedName>
    <definedName name="аол">[3]топография!#REF!</definedName>
    <definedName name="аолрмб">[21]Вспомогательный!$D$77</definedName>
    <definedName name="аопы">#REF!</definedName>
    <definedName name="аопыао">#REF!</definedName>
    <definedName name="аоыао">#REF!</definedName>
    <definedName name="ап">#REF!</definedName>
    <definedName name="ап12">#REF!</definedName>
    <definedName name="апиоварп">#REF!</definedName>
    <definedName name="апоап">#REF!</definedName>
    <definedName name="аповоп">#REF!</definedName>
    <definedName name="апопр">#REF!</definedName>
    <definedName name="апорапо">#REF!</definedName>
    <definedName name="апотиа">#REF!</definedName>
    <definedName name="апоыа">#REF!</definedName>
    <definedName name="апоыаоп">#REF!</definedName>
    <definedName name="апоыапо">#REF!</definedName>
    <definedName name="апоыоо">#REF!</definedName>
    <definedName name="апр">[22]топография!#REF!</definedName>
    <definedName name="аправи">#REF!</definedName>
    <definedName name="апрво">#REF!</definedName>
    <definedName name="апрыа">#REF!</definedName>
    <definedName name="апрыапр">[3]топография!#REF!</definedName>
    <definedName name="апыо">#REF!</definedName>
    <definedName name="апырр">#REF!</definedName>
    <definedName name="араера">#REF!</definedName>
    <definedName name="арбь">#REF!</definedName>
    <definedName name="арл">#REF!</definedName>
    <definedName name="арла">[3]топография!#REF!</definedName>
    <definedName name="арнгоа">#REF!</definedName>
    <definedName name="аро">#REF!</definedName>
    <definedName name="ародар">#REF!</definedName>
    <definedName name="ародард">[3]топография!#REF!</definedName>
    <definedName name="ародарод">#REF!</definedName>
    <definedName name="ародра">#REF!</definedName>
    <definedName name="арол">#REF!</definedName>
    <definedName name="аролаол">#REF!</definedName>
    <definedName name="арпа">#REF!</definedName>
    <definedName name="Архангельская_область">#REF!</definedName>
    <definedName name="Архангельская_область_1">#REF!</definedName>
    <definedName name="арьдбра">[3]топография!#REF!</definedName>
    <definedName name="Астраханская_область">#REF!</definedName>
    <definedName name="АСУТП">#REF!</definedName>
    <definedName name="аф">[23]Сводный!#REF!</definedName>
    <definedName name="АФС">[5]топография!#REF!</definedName>
    <definedName name="ачпо">[10]топография!#REF!</definedName>
    <definedName name="аыв">#REF!</definedName>
    <definedName name="аыоап">#REF!</definedName>
    <definedName name="аыоапо">#REF!</definedName>
    <definedName name="аыопыао">#REF!</definedName>
    <definedName name="аыпр">[4]топография!#REF!</definedName>
    <definedName name="аыпрыпр">#REF!</definedName>
    <definedName name="аыыпо">[3]топография!#REF!</definedName>
    <definedName name="б">#REF!</definedName>
    <definedName name="база">#REF!</definedName>
    <definedName name="_xlnm.Database">#REF!</definedName>
    <definedName name="базовые">#REF!</definedName>
    <definedName name="БАК2">#REF!</definedName>
    <definedName name="Белгородская_область">#REF!</definedName>
    <definedName name="блр4545">#REF!</definedName>
    <definedName name="Богат">[24]СметаСводная!$C$8</definedName>
    <definedName name="Больш">#REF!</definedName>
    <definedName name="бпрбь">#REF!</definedName>
    <definedName name="Брянская_область">#REF!</definedName>
    <definedName name="Буровой_понтон">#REF!</definedName>
    <definedName name="быч">'[25]свод 2'!$A$7</definedName>
    <definedName name="бьюждж">#REF!</definedName>
    <definedName name="бю.бю.">#REF!</definedName>
    <definedName name="в">#REF!</definedName>
    <definedName name="В5">#REF!</definedName>
    <definedName name="Ва">#REF!</definedName>
    <definedName name="ва3">#REF!</definedName>
    <definedName name="вав">[26]топография!#REF!</definedName>
    <definedName name="вава">#REF!</definedName>
    <definedName name="вавввввввввввввв">#REF!</definedName>
    <definedName name="ваепкн">[10]топография!#REF!</definedName>
    <definedName name="ВАЛ_">#REF!</definedName>
    <definedName name="ВАЛ_1">#REF!</definedName>
    <definedName name="ВАЛ_4">#REF!</definedName>
    <definedName name="Валаам">#REF!</definedName>
    <definedName name="вангл">#REF!</definedName>
    <definedName name="ванлр">#REF!</definedName>
    <definedName name="ванол">[4]топография!#REF!</definedName>
    <definedName name="вао">#REF!</definedName>
    <definedName name="вап">#REF!</definedName>
    <definedName name="вапвя">#REF!</definedName>
    <definedName name="вапвярваряарарар">#REF!</definedName>
    <definedName name="вапр">#REF!</definedName>
    <definedName name="вапрв">#REF!</definedName>
    <definedName name="вапяп">#REF!</definedName>
    <definedName name="вар">#REF!</definedName>
    <definedName name="варвп">#REF!</definedName>
    <definedName name="варо">#REF!</definedName>
    <definedName name="васывтаыоврам">#REF!</definedName>
    <definedName name="ВАФ">#REF!</definedName>
    <definedName name="ваыцапц">#REF!</definedName>
    <definedName name="вб">'[27]ЛЧ Р'!$C$55:$H$62</definedName>
    <definedName name="ввв">#REF!</definedName>
    <definedName name="вввв">#REF!</definedName>
    <definedName name="вген">#REF!</definedName>
    <definedName name="вглльа">#REF!</definedName>
    <definedName name="ве">#REF!</definedName>
    <definedName name="ведущий">#REF!</definedName>
    <definedName name="венл">#REF!</definedName>
    <definedName name="вено">#REF!</definedName>
    <definedName name="веноевн">#REF!</definedName>
    <definedName name="венолвенп">#REF!</definedName>
    <definedName name="веноь">#REF!</definedName>
    <definedName name="венрол">#REF!</definedName>
    <definedName name="венш">#REF!</definedName>
    <definedName name="вео">#REF!</definedName>
    <definedName name="веше">#REF!</definedName>
    <definedName name="вика">#REF!</definedName>
    <definedName name="вирваы">#REF!</definedName>
    <definedName name="вкпвп">#REF!</definedName>
    <definedName name="ВЛ">[28]Инд_1_16!$B$8</definedName>
    <definedName name="Владимирская_область">#REF!</definedName>
    <definedName name="влнг">[3]топография!#REF!</definedName>
    <definedName name="внеове">#REF!</definedName>
    <definedName name="внеое">#REF!</definedName>
    <definedName name="внлг">#REF!</definedName>
    <definedName name="внорьп">#REF!</definedName>
    <definedName name="внр">#REF!</definedName>
    <definedName name="вов">#REF!</definedName>
    <definedName name="вое">#REF!</definedName>
    <definedName name="Волгоградская_область">#REF!</definedName>
    <definedName name="Вологодская_область">#REF!</definedName>
    <definedName name="Вологодская_область_1">#REF!</definedName>
    <definedName name="вопрв">#REF!</definedName>
    <definedName name="вопров">#REF!</definedName>
    <definedName name="Воронежская_область">#REF!</definedName>
    <definedName name="вп">#REF!</definedName>
    <definedName name="ВПА">#REF!</definedName>
    <definedName name="впо">#REF!</definedName>
    <definedName name="впоп">[10]топография!#REF!</definedName>
    <definedName name="впор">#REF!</definedName>
    <definedName name="впр">#REF!</definedName>
    <definedName name="впрвпр">#REF!</definedName>
    <definedName name="впрл">#REF!</definedName>
    <definedName name="впрлвпр">#REF!</definedName>
    <definedName name="впрлпр">#REF!</definedName>
    <definedName name="впрлрпл">#REF!</definedName>
    <definedName name="впро">#REF!</definedName>
    <definedName name="впров">#REF!</definedName>
    <definedName name="впрь">#REF!</definedName>
    <definedName name="впрьвп">#REF!</definedName>
    <definedName name="впрьрь">#REF!</definedName>
    <definedName name="вр">#REF!</definedName>
    <definedName name="вравар">#REF!</definedName>
    <definedName name="вро">#REF!</definedName>
    <definedName name="вров">#REF!</definedName>
    <definedName name="вровап">#REF!</definedName>
    <definedName name="врп">#REF!</definedName>
    <definedName name="врплнл">#REF!</definedName>
    <definedName name="врпов">#REF!</definedName>
    <definedName name="врповор">#REF!</definedName>
    <definedName name="врпьт">[3]топография!#REF!</definedName>
    <definedName name="врь">[10]топография!#REF!</definedName>
    <definedName name="врьпврь">#REF!</definedName>
    <definedName name="Всего_по_смете">#REF!</definedName>
    <definedName name="ВсегоРучБур">[29]СмРучБур!$J$40</definedName>
    <definedName name="ВсегоШурфов">#REF!</definedName>
    <definedName name="Вспомогательные_работы">#REF!</definedName>
    <definedName name="ВТ">#REF!</definedName>
    <definedName name="втор_кат">#REF!</definedName>
    <definedName name="второй">#REF!</definedName>
    <definedName name="втратар">#REF!</definedName>
    <definedName name="выаыва">#REF!</definedName>
    <definedName name="выфвы">[12]ПДР!#REF!</definedName>
    <definedName name="Вычислительная_техника">[18]Коэфф1.!#REF!</definedName>
    <definedName name="Вычислительная_техника_1">#REF!</definedName>
    <definedName name="выы">#REF!</definedName>
    <definedName name="г">#REF!</definedName>
    <definedName name="газ">'[30]свод 3'!$D$13</definedName>
    <definedName name="ГАП">#REF!</definedName>
    <definedName name="ГГГ">#REF!</definedName>
    <definedName name="ггггггггггггггггггггггггггггггггггггггггггггггг">[9]топография!#REF!</definedName>
    <definedName name="гелог">#REF!</definedName>
    <definedName name="гео">#REF!</definedName>
    <definedName name="геог">#REF!</definedName>
    <definedName name="геодезия">#REF!</definedName>
    <definedName name="геол">#REF!</definedName>
    <definedName name="геол.1">#REF!</definedName>
    <definedName name="Геол_Лазаревск">[11]топография!#REF!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р">[31]топография!#REF!</definedName>
    <definedName name="Гидра">[32]топография!#REF!</definedName>
    <definedName name="Гидро">[32]топография!#REF!</definedName>
    <definedName name="гидро1">#REF!</definedName>
    <definedName name="гидрол">#REF!</definedName>
    <definedName name="Гидролог">#REF!</definedName>
    <definedName name="Гидрология_7.03.08">[10]топография!#REF!</definedName>
    <definedName name="ГИП">#REF!</definedName>
    <definedName name="гк">[33]СметаСводная!$H$2</definedName>
    <definedName name="глрп">#REF!</definedName>
    <definedName name="гном">#REF!</definedName>
    <definedName name="го">[34]сводная!$E$9</definedName>
    <definedName name="говно">#REF!</definedName>
    <definedName name="гор">#REF!</definedName>
    <definedName name="гос">#REF!</definedName>
    <definedName name="гпдш">#REF!</definedName>
    <definedName name="гпшд">#REF!</definedName>
    <definedName name="график">#REF!</definedName>
    <definedName name="гш">#REF!</definedName>
    <definedName name="гшд">#REF!</definedName>
    <definedName name="гшн">#REF!</definedName>
    <definedName name="гшпшщ">[35]топография!#REF!</definedName>
    <definedName name="гшшг">NA()</definedName>
    <definedName name="гшщ">#REF!</definedName>
    <definedName name="Д">#REF!</definedName>
    <definedName name="д1">#REF!</definedName>
    <definedName name="д10">#REF!</definedName>
    <definedName name="д2">#REF!</definedName>
    <definedName name="д3">#REF!</definedName>
    <definedName name="д4">#REF!</definedName>
    <definedName name="д5">#REF!</definedName>
    <definedName name="д6">#REF!</definedName>
    <definedName name="д7">#REF!</definedName>
    <definedName name="д8">#REF!</definedName>
    <definedName name="д9">#REF!</definedName>
    <definedName name="дан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[36]Смета!#REF!</definedName>
    <definedName name="ддд">#REF!</definedName>
    <definedName name="ддддд">#REF!</definedName>
    <definedName name="десятый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>'[16]Пример расчета'!#REF!</definedName>
    <definedName name="диапазон">#REF!</definedName>
    <definedName name="дир">[37]СметаСводная!$C$11</definedName>
    <definedName name="Диск">#REF!</definedName>
    <definedName name="длдл">#REF!</definedName>
    <definedName name="Длинна_границы">#REF!</definedName>
    <definedName name="Длинна_трассы">#REF!</definedName>
    <definedName name="ДЛО">#REF!</definedName>
    <definedName name="длозщшзщдлжб">#REF!</definedName>
    <definedName name="длолдолд">#REF!</definedName>
    <definedName name="длощшл">#REF!</definedName>
    <definedName name="Дн_ставка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>#REF!</definedName>
    <definedName name="доорп">#REF!</definedName>
    <definedName name="Доп._оборудование">[18]Коэфф1.!#REF!</definedName>
    <definedName name="Доп._оборудование_1">#REF!</definedName>
    <definedName name="Доп_оборуд">#REF!</definedName>
    <definedName name="допдшгед">#REF!</definedName>
    <definedName name="Дорога">[18]Шкаф!#REF!</definedName>
    <definedName name="Дорога_1">#REF!</definedName>
    <definedName name="дп">#REF!</definedName>
    <definedName name="др">#REF!</definedName>
    <definedName name="ДСК">[10]топография!#REF!</definedName>
    <definedName name="ДСК_14">[10]топография!#REF!</definedName>
    <definedName name="дск_15">[10]топография!#REF!</definedName>
    <definedName name="дск1">[40]топография!#REF!</definedName>
    <definedName name="дтс">'[41]СметаСводная Рыб'!$C$13</definedName>
    <definedName name="дщшю">#REF!</definedName>
    <definedName name="дэ">#REF!</definedName>
    <definedName name="е">#REF!</definedName>
    <definedName name="евнл">#REF!</definedName>
    <definedName name="евнлен">#REF!</definedName>
    <definedName name="ЕВР">[42]Поставка!$H$13</definedName>
    <definedName name="Еврейская_автономная_область">#REF!</definedName>
    <definedName name="Еврейская_автономная_область_1">#REF!</definedName>
    <definedName name="еврор">#REF!</definedName>
    <definedName name="еврь">#REF!</definedName>
    <definedName name="Единица1">#REF!</definedName>
    <definedName name="Единица10">#REF!</definedName>
    <definedName name="Единица11">#REF!</definedName>
    <definedName name="Единица12">#REF!</definedName>
    <definedName name="Единица13">#REF!</definedName>
    <definedName name="Единица14">#REF!</definedName>
    <definedName name="Единица15">#REF!</definedName>
    <definedName name="Единица16">#REF!</definedName>
    <definedName name="Единица17">#REF!</definedName>
    <definedName name="Единица18">#REF!</definedName>
    <definedName name="Единица19">#REF!</definedName>
    <definedName name="Единица2">#REF!</definedName>
    <definedName name="Единица20">#REF!</definedName>
    <definedName name="Единица21">#REF!</definedName>
    <definedName name="Единица22">#REF!</definedName>
    <definedName name="Единица23">#REF!</definedName>
    <definedName name="Единица24">#REF!</definedName>
    <definedName name="Единица25">#REF!</definedName>
    <definedName name="Единица26">#REF!</definedName>
    <definedName name="Единица27">#REF!</definedName>
    <definedName name="Единица28">#REF!</definedName>
    <definedName name="Единица29">#REF!</definedName>
    <definedName name="Единица3">#REF!</definedName>
    <definedName name="Единица30">#REF!</definedName>
    <definedName name="Единица31">#REF!</definedName>
    <definedName name="Единица32">#REF!</definedName>
    <definedName name="Единица33">#REF!</definedName>
    <definedName name="Единица34">#REF!</definedName>
    <definedName name="Единица35">#REF!</definedName>
    <definedName name="Единица36">#REF!</definedName>
    <definedName name="Единица37">#REF!</definedName>
    <definedName name="Единица38">#REF!</definedName>
    <definedName name="Единица39">#REF!</definedName>
    <definedName name="Единица4">#REF!</definedName>
    <definedName name="Единица40">#REF!</definedName>
    <definedName name="Единица41">#REF!</definedName>
    <definedName name="Единица42">#REF!</definedName>
    <definedName name="Единица43">#REF!</definedName>
    <definedName name="Единица44">#REF!</definedName>
    <definedName name="Единица45">#REF!</definedName>
    <definedName name="Единица46">#REF!</definedName>
    <definedName name="Единица47">#REF!</definedName>
    <definedName name="Единица48">#REF!</definedName>
    <definedName name="Единица49">#REF!</definedName>
    <definedName name="Единица5">#REF!</definedName>
    <definedName name="Единица50">#REF!</definedName>
    <definedName name="Единица51">#REF!</definedName>
    <definedName name="Единица52">#REF!</definedName>
    <definedName name="Единица53">#REF!</definedName>
    <definedName name="Единица54">#REF!</definedName>
    <definedName name="Единица55">#REF!</definedName>
    <definedName name="Единица56">#REF!</definedName>
    <definedName name="Единица57">#REF!</definedName>
    <definedName name="Единица58">#REF!</definedName>
    <definedName name="Единица59">#REF!</definedName>
    <definedName name="Единица6">#REF!</definedName>
    <definedName name="Единица60">#REF!</definedName>
    <definedName name="Единица7">#REF!</definedName>
    <definedName name="Единица8">#REF!</definedName>
    <definedName name="Единица9">#REF!</definedName>
    <definedName name="ен">#REF!</definedName>
    <definedName name="енвлпр">#REF!</definedName>
    <definedName name="енг">#REF!</definedName>
    <definedName name="енк">#REF!</definedName>
    <definedName name="енлопр">#REF!</definedName>
    <definedName name="ено">#REF!</definedName>
    <definedName name="еное">#REF!</definedName>
    <definedName name="еноу">#REF!</definedName>
    <definedName name="еншге">#REF!</definedName>
    <definedName name="еншоеп">#REF!</definedName>
    <definedName name="ео">#REF!</definedName>
    <definedName name="еов">#REF!</definedName>
    <definedName name="ер">#REF!</definedName>
    <definedName name="еуг">#REF!</definedName>
    <definedName name="ешеп">#REF!</definedName>
    <definedName name="ешлпе">#REF!</definedName>
    <definedName name="еыкг">[3]топография!#REF!</definedName>
    <definedName name="жджд">#REF!</definedName>
    <definedName name="ждл">#REF!</definedName>
    <definedName name="жж">[21]Вспомогательный!$D$80</definedName>
    <definedName name="жжж">#REF!</definedName>
    <definedName name="жпф">#REF!</definedName>
    <definedName name="Зависимые">#REF!</definedName>
    <definedName name="_xlnm.Print_Titles" localSheetId="2">'01-01-01'!$14:$14</definedName>
    <definedName name="_xlnm.Print_Titles" localSheetId="3">'01-01-02'!$14:$14</definedName>
    <definedName name="ЗаказДолжность">[43]ОбмОбслЗемОд!$B$67</definedName>
    <definedName name="ЗаказИмя">[43]ОбмОбслЗемОд!$C$69</definedName>
    <definedName name="Заказчик">#REF!</definedName>
    <definedName name="Зел">'[44]Смета сводная (список)'!$D$6</definedName>
    <definedName name="зжшщз">[45]топография!#REF!</definedName>
    <definedName name="ЗИП_Всего">'[18]Прайс лист'!#REF!</definedName>
    <definedName name="ЗИП_Всего_1">#REF!</definedName>
    <definedName name="зит">'[46]СВОДКА '!$E$8</definedName>
    <definedName name="зощр">#REF!</definedName>
    <definedName name="зщщз">[5]топография!#REF!</definedName>
    <definedName name="ЗЮзя">#REF!</definedName>
    <definedName name="Ивановская_область">#REF!</definedName>
    <definedName name="ивпт">#REF!</definedName>
    <definedName name="ии">#REF!</definedName>
    <definedName name="ик">#REF!</definedName>
    <definedName name="имми">[3]топография!#REF!</definedName>
    <definedName name="имт">#REF!</definedName>
    <definedName name="Инвестор">#REF!</definedName>
    <definedName name="Инд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фл">#REF!</definedName>
    <definedName name="иолд">#REF!</definedName>
    <definedName name="иошль">#REF!</definedName>
    <definedName name="ип">#REF!</definedName>
    <definedName name="ипрвар">#REF!</definedName>
    <definedName name="ИПусто">#REF!</definedName>
    <definedName name="Иркутская_область">#REF!</definedName>
    <definedName name="Иркутская_область_1">#REF!</definedName>
    <definedName name="ис">'[47]См 1 наруж.водопровод'!$D$6</definedName>
    <definedName name="ИС__И.Максимов">#REF!</definedName>
    <definedName name="Исходныеданные">[48]Список!$E$12:$BZ$790</definedName>
    <definedName name="итог">#REF!</definedName>
    <definedName name="Итого_ЗПМ__по_рес_расчету_с_учетом_к_тов">#REF!</definedName>
    <definedName name="Итого_ЗПМ_в_базисных_ценах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итьоиьб">#REF!</definedName>
    <definedName name="й">#REF!</definedName>
    <definedName name="йцйу3йк">#REF!</definedName>
    <definedName name="йцйц">NA()</definedName>
    <definedName name="йцу">#REF!</definedName>
    <definedName name="К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1">#REF!</definedName>
    <definedName name="к10">#REF!</definedName>
    <definedName name="к101">#REF!</definedName>
    <definedName name="К105">#REF!</definedName>
    <definedName name="к11">#REF!</definedName>
    <definedName name="к12">#REF!</definedName>
    <definedName name="к13">#REF!</definedName>
    <definedName name="к14">#REF!</definedName>
    <definedName name="к15">#REF!</definedName>
    <definedName name="к16">#REF!</definedName>
    <definedName name="к17">#REF!</definedName>
    <definedName name="к18">#REF!</definedName>
    <definedName name="к19">#REF!</definedName>
    <definedName name="к2">#REF!</definedName>
    <definedName name="к20">#REF!</definedName>
    <definedName name="к21">#REF!</definedName>
    <definedName name="к22">#REF!</definedName>
    <definedName name="к23">#REF!</definedName>
    <definedName name="к231">#REF!</definedName>
    <definedName name="к24">#REF!</definedName>
    <definedName name="к25">#REF!</definedName>
    <definedName name="к26">#REF!</definedName>
    <definedName name="к27">#REF!</definedName>
    <definedName name="к28">#REF!</definedName>
    <definedName name="к29">#REF!</definedName>
    <definedName name="к2п">#REF!</definedName>
    <definedName name="к3">#REF!</definedName>
    <definedName name="к30">#REF!</definedName>
    <definedName name="к3п">#REF!</definedName>
    <definedName name="к5">#REF!</definedName>
    <definedName name="к6">#REF!</definedName>
    <definedName name="к7">#REF!</definedName>
    <definedName name="к8">#REF!</definedName>
    <definedName name="к9">#REF!</definedName>
    <definedName name="Кабардино_Балкарская_Республика">#REF!</definedName>
    <definedName name="Кабели">[18]Коэфф1.!#REF!</definedName>
    <definedName name="Кабели_1">#REF!</definedName>
    <definedName name="кабель">#REF!</definedName>
    <definedName name="кака">#REF!</definedName>
    <definedName name="Калининградская_область">#REF!</definedName>
    <definedName name="калплан">#REF!</definedName>
    <definedName name="Калужская_область">#REF!</definedName>
    <definedName name="Камеральных">#REF!</definedName>
    <definedName name="Камчатская_область">#REF!</definedName>
    <definedName name="Камчатская_область_1">#REF!</definedName>
    <definedName name="Карачаево_Черкесская_Республика">#REF!</definedName>
    <definedName name="КАТ1">#REF!</definedName>
    <definedName name="Категория_сложности">#REF!</definedName>
    <definedName name="катя">#REF!</definedName>
    <definedName name="КВАРТАЛ">[50]Индексы!$A$2:$A$11</definedName>
    <definedName name="кгкг">#REF!</definedName>
    <definedName name="кеке">#REF!</definedName>
    <definedName name="Кемеровская_область">#REF!</definedName>
    <definedName name="Кемеровская_область_1">#REF!</definedName>
    <definedName name="кенрке">#REF!</definedName>
    <definedName name="кенроолтьб">#REF!</definedName>
    <definedName name="кергк">#REF!</definedName>
    <definedName name="керл">#REF!</definedName>
    <definedName name="КИП">#REF!</definedName>
    <definedName name="КИПиавтом">#REF!</definedName>
    <definedName name="Кировская_область">#REF!</definedName>
    <definedName name="Кировская_область_1">#REF!</definedName>
    <definedName name="ккее">#REF!</definedName>
    <definedName name="ккк">#REF!</definedName>
    <definedName name="КЛ">[28]Инд_1_16!$B$6</definedName>
    <definedName name="кмцамцупмуцимпы">[51]топография!#REF!</definedName>
    <definedName name="кн">[3]топография!#REF!</definedName>
    <definedName name="кнгоре">#REF!</definedName>
    <definedName name="книга">#REF!</definedName>
    <definedName name="Кобщ">#REF!</definedName>
    <definedName name="КОД">#REF!</definedName>
    <definedName name="кол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листов">'[52]Титульный лист'!$K$4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'[53]СметаСводная Колпино'!$C$5</definedName>
    <definedName name="ком">[54]топография!#REF!</definedName>
    <definedName name="ком.">#REF!</definedName>
    <definedName name="Командировочные_расходы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>[18]Коэфф1.!#REF!</definedName>
    <definedName name="Контроллер_1">#REF!</definedName>
    <definedName name="кор">#REF!</definedName>
    <definedName name="кореал">#REF!</definedName>
    <definedName name="Корнеева">#REF!</definedName>
    <definedName name="Костромская_область">#REF!</definedName>
    <definedName name="КОЭФ">[57]Показатели!#REF!</definedName>
    <definedName name="КОЭФ4">[50]Показатели!$B$124:$B$127</definedName>
    <definedName name="КоэфБезПоля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>[57]Показатели!#REF!</definedName>
    <definedName name="КОЭФФ1">[50]Показатели!$A$72:$A$76</definedName>
    <definedName name="КОЭФФ2">[57]Показатели!#REF!,[57]Показатели!#REF!,[57]Показатели!#REF!</definedName>
    <definedName name="Коэффициент">#REF!</definedName>
    <definedName name="кп">#REF!</definedName>
    <definedName name="Кра">[58]СметаСводная!$E$6</definedName>
    <definedName name="крас">#REF!</definedName>
    <definedName name="Краснодарский_край">#REF!</definedName>
    <definedName name="Красноярский_край">#REF!</definedName>
    <definedName name="Красноярский_край_1">#REF!</definedName>
    <definedName name="Крек">'[20]Лист опроса'!$B$17</definedName>
    <definedName name="_xlnm.Criteria">#REF!</definedName>
    <definedName name="Крп">'[20]Лист опроса'!$B$19</definedName>
    <definedName name="куку">#REF!</definedName>
    <definedName name="Курганская_область">#REF!</definedName>
    <definedName name="Курганская_область_1">#REF!</definedName>
    <definedName name="курс">#REF!</definedName>
    <definedName name="Курс_1">#REF!</definedName>
    <definedName name="курс_дол">#REF!</definedName>
    <definedName name="Курс_доллара">'[59]Курс доллара'!$A$2</definedName>
    <definedName name="Курс_доллара_США">#REF!</definedName>
    <definedName name="курс1">#REF!</definedName>
    <definedName name="Курская_область">#REF!</definedName>
    <definedName name="кшн">#REF!</definedName>
    <definedName name="Кэл">'[20]Лист опроса'!$B$20</definedName>
    <definedName name="Л">#REF!</definedName>
    <definedName name="ЛабМашБур">[43]СмМашБур!#REF!</definedName>
    <definedName name="лаборатория">#REF!</definedName>
    <definedName name="ЛабШурфов">#REF!</definedName>
    <definedName name="лв">#REF!</definedName>
    <definedName name="лвнг">#REF!</definedName>
    <definedName name="лдллл">#REF!</definedName>
    <definedName name="ЛенЗина">'[60]КП Лен-Зина'!$B$11</definedName>
    <definedName name="ленин">#REF!</definedName>
    <definedName name="Ленинградская_область">#REF!</definedName>
    <definedName name="лес">'[61]сводная лес угвэ'!$D$8</definedName>
    <definedName name="Липецкая_область">#REF!</definedName>
    <definedName name="лист" hidden="1">#REF!</definedName>
    <definedName name="Лист_1">#REF!</definedName>
    <definedName name="Лист1">#REF!</definedName>
    <definedName name="Лифты">#REF!</definedName>
    <definedName name="лкон">#REF!</definedName>
    <definedName name="лл">#REF!</definedName>
    <definedName name="ллддд">#REF!</definedName>
    <definedName name="ллдж">#REF!</definedName>
    <definedName name="ллл">#REF!</definedName>
    <definedName name="лн">#REF!</definedName>
    <definedName name="лнвг">#REF!</definedName>
    <definedName name="лнгва">#REF!</definedName>
    <definedName name="ло">#REF!</definedName>
    <definedName name="ловпр">#REF!</definedName>
    <definedName name="логалгнеелн">#REF!</definedName>
    <definedName name="лодло">#REF!</definedName>
    <definedName name="лодол">#REF!</definedName>
    <definedName name="лол">#REF!</definedName>
    <definedName name="лорщшгошщлдбжд">#REF!</definedName>
    <definedName name="лпрра">#REF!</definedName>
    <definedName name="лрал">#REF!</definedName>
    <definedName name="лрлд">#REF!</definedName>
    <definedName name="лрр">#REF!</definedName>
    <definedName name="льолшош">#REF!</definedName>
    <definedName name="люлдюб">[62]Смета!#REF!</definedName>
    <definedName name="м">#REF!</definedName>
    <definedName name="Магаданская_область">#REF!</definedName>
    <definedName name="Магаданская_область_1">#REF!</definedName>
    <definedName name="Мак">[63]сводная!$D$7</definedName>
    <definedName name="МАРЖА">#REF!</definedName>
    <definedName name="Месяцы">#REF!</definedName>
    <definedName name="Месяцы2">#REF!</definedName>
    <definedName name="Месяцы3">#REF!</definedName>
    <definedName name="мж1">'[64]СметаСводная 1 оч'!$D$6</definedName>
    <definedName name="МИ_Т">#REF!</definedName>
    <definedName name="МИА5">#REF!</definedName>
    <definedName name="мил">{0,"овz";1,"z";2,"аz";5,"овz"}</definedName>
    <definedName name="мин">#REF!</definedName>
    <definedName name="Министерство_транспорта__связи_и_автомобильных_дорог_Самарской_области">#REF!</definedName>
    <definedName name="мись">#REF!</definedName>
    <definedName name="мит">#REF!</definedName>
    <definedName name="мичм">[65]сводная!$D$7</definedName>
    <definedName name="мм">#REF!</definedName>
    <definedName name="МММММММММ">#REF!</definedName>
    <definedName name="мн">#REF!</definedName>
    <definedName name="мойка">#REF!</definedName>
    <definedName name="Монтаж">#REF!</definedName>
    <definedName name="Монтажные_работы_в_базисных_ценах">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>#REF!</definedName>
    <definedName name="мотаж2">#REF!</definedName>
    <definedName name="мпртмит">#REF!</definedName>
    <definedName name="мтч">#REF!</definedName>
    <definedName name="мтьюп">#REF!</definedName>
    <definedName name="муж">'[66]СметаСводная П'!$E$6</definedName>
    <definedName name="Мурманская_область">#REF!</definedName>
    <definedName name="Мурманская_область_1">#REF!</definedName>
    <definedName name="нагдл">[3]топография!#REF!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кладные">#REF!</definedName>
    <definedName name="науки">#REF!</definedName>
    <definedName name="НачПериода">[55]Реестр!$X$4:$X$16</definedName>
    <definedName name="нвле">#REF!</definedName>
    <definedName name="нгагл">#REF!</definedName>
    <definedName name="нго">#REF!</definedName>
    <definedName name="нгоа">#REF!</definedName>
    <definedName name="нгпнрап">#REF!</definedName>
    <definedName name="НДС">#REF!</definedName>
    <definedName name="нево">#REF!</definedName>
    <definedName name="нен">#REF!</definedName>
    <definedName name="неоукено">[70]топография!#REF!</definedName>
    <definedName name="нер">#REF!</definedName>
    <definedName name="нес2">'[71]9 глава'!$B$11:$G$50</definedName>
    <definedName name="неуо">#REF!</definedName>
    <definedName name="Нижегородская_область">#REF!</definedName>
    <definedName name="нии">#REF!</definedName>
    <definedName name="НК">'[72]См 1 наруж.водопровод'!$D$6</definedName>
    <definedName name="но">#REF!</definedName>
    <definedName name="Новгородская_область">#REF!</definedName>
    <definedName name="Новосибирская_область">#REF!</definedName>
    <definedName name="Новосибирская_область_1">#REF!</definedName>
    <definedName name="новый">#REF!</definedName>
    <definedName name="ногуео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>граж</definedName>
    <definedName name="Нсапк">'[20]Лист опроса'!$B$34</definedName>
    <definedName name="Нсстр">'[20]Лист опроса'!$B$32</definedName>
    <definedName name="о">#REF!</definedName>
    <definedName name="оа">[3]топография!#REF!</definedName>
    <definedName name="об">#REF!</definedName>
    <definedName name="обл">'[73]Смета сводная (список)'!$E$6</definedName>
    <definedName name="_xlnm.Print_Area" localSheetId="4">'Расчет стоимости'!$A$1:$J$34</definedName>
    <definedName name="_xlnm.Print_Area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>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в">#REF!</definedName>
    <definedName name="овао">#REF!</definedName>
    <definedName name="овено">#REF!</definedName>
    <definedName name="овпв">#REF!</definedName>
    <definedName name="оглдж">#REF!</definedName>
    <definedName name="одлпд">#REF!</definedName>
    <definedName name="оев">#REF!</definedName>
    <definedName name="оек">#REF!</definedName>
    <definedName name="ок">'[41]СметаСводная Рыб'!$C$9</definedName>
    <definedName name="окн">#REF!</definedName>
    <definedName name="олодод">#REF!</definedName>
    <definedName name="олорлшгш">#REF!</definedName>
    <definedName name="олпрол">#REF!</definedName>
    <definedName name="олролрт">#REF!</definedName>
    <definedName name="олрщшошшлд">#REF!</definedName>
    <definedName name="олюдю">#REF!</definedName>
    <definedName name="ОЛЯ">#REF!</definedName>
    <definedName name="Омская_область">#REF!</definedName>
    <definedName name="Омская_область_1">#REF!</definedName>
    <definedName name="оо">#REF!</definedName>
    <definedName name="ооо">#REF!</definedName>
    <definedName name="ООО_НИИПРИИ___Севзапинжтехнология">#REF!</definedName>
    <definedName name="оооо">#REF!</definedName>
    <definedName name="ООС">#REF!</definedName>
    <definedName name="оос1">#REF!</definedName>
    <definedName name="оот">#REF!</definedName>
    <definedName name="опао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">#REF!</definedName>
    <definedName name="Организация">[56]списки!$B$2:$B$8</definedName>
    <definedName name="Оренбургская_область">#REF!</definedName>
    <definedName name="Оренбургская_область_1">#REF!</definedName>
    <definedName name="Орловская_область">#REF!</definedName>
    <definedName name="ороп">[77]сводная!#REF!</definedName>
    <definedName name="орп">[78]Смета!#REF!</definedName>
    <definedName name="орпапитьл">[9]топография!#REF!</definedName>
    <definedName name="орьл">[3]топография!#REF!</definedName>
    <definedName name="ос">#REF!</definedName>
    <definedName name="Основание">#REF!</definedName>
    <definedName name="Отчетный_период__учет_выполненных_работ">#REF!</definedName>
    <definedName name="оч">'[67]СВОДКА развязка 1'!$E$9</definedName>
    <definedName name="оьт">#REF!</definedName>
    <definedName name="оьыватв">#REF!</definedName>
    <definedName name="оюю">#REF!</definedName>
    <definedName name="п">#REF!</definedName>
    <definedName name="п121">#REF!</definedName>
    <definedName name="паа12">#REF!</definedName>
    <definedName name="паирав">#REF!</definedName>
    <definedName name="пао">#REF!</definedName>
    <definedName name="пап">#REF!</definedName>
    <definedName name="парп">#REF!</definedName>
    <definedName name="паша">#REF!</definedName>
    <definedName name="ПБ">#REF!</definedName>
    <definedName name="пвар">#REF!</definedName>
    <definedName name="пвопв">#REF!</definedName>
    <definedName name="пвр">#REF!</definedName>
    <definedName name="пврл">#REF!</definedName>
    <definedName name="пвррь">#REF!</definedName>
    <definedName name="пврьп">#REF!</definedName>
    <definedName name="пврьпв">#REF!</definedName>
    <definedName name="пврьпврь">#REF!</definedName>
    <definedName name="пвСпп">#REF!</definedName>
    <definedName name="пвы">[10]топография!#REF!</definedName>
    <definedName name="пвьрвпрь">#REF!</definedName>
    <definedName name="пг">#REF!</definedName>
    <definedName name="пгшд">#REF!</definedName>
    <definedName name="пдплд">#REF!</definedName>
    <definedName name="пек">#REF!</definedName>
    <definedName name="Пензенская_область">#REF!</definedName>
    <definedName name="перв_кат">#REF!</definedName>
    <definedName name="первая_кат">#REF!</definedName>
    <definedName name="первый">#REF!</definedName>
    <definedName name="Пермская_область">#REF!</definedName>
    <definedName name="Пермская_область_1">#REF!</definedName>
    <definedName name="пет">[79]сводная!$E$8</definedName>
    <definedName name="Пи">#REF!</definedName>
    <definedName name="Пи_">#REF!</definedName>
    <definedName name="пионер">#REF!</definedName>
    <definedName name="пкпып">#REF!</definedName>
    <definedName name="Пкр">'[20]Лист опроса'!$B$41</definedName>
    <definedName name="пл">#REF!</definedName>
    <definedName name="план">[10]топография!#REF!</definedName>
    <definedName name="плдпол">#REF!</definedName>
    <definedName name="плдполд">#REF!</definedName>
    <definedName name="плодолд">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лп">[3]топография!#REF!</definedName>
    <definedName name="плыа">#REF!</definedName>
    <definedName name="плю">#REF!</definedName>
    <definedName name="пнр">#REF!</definedName>
    <definedName name="по">#REF!</definedName>
    <definedName name="Побв">[80]сводная!$D$6</definedName>
    <definedName name="пов">#REF!</definedName>
    <definedName name="Подгон">#REF!</definedName>
    <definedName name="подлен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>#REF!</definedName>
    <definedName name="Покупное_ПО">#REF!</definedName>
    <definedName name="Покупные">#REF!</definedName>
    <definedName name="Покупные_изделия">#REF!</definedName>
    <definedName name="полд">#REF!</definedName>
    <definedName name="Полевые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рдолд">#REF!</definedName>
    <definedName name="поток2">#REF!</definedName>
    <definedName name="поып">[3]топография!#REF!</definedName>
    <definedName name="ппвьпр">#REF!</definedName>
    <definedName name="ппп">#REF!</definedName>
    <definedName name="пппп">#REF!</definedName>
    <definedName name="пппппппппппппппппппппппа">#REF!</definedName>
    <definedName name="ПР">#REF!</definedName>
    <definedName name="ПР_АПРЕЛЬ">#REF!</definedName>
    <definedName name="правоп">#REF!</definedName>
    <definedName name="прайс">[81]ВПР!$G$3:$H$19</definedName>
    <definedName name="прд">#REF!</definedName>
    <definedName name="прдо">#REF!</definedName>
    <definedName name="прер">#REF!</definedName>
    <definedName name="приб">[82]сводная!$E$10</definedName>
    <definedName name="прибл">[83]сводная!$E$10</definedName>
    <definedName name="прибыль">#REF!</definedName>
    <definedName name="прив">#REF!</definedName>
    <definedName name="Прикладное_ПО">#REF!</definedName>
    <definedName name="Прилож">#REF!</definedName>
    <definedName name="прим">[84]СметаСводная!$C$7</definedName>
    <definedName name="Приморский_край">#REF!</definedName>
    <definedName name="Приморский_край_1">#REF!</definedName>
    <definedName name="прл">#REF!</definedName>
    <definedName name="прлв">#REF!</definedName>
    <definedName name="прлвпрл">#REF!</definedName>
    <definedName name="прлпврл">#REF!</definedName>
    <definedName name="прлпр">#REF!</definedName>
    <definedName name="прльп">#REF!</definedName>
    <definedName name="про">#REF!</definedName>
    <definedName name="пробная">#REF!</definedName>
    <definedName name="Проверил">#REF!</definedName>
    <definedName name="провпо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>#REF!</definedName>
    <definedName name="промбез">[85]топография!#REF!</definedName>
    <definedName name="Промбезоп">#REF!</definedName>
    <definedName name="Промышленная">#REF!</definedName>
    <definedName name="пропо">[26]топография!#REF!</definedName>
    <definedName name="пропр">#REF!</definedName>
    <definedName name="Прот">'[20]Лист опроса'!$B$6</definedName>
    <definedName name="протоколРМВК">#REF!</definedName>
    <definedName name="Проч">[28]Инд_1_16!$B$13</definedName>
    <definedName name="прочие">#REF!</definedName>
    <definedName name="Прочие_затраты_в_базисных_ценах">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>#REF!</definedName>
    <definedName name="прп">[26]топография!#REF!</definedName>
    <definedName name="прпр">[18]Коэфф1.!#REF!</definedName>
    <definedName name="прпр_1">#REF!</definedName>
    <definedName name="пртпр">#REF!</definedName>
    <definedName name="прч">#REF!</definedName>
    <definedName name="прь">#REF!</definedName>
    <definedName name="прьв">#REF!</definedName>
    <definedName name="прьвпрь">[3]топография!#REF!</definedName>
    <definedName name="прьто">#REF!</definedName>
    <definedName name="пс">#REF!</definedName>
    <definedName name="пс40">#REF!</definedName>
    <definedName name="псков">[86]свод!$E$10</definedName>
    <definedName name="Псковская_область">#REF!</definedName>
    <definedName name="псрл">#REF!</definedName>
    <definedName name="пус">[34]сводная!$E$8</definedName>
    <definedName name="пусконаладка">#REF!</definedName>
    <definedName name="пуш">'[87]СметаСводная пуш'!$F$7</definedName>
    <definedName name="пшждю">#REF!</definedName>
    <definedName name="пьбю">#REF!</definedName>
    <definedName name="пьюию">#REF!</definedName>
    <definedName name="пятый">#REF!</definedName>
    <definedName name="р">#REF!</definedName>
    <definedName name="ра">#REF!</definedName>
    <definedName name="раб">#REF!</definedName>
    <definedName name="рабдень">'[42]Расчет работы'!$G$2</definedName>
    <definedName name="Работа1">#REF!</definedName>
    <definedName name="Работа10">#REF!</definedName>
    <definedName name="Работа11">#REF!</definedName>
    <definedName name="Работа12">#REF!</definedName>
    <definedName name="Работа13">#REF!</definedName>
    <definedName name="Работа14">#REF!</definedName>
    <definedName name="Работа15">#REF!</definedName>
    <definedName name="Работа16">#REF!</definedName>
    <definedName name="Работа17">#REF!</definedName>
    <definedName name="Работа18">#REF!</definedName>
    <definedName name="Работа19">#REF!</definedName>
    <definedName name="Работа2">#REF!</definedName>
    <definedName name="Работа20">#REF!</definedName>
    <definedName name="Работа21">#REF!</definedName>
    <definedName name="Работа22">#REF!</definedName>
    <definedName name="Работа23">#REF!</definedName>
    <definedName name="Работа24">#REF!</definedName>
    <definedName name="Работа25">#REF!</definedName>
    <definedName name="Работа26">#REF!</definedName>
    <definedName name="Работа27">#REF!</definedName>
    <definedName name="Работа28">#REF!</definedName>
    <definedName name="Работа29">#REF!</definedName>
    <definedName name="Работа3">#REF!</definedName>
    <definedName name="Работа30">#REF!</definedName>
    <definedName name="Работа31">#REF!</definedName>
    <definedName name="Работа32">#REF!</definedName>
    <definedName name="Работа33">#REF!</definedName>
    <definedName name="Работа34">#REF!</definedName>
    <definedName name="Работа35">#REF!</definedName>
    <definedName name="Работа36">#REF!</definedName>
    <definedName name="Работа37">#REF!</definedName>
    <definedName name="Работа38">#REF!</definedName>
    <definedName name="Работа39">#REF!</definedName>
    <definedName name="Работа4">#REF!</definedName>
    <definedName name="Работа40">#REF!</definedName>
    <definedName name="Работа41">#REF!</definedName>
    <definedName name="Работа42">#REF!</definedName>
    <definedName name="Работа43">#REF!</definedName>
    <definedName name="Работа44">#REF!</definedName>
    <definedName name="Работа45">#REF!</definedName>
    <definedName name="Работа46">#REF!</definedName>
    <definedName name="Работа47">#REF!</definedName>
    <definedName name="Работа48">#REF!</definedName>
    <definedName name="Работа49">#REF!</definedName>
    <definedName name="Работа5">#REF!</definedName>
    <definedName name="Работа50">#REF!</definedName>
    <definedName name="Работа51">#REF!</definedName>
    <definedName name="Работа52">#REF!</definedName>
    <definedName name="Работа53">#REF!</definedName>
    <definedName name="Работа54">#REF!</definedName>
    <definedName name="Работа55">#REF!</definedName>
    <definedName name="Работа56">#REF!</definedName>
    <definedName name="Работа57">#REF!</definedName>
    <definedName name="Работа58">#REF!</definedName>
    <definedName name="Работа59">#REF!</definedName>
    <definedName name="Работа6">#REF!</definedName>
    <definedName name="Работа60">#REF!</definedName>
    <definedName name="Работа7">#REF!</definedName>
    <definedName name="Работа8">#REF!</definedName>
    <definedName name="Работа9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>'[49]Переменные и константы'!#REF!</definedName>
    <definedName name="Районный_к_т_к_ЗП_по_ресурсному_расчету">'[49]Переменные и константы'!#REF!</definedName>
    <definedName name="раоб">#REF!</definedName>
    <definedName name="раобароб">#REF!</definedName>
    <definedName name="раобь">#REF!</definedName>
    <definedName name="раолао">#REF!</definedName>
    <definedName name="расчет">#REF!</definedName>
    <definedName name="Расчёт1">'[88]Смета 7'!$F$1</definedName>
    <definedName name="рбтмь">#REF!</definedName>
    <definedName name="рг">#REF!</definedName>
    <definedName name="ргл">#REF!</definedName>
    <definedName name="РД">#REF!</definedName>
    <definedName name="рдп">#REF!</definedName>
    <definedName name="ре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гламент">#REF!</definedName>
    <definedName name="рек">#REF!</definedName>
    <definedName name="Республика_Адыгея">#REF!</definedName>
    <definedName name="Республика_Алтай">#REF!</definedName>
    <definedName name="Республика_Алтай_1">#REF!</definedName>
    <definedName name="Республика_Башкортостан">#REF!</definedName>
    <definedName name="Республика_Башкортостан_1">#REF!</definedName>
    <definedName name="Республика_Бурятия">#REF!</definedName>
    <definedName name="Республика_Бурятия_1">#REF!</definedName>
    <definedName name="Республика_Дагестан">#REF!</definedName>
    <definedName name="Республика_Ингушетия">#REF!</definedName>
    <definedName name="Республика_Калмыкия">#REF!</definedName>
    <definedName name="Республика_Карелия">#REF!</definedName>
    <definedName name="Республика_Карелия_1">#REF!</definedName>
    <definedName name="Республика_Коми">#REF!</definedName>
    <definedName name="Республика_Коми_1">#REF!</definedName>
    <definedName name="Республика_Марий_Эл">#REF!</definedName>
    <definedName name="Республика_Мордовия">#REF!</definedName>
    <definedName name="Республика_Саха__Якутия">#REF!</definedName>
    <definedName name="Республика_Саха__Якутия_1">#REF!</definedName>
    <definedName name="Республика_Северная_Осетия___Алания">#REF!</definedName>
    <definedName name="Республика_Татарстан__Татарстан">#REF!</definedName>
    <definedName name="Республика_Татарстан__Татарстан_1">#REF!</definedName>
    <definedName name="Республика_Тыва">#REF!</definedName>
    <definedName name="Республика_Тыва_1">#REF!</definedName>
    <definedName name="Республика_Хакасия">#REF!</definedName>
    <definedName name="РЗА2">#REF!</definedName>
    <definedName name="рига">'[89]СметаСводная снег'!$E$7</definedName>
    <definedName name="рл">[22]топография!#REF!</definedName>
    <definedName name="рлвро">#REF!</definedName>
    <definedName name="рлд">#REF!</definedName>
    <definedName name="рлдг">#REF!</definedName>
    <definedName name="рнгрлш">#REF!</definedName>
    <definedName name="рноепнр">#REF!</definedName>
    <definedName name="ровро">#REF!</definedName>
    <definedName name="родарод">#REF!</definedName>
    <definedName name="рож">#REF!</definedName>
    <definedName name="рол">[90]топография!#REF!</definedName>
    <definedName name="роло">#REF!</definedName>
    <definedName name="ролодод">#REF!</definedName>
    <definedName name="ропгнлпеглн">#REF!</definedName>
    <definedName name="Ростовская_область">#REF!</definedName>
    <definedName name="рп">#REF!</definedName>
    <definedName name="рпачрпч">#REF!</definedName>
    <definedName name="рпв">#REF!</definedName>
    <definedName name="рплрл">#REF!</definedName>
    <definedName name="рповпр">#REF!</definedName>
    <definedName name="рповр">#REF!</definedName>
    <definedName name="РПР">'[91]СметаСводная п54'!$E$7</definedName>
    <definedName name="рпьрь">#REF!</definedName>
    <definedName name="ррр">#REF!</definedName>
    <definedName name="рррр">#REF!</definedName>
    <definedName name="ррюбр">#REF!</definedName>
    <definedName name="ртип">#REF!</definedName>
    <definedName name="руе">#REF!</definedName>
    <definedName name="рук">#REF!</definedName>
    <definedName name="Руководитель">#REF!</definedName>
    <definedName name="ручей">#REF!</definedName>
    <definedName name="рыар">[3]топография!#REF!</definedName>
    <definedName name="Рязанская_область">#REF!</definedName>
    <definedName name="ряпр">[3]топография!#REF!</definedName>
    <definedName name="С" hidden="1">{#N/A,#N/A,FALSE,"Шаблон_Спец1"}</definedName>
    <definedName name="с1">#REF!</definedName>
    <definedName name="с10">#REF!</definedName>
    <definedName name="с2">#REF!</definedName>
    <definedName name="с3">#REF!</definedName>
    <definedName name="с4">#REF!</definedName>
    <definedName name="с5">#REF!</definedName>
    <definedName name="с6">#REF!</definedName>
    <definedName name="с7">#REF!</definedName>
    <definedName name="с8">#REF!</definedName>
    <definedName name="с9">#REF!</definedName>
    <definedName name="саа">#REF!</definedName>
    <definedName name="сам">#REF!</definedName>
    <definedName name="Самарская_область">#REF!</definedName>
    <definedName name="Саратовская_область">#REF!</definedName>
    <definedName name="сарсвралош">#REF!</definedName>
    <definedName name="Сахалинская_область">#REF!</definedName>
    <definedName name="Сахалинская_область_1">#REF!</definedName>
    <definedName name="св1">[92]топография!#REF!</definedName>
    <definedName name="Свердловская_область">#REF!</definedName>
    <definedName name="Свердловская_область_1">#REF!</definedName>
    <definedName name="свод1">[93]топография!#REF!</definedName>
    <definedName name="Сводка">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>#REF!</definedName>
    <definedName name="Семь">#REF!</definedName>
    <definedName name="Сервис">#REF!</definedName>
    <definedName name="Сервис_Всего">'[18]Прайс лист'!#REF!</definedName>
    <definedName name="Сервис_Всего_1">#REF!</definedName>
    <definedName name="Сервисное_оборудование">[18]Коэфф1.!#REF!</definedName>
    <definedName name="Сервисное_оборудование_1">#REF!</definedName>
    <definedName name="СЗИТ">[95]СВОДКА!$E$11</definedName>
    <definedName name="СлБелг">#REF!</definedName>
    <definedName name="СлБуд">'[96]КП Сл-Будап'!$B$11</definedName>
    <definedName name="слон">'[27]ЛЧ Р'!$C$55:$H$62</definedName>
    <definedName name="см">#REF!</definedName>
    <definedName name="см_конк">#REF!</definedName>
    <definedName name="см1">#REF!</definedName>
    <definedName name="См6">'[97]Смета 7'!$F$1</definedName>
    <definedName name="См7">#REF!</definedName>
    <definedName name="СМА">[10]топография!#REF!</definedName>
    <definedName name="смета">#REF!</definedName>
    <definedName name="Смета_2">'[88]Смета 7'!$F$1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>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>#REF!</definedName>
    <definedName name="СМеточка">#REF!</definedName>
    <definedName name="сми">#REF!</definedName>
    <definedName name="смиь">#REF!</definedName>
    <definedName name="СММММ">#REF!</definedName>
    <definedName name="Смоленская_область">#REF!</definedName>
    <definedName name="смр">#REF!</definedName>
    <definedName name="СМРпроч">[28]Инд_1_16!$B$9</definedName>
    <definedName name="смт">#REF!</definedName>
    <definedName name="Согласование">#REF!</definedName>
    <definedName name="соп">#REF!</definedName>
    <definedName name="сос">#REF!</definedName>
    <definedName name="Составил">'[2]Таблица 4 АСУТП'!$B$106:$B$108</definedName>
    <definedName name="Составитель">#REF!</definedName>
    <definedName name="СП1">[6]Обновление!#REF!</definedName>
    <definedName name="сп2">#REF!</definedName>
    <definedName name="спио">#REF!</definedName>
    <definedName name="список">[100]Списки!$A$1:$A$65536</definedName>
    <definedName name="спрь">[3]топография!#REF!</definedName>
    <definedName name="срл">#REF!</definedName>
    <definedName name="срлдд">#REF!</definedName>
    <definedName name="срлрл">#REF!</definedName>
    <definedName name="срьрьс">#REF!</definedName>
    <definedName name="СС2012.">#REF!</definedName>
    <definedName name="ССР">#REF!</definedName>
    <definedName name="ссс">#REF!</definedName>
    <definedName name="сссс">#REF!</definedName>
    <definedName name="Ст">[101]АД!$A$9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>'[102]8'!#REF!</definedName>
    <definedName name="Стоимост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>[3]топография!#REF!</definedName>
    <definedName name="т">#REF!</definedName>
    <definedName name="таисия">#REF!</definedName>
    <definedName name="Тамбовская_область">#REF!</definedName>
    <definedName name="Тверская_область">#REF!</definedName>
    <definedName name="Территориальная_поправка_к_ТЕР">#REF!</definedName>
    <definedName name="техник">#REF!</definedName>
    <definedName name="технич">#REF!</definedName>
    <definedName name="титр">[9]топография!#REF!</definedName>
    <definedName name="титул">'[104]АКТ ВЫБОРА'!$D$6</definedName>
    <definedName name="то">#REF!</definedName>
    <definedName name="ТолкоМашЛаб">[43]СмМашБур!#REF!</definedName>
    <definedName name="ТолькоМашБур">[43]СмМашБур!#REF!</definedName>
    <definedName name="ТолькоРучБур">[43]СмРучБур!#REF!</definedName>
    <definedName name="ТолькоРучЛаб">[43]СмРучБур!$K$39</definedName>
    <definedName name="Томская_область">#REF!</definedName>
    <definedName name="Томская_область_1">#REF!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ретий">#REF!</definedName>
    <definedName name="третья_кат">#REF!</definedName>
    <definedName name="трол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ульская_область">#REF!</definedName>
    <definedName name="тыс">{0,"тысячz";1,"тысячаz";2,"тысячиz";5,"тысячz"}</definedName>
    <definedName name="тьбю">#REF!</definedName>
    <definedName name="тьтб">#REF!</definedName>
    <definedName name="тьюит">#REF!</definedName>
    <definedName name="Тюменская_область">#REF!</definedName>
    <definedName name="Тюменская_область_1">#REF!</definedName>
    <definedName name="убыль">#REF!</definedName>
    <definedName name="ува">#REF!</definedName>
    <definedName name="уг">#REF!</definedName>
    <definedName name="Удмуртская_Республика">#REF!</definedName>
    <definedName name="Удмуртская_Республика_1">#REF!</definedName>
    <definedName name="уено">#REF!</definedName>
    <definedName name="уенонео">#REF!</definedName>
    <definedName name="уер">#REF!</definedName>
    <definedName name="уеро">#REF!</definedName>
    <definedName name="уерор">#REF!</definedName>
    <definedName name="ук">#REF!</definedName>
    <definedName name="уке">#REF!</definedName>
    <definedName name="укее">#REF!</definedName>
    <definedName name="укк_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кц">#REF!</definedName>
    <definedName name="Ульяновская_область">#REF!</definedName>
    <definedName name="уне">#REF!</definedName>
    <definedName name="уно">#REF!</definedName>
    <definedName name="уо">#REF!</definedName>
    <definedName name="уое">#REF!</definedName>
    <definedName name="упроуо">#REF!</definedName>
    <definedName name="упрт">#REF!</definedName>
    <definedName name="ур">#REF!</definedName>
    <definedName name="уре">#REF!</definedName>
    <definedName name="урк">#REF!</definedName>
    <definedName name="урн">#REF!</definedName>
    <definedName name="уу">#REF!</definedName>
    <definedName name="уцуц">#REF!</definedName>
    <definedName name="Участок">#REF!</definedName>
    <definedName name="ушщпгу">#REF!</definedName>
    <definedName name="ф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>#REF!</definedName>
    <definedName name="фапиаи">#REF!</definedName>
    <definedName name="фвап">#REF!</definedName>
    <definedName name="фвапив">#REF!</definedName>
    <definedName name="фед">'[25]свод 2'!$D$10</definedName>
    <definedName name="фнн">#REF!</definedName>
    <definedName name="фукек">#REF!</definedName>
    <definedName name="ффггг">#REF!</definedName>
    <definedName name="фффффф">#REF!</definedName>
    <definedName name="ффыв">#REF!</definedName>
    <definedName name="фы">#REF!</definedName>
    <definedName name="фыв">#REF!</definedName>
    <definedName name="Хабаровский_край">#REF!</definedName>
    <definedName name="Хабаровский_край_1">#REF!</definedName>
    <definedName name="хуйня">#REF!</definedName>
    <definedName name="ц">#REF!</definedName>
    <definedName name="цвуцвуц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енаМашБур">[43]СмМашБур!#REF!</definedName>
    <definedName name="ЦенаОбслед">[43]ОбмОбслЗемОд!$F$62</definedName>
    <definedName name="ЦенаРучБур">[43]СмРучБур!#REF!</definedName>
    <definedName name="ЦенаШурфов">#REF!</definedName>
    <definedName name="цук">#REF!</definedName>
    <definedName name="цукеп">#REF!</definedName>
    <definedName name="цукцук">#REF!</definedName>
    <definedName name="цукцукуцкцук">#REF!</definedName>
    <definedName name="цукцукцук">#REF!</definedName>
    <definedName name="цфйе">#REF!</definedName>
    <definedName name="ццц">#REF!</definedName>
    <definedName name="цццц">#REF!</definedName>
    <definedName name="чапо">#REF!</definedName>
    <definedName name="чапр">#REF!</definedName>
    <definedName name="Челябинская_область">#REF!</definedName>
    <definedName name="Челябинская_область_1">#REF!</definedName>
    <definedName name="черт.">#REF!</definedName>
    <definedName name="четвертый">#REF!</definedName>
    <definedName name="Чеченская_Республика">#REF!</definedName>
    <definedName name="Читинская_область">#REF!</definedName>
    <definedName name="Читинская_область_1">#REF!</definedName>
    <definedName name="чмтчмт">#REF!</definedName>
    <definedName name="чмтчт">#REF!</definedName>
    <definedName name="чс">#REF!</definedName>
    <definedName name="чсапр">#REF!</definedName>
    <definedName name="чсиь">#REF!</definedName>
    <definedName name="чсмт">#REF!</definedName>
    <definedName name="чстм">#REF!</definedName>
    <definedName name="чт">#REF!</definedName>
    <definedName name="чтм">#REF!</definedName>
    <definedName name="чть">#REF!</definedName>
    <definedName name="Чувашская_Республика___Чувашия">#REF!</definedName>
    <definedName name="Чукотский_автономный_округ">#REF!</definedName>
    <definedName name="Чукотский_автономный_округ_1">#REF!</definedName>
    <definedName name="ш">#REF!</definedName>
    <definedName name="шгд">#REF!</definedName>
    <definedName name="шдгшж">#REF!</definedName>
    <definedName name="шестой">#REF!</definedName>
    <definedName name="Шесть">#REF!</definedName>
    <definedName name="Шкафы_ТМ">#REF!</definedName>
    <definedName name="шоссе">#REF!</definedName>
    <definedName name="шплю">#REF!</definedName>
    <definedName name="шпр">#REF!</definedName>
    <definedName name="шщгщ9шщллщ">#REF!</definedName>
    <definedName name="шщшщшщ">#REF!</definedName>
    <definedName name="щжэдж">#REF!</definedName>
    <definedName name="щшшщрг">#REF!</definedName>
    <definedName name="щщ">#REF!</definedName>
    <definedName name="ъхз">#REF!</definedName>
    <definedName name="ы">#REF!</definedName>
    <definedName name="ыа">#REF!</definedName>
    <definedName name="ыаоаы">#REF!</definedName>
    <definedName name="ыаоаыо">#REF!</definedName>
    <definedName name="ыаоаып">#REF!</definedName>
    <definedName name="ыаоп">#REF!</definedName>
    <definedName name="ыапо">#REF!</definedName>
    <definedName name="ыапоапоао">#REF!</definedName>
    <definedName name="ыапоаыо">#REF!</definedName>
    <definedName name="ыапоы">#REF!</definedName>
    <definedName name="ыапоыа">#REF!</definedName>
    <definedName name="ыапр">[3]топография!#REF!</definedName>
    <definedName name="ыапраыр">#REF!</definedName>
    <definedName name="ыв">[12]ПДР!#REF!</definedName>
    <definedName name="ЫВGGGGGGGGGGGGGGG">#REF!</definedName>
    <definedName name="ыва">#REF!</definedName>
    <definedName name="ывапвыфп">[3]топография!#REF!</definedName>
    <definedName name="ЫВАПЕЫ">#REF!</definedName>
    <definedName name="ЫВАПЫВА">#REF!</definedName>
    <definedName name="ываф">#REF!</definedName>
    <definedName name="Ываы">#REF!</definedName>
    <definedName name="ЫВаЫа">#REF!</definedName>
    <definedName name="ЫВаЫваав">#REF!</definedName>
    <definedName name="ывпавар">#REF!</definedName>
    <definedName name="ЫВПВвввв">[10]топография!#REF!</definedName>
    <definedName name="ыВПВП">#REF!</definedName>
    <definedName name="ыкен">#REF!</definedName>
    <definedName name="ыопвпо">#REF!</definedName>
    <definedName name="ып">#REF!</definedName>
    <definedName name="ыпаота">#REF!</definedName>
    <definedName name="ыпартап">#REF!</definedName>
    <definedName name="ыпатапт">#REF!</definedName>
    <definedName name="ыпми">#REF!</definedName>
    <definedName name="ыпо">#REF!</definedName>
    <definedName name="ыпоыа">#REF!</definedName>
    <definedName name="ыпоыапо">#REF!</definedName>
    <definedName name="ыпр">#REF!</definedName>
    <definedName name="ыпрапр">#REF!</definedName>
    <definedName name="ыпраыпо">[4]топография!#REF!</definedName>
    <definedName name="ыпры">#REF!</definedName>
    <definedName name="ырипыр">#REF!</definedName>
    <definedName name="ырп">#REF!</definedName>
    <definedName name="ыукнр">#REF!</definedName>
    <definedName name="ыыы">#REF!</definedName>
    <definedName name="ыыыы">#REF!</definedName>
    <definedName name="ьбть">[105]топография!#REF!</definedName>
    <definedName name="ьбюбб">#REF!</definedName>
    <definedName name="ьбют">#REF!</definedName>
    <definedName name="ьвпрьрп">#REF!</definedName>
    <definedName name="ьврп">#REF!</definedName>
    <definedName name="ьдолдлю">#REF!</definedName>
    <definedName name="ьорл">#REF!</definedName>
    <definedName name="ьпрьп">#REF!</definedName>
    <definedName name="ьтбтбю">[106]Смета!#REF!</definedName>
    <definedName name="эк">#REF!</definedName>
    <definedName name="эк1">#REF!</definedName>
    <definedName name="эко">#REF!</definedName>
    <definedName name="эко1">#REF!</definedName>
    <definedName name="экол.1">[90]топография!#REF!</definedName>
    <definedName name="экол1">#REF!</definedName>
    <definedName name="экол2">#REF!</definedName>
    <definedName name="Экол3">#REF!</definedName>
    <definedName name="эколог">#REF!</definedName>
    <definedName name="экология">NA()</definedName>
    <definedName name="ЭКСПО">граж</definedName>
    <definedName name="ЭКСПОФОРУМ">граж</definedName>
    <definedName name="экт">#REF!</definedName>
    <definedName name="ЭлеСи">[107]Коэфф1.!$E$7</definedName>
    <definedName name="ЭлеСи_1">#REF!</definedName>
    <definedName name="элрасч">#REF!</definedName>
    <definedName name="ЭЛСИ_Т">#REF!</definedName>
    <definedName name="эмс">[26]топография!#REF!</definedName>
    <definedName name="юб.б.">[32]топография!#REF!</definedName>
    <definedName name="юдшншджгп">#REF!</definedName>
    <definedName name="ЮФУ">#REF!</definedName>
    <definedName name="ЮФУ2">#REF!</definedName>
    <definedName name="ююю">[105]топография!#REF!</definedName>
    <definedName name="я">#REF!</definedName>
    <definedName name="яапт">#REF!</definedName>
    <definedName name="яапяяяя">#REF!</definedName>
    <definedName name="явапяап">#REF!</definedName>
    <definedName name="явапявп">#REF!</definedName>
    <definedName name="явар">#REF!</definedName>
    <definedName name="яваряра">#REF!</definedName>
    <definedName name="ярая">#REF!</definedName>
    <definedName name="яраяраря">#REF!</definedName>
    <definedName name="яроптап">#REF!</definedName>
    <definedName name="Ярославская_область">#REF!</definedName>
    <definedName name="ЯЯЯ">[108]топография!#REF!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6" l="1"/>
  <c r="G15" i="16"/>
  <c r="G16" i="16" s="1"/>
  <c r="G17" i="16" s="1"/>
  <c r="E15" i="16"/>
  <c r="E16" i="16" s="1"/>
  <c r="E17" i="16" s="1"/>
  <c r="D15" i="16"/>
  <c r="D16" i="16" s="1"/>
  <c r="H8" i="16"/>
  <c r="H7" i="16"/>
  <c r="H6" i="16"/>
  <c r="D17" i="16" l="1"/>
  <c r="H17" i="16" s="1"/>
  <c r="H16" i="16"/>
  <c r="H15" i="16"/>
  <c r="I62" i="14"/>
  <c r="I60" i="14"/>
  <c r="I22" i="14"/>
  <c r="H12" i="15"/>
  <c r="H18" i="15" s="1"/>
  <c r="H20" i="15" s="1"/>
  <c r="H21" i="15" s="1"/>
  <c r="H22" i="15" s="1"/>
  <c r="H23" i="15" s="1"/>
  <c r="H24" i="15" l="1"/>
  <c r="H25" i="15" s="1"/>
  <c r="E57" i="14" l="1"/>
  <c r="F57" i="14"/>
  <c r="G57" i="14"/>
  <c r="F44" i="14"/>
  <c r="G44" i="14"/>
  <c r="H44" i="14"/>
  <c r="F40" i="14"/>
  <c r="I40" i="14" s="1"/>
  <c r="G40" i="14"/>
  <c r="H40" i="14"/>
  <c r="H57" i="14"/>
  <c r="I57" i="14" s="1"/>
  <c r="I52" i="14"/>
  <c r="H52" i="14"/>
  <c r="G52" i="14"/>
  <c r="F52" i="14"/>
  <c r="E52" i="14"/>
  <c r="I51" i="14"/>
  <c r="H48" i="14"/>
  <c r="G48" i="14"/>
  <c r="F48" i="14"/>
  <c r="E48" i="14"/>
  <c r="I47" i="14"/>
  <c r="I48" i="14" s="1"/>
  <c r="I44" i="14"/>
  <c r="E44" i="14"/>
  <c r="I43" i="14"/>
  <c r="E40" i="14"/>
  <c r="I39" i="14"/>
  <c r="G36" i="14"/>
  <c r="G37" i="14" s="1"/>
  <c r="G41" i="14" s="1"/>
  <c r="H35" i="14"/>
  <c r="H36" i="14" s="1"/>
  <c r="H37" i="14" s="1"/>
  <c r="H41" i="14" s="1"/>
  <c r="H45" i="14" s="1"/>
  <c r="F35" i="14"/>
  <c r="F36" i="14" s="1"/>
  <c r="F37" i="14" s="1"/>
  <c r="E35" i="14"/>
  <c r="I35" i="14" s="1"/>
  <c r="I34" i="14"/>
  <c r="I33" i="14"/>
  <c r="I32" i="14"/>
  <c r="I31" i="14"/>
  <c r="I30" i="14"/>
  <c r="I29" i="14"/>
  <c r="I28" i="14"/>
  <c r="I27" i="14"/>
  <c r="I36" i="14" s="1"/>
  <c r="E25" i="14"/>
  <c r="I25" i="14" s="1"/>
  <c r="I24" i="14"/>
  <c r="G45" i="14" l="1"/>
  <c r="G49" i="14" s="1"/>
  <c r="G53" i="14" s="1"/>
  <c r="G58" i="14" s="1"/>
  <c r="G59" i="14" s="1"/>
  <c r="F41" i="14"/>
  <c r="F45" i="14" s="1"/>
  <c r="F49" i="14" s="1"/>
  <c r="F53" i="14" s="1"/>
  <c r="F58" i="14" s="1"/>
  <c r="F60" i="14" s="1"/>
  <c r="F61" i="14" s="1"/>
  <c r="F62" i="14" s="1"/>
  <c r="H49" i="14"/>
  <c r="H53" i="14" s="1"/>
  <c r="H58" i="14" s="1"/>
  <c r="H60" i="14" s="1"/>
  <c r="H61" i="14" s="1"/>
  <c r="H62" i="14" s="1"/>
  <c r="E36" i="14"/>
  <c r="E37" i="14"/>
  <c r="G60" i="14" l="1"/>
  <c r="G61" i="14" s="1"/>
  <c r="G62" i="14" s="1"/>
  <c r="I59" i="14"/>
  <c r="E41" i="14"/>
  <c r="I37" i="14"/>
  <c r="E45" i="14" l="1"/>
  <c r="E49" i="14" s="1"/>
  <c r="E53" i="14" s="1"/>
  <c r="E58" i="14" s="1"/>
  <c r="E60" i="14" s="1"/>
  <c r="I41" i="14"/>
  <c r="I45" i="14" s="1"/>
  <c r="I49" i="14" s="1"/>
  <c r="I53" i="14" s="1"/>
  <c r="I58" i="14" s="1"/>
  <c r="E61" i="14" l="1"/>
  <c r="E62" i="14" l="1"/>
  <c r="E8" i="14" s="1"/>
  <c r="I61" i="14"/>
</calcChain>
</file>

<file path=xl/sharedStrings.xml><?xml version="1.0" encoding="utf-8"?>
<sst xmlns="http://schemas.openxmlformats.org/spreadsheetml/2006/main" count="763" uniqueCount="409">
  <si>
    <t/>
  </si>
  <si>
    <t>(наименование объекта)</t>
  </si>
  <si>
    <t>ЛОКАЛЬНАЯ СМЕТА №01-01-01</t>
  </si>
  <si>
    <t>Основание: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</si>
  <si>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</si>
  <si>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</si>
  <si>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</si>
  <si>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</si>
  <si>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</si>
  <si>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№
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</si>
  <si>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</si>
  <si>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</si>
  <si>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</si>
  <si>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</si>
  <si>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>Стоимость единицы, руб.</t>
  </si>
  <si>
    <t>Общая стоимость, руб.</t>
  </si>
  <si>
    <t>ТЗ основных рабочих, всего</t>
  </si>
  <si>
    <t>ТЗ механиков, всего</t>
  </si>
  <si>
    <t>всего</t>
  </si>
  <si>
    <t>в том числе</t>
  </si>
  <si>
    <t>оплаты труда</t>
  </si>
  <si>
    <t>эксплуата-
ции машин</t>
  </si>
  <si>
    <t>в т. ч. оплаты труда механиков</t>
  </si>
  <si>
    <t>материалы</t>
  </si>
  <si>
    <t>1</t>
  </si>
  <si>
    <t>2</t>
  </si>
  <si>
    <t>3</t>
  </si>
  <si>
    <t>4</t>
  </si>
  <si>
    <t>5</t>
  </si>
  <si>
    <t>6</t>
  </si>
  <si>
    <t>т груза</t>
  </si>
  <si>
    <t>7</t>
  </si>
  <si>
    <t>СПГ-03-21-001-36</t>
  </si>
  <si>
    <t>Прямые затраты</t>
  </si>
  <si>
    <t>Зарплата рабочих</t>
  </si>
  <si>
    <t>Эксплуатация машин</t>
  </si>
  <si>
    <t>в т.ч. зарплата машинистов</t>
  </si>
  <si>
    <t>Накладные расходы</t>
  </si>
  <si>
    <t>Сметная прибыль</t>
  </si>
  <si>
    <t>---Переход в текущие цены---</t>
  </si>
  <si>
    <t>Итого в текущих ценах</t>
  </si>
  <si>
    <t xml:space="preserve">Итого </t>
  </si>
  <si>
    <t>ИТОГО</t>
  </si>
  <si>
    <t>НДС</t>
  </si>
  <si>
    <t>20 %</t>
  </si>
  <si>
    <t>ВСЕГО С НДС</t>
  </si>
  <si>
    <t>Составил:</t>
  </si>
  <si>
    <t>Проверил:</t>
  </si>
  <si>
    <t>Материалы, учтенные расценками</t>
  </si>
  <si>
    <t>Материалы ССЦ</t>
  </si>
  <si>
    <t>шт</t>
  </si>
  <si>
    <t>Материалы, неучтенные расценками</t>
  </si>
  <si>
    <t>Материалы</t>
  </si>
  <si>
    <t>Цена поставщика</t>
  </si>
  <si>
    <t>ШТ</t>
  </si>
  <si>
    <t xml:space="preserve">Заготовительно складские расходы </t>
  </si>
  <si>
    <t>1,02</t>
  </si>
  <si>
    <t>1000м3 грунта</t>
  </si>
  <si>
    <t>100м3 грунта</t>
  </si>
  <si>
    <t>1000м2 поверхности</t>
  </si>
  <si>
    <t>м3 основания</t>
  </si>
  <si>
    <t>8</t>
  </si>
  <si>
    <t>т</t>
  </si>
  <si>
    <t>9</t>
  </si>
  <si>
    <t>10</t>
  </si>
  <si>
    <t>100м2 изолируемой поверх</t>
  </si>
  <si>
    <t>11</t>
  </si>
  <si>
    <t>100м3 бетона, бутобетона</t>
  </si>
  <si>
    <t>12</t>
  </si>
  <si>
    <t>13</t>
  </si>
  <si>
    <t>100м3 бетона и железобет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</si>
  <si>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</si>
  <si>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</si>
  <si>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</si>
  <si>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</si>
  <si>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</si>
  <si>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</si>
  <si>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</si>
  <si>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</si>
  <si>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</si>
  <si>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</si>
  <si>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</si>
  <si>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</si>
  <si>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100м2 покрытия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</si>
  <si>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</si>
  <si>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</si>
  <si>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</si>
  <si>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</si>
  <si>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</si>
  <si>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</si>
  <si>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</si>
  <si>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</si>
  <si>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</si>
  <si>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</si>
  <si>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100м2</t>
  </si>
  <si>
    <t>36</t>
  </si>
  <si>
    <t>ТЕР-11-01-052-01
МДС 81-35.2004 оп п4.7 Козп=1,15 Кэм=1,25</t>
  </si>
  <si>
    <t>100м2 пола</t>
  </si>
  <si>
    <t>ТЕР-09-03-002-01
МДС 81-35.2004 оп п4.7 Козп=1,15 Кэм=1,25</t>
  </si>
  <si>
    <t>т конструкций</t>
  </si>
  <si>
    <t>ТЕР-09-03-002-12
МДС 81-35.2004 оп п4.7 Козп=1,15 Кэм=1,25</t>
  </si>
  <si>
    <t>ТЕР-09-03-015-01
МДС 81-35.2004 оп п4.7 Козп=1,15 Кэм=1,25</t>
  </si>
  <si>
    <t>100м2 окрашиваемой повер</t>
  </si>
  <si>
    <t>100м2 полотен и проемов</t>
  </si>
  <si>
    <t>СПГ-01-01-001-39</t>
  </si>
  <si>
    <t>м2</t>
  </si>
  <si>
    <t>408-0122
ТССЦ_ЛО2014_09_2021</t>
  </si>
  <si>
    <t>Песок природный для строительных работ средний</t>
  </si>
  <si>
    <t>м3</t>
  </si>
  <si>
    <t>М3</t>
  </si>
  <si>
    <t>КГ</t>
  </si>
  <si>
    <t>Т</t>
  </si>
  <si>
    <t>М2</t>
  </si>
  <si>
    <t>Двери
ЦЕНА=25000/1,2
Кпз=1/1,2 (Индексация ПЗ)</t>
  </si>
  <si>
    <t>ТЕРм-08-03-572-07</t>
  </si>
  <si>
    <t>Блок управления шкафного исполнения или распределительный пункт (шкаф), устанавливаемый на полу, высота и ширина до 1700х1100 мм
ОЗП=87,61*12,76  МЗ=317,3*11,74  ЭМ=118,66*7,28  
Козп=12,76 Кэм=7,28 Кзпм=12,76 Кмат=11,74 (Инд_ЛО2014_09_2021)
НР = 95%*0,85 (НР = 1009.48 руб.)
СП = 65%*0,8 (СП = 648.06 руб.)</t>
  </si>
  <si>
    <t>ТЕРм-08-03-593-05</t>
  </si>
  <si>
    <t>100шт</t>
  </si>
  <si>
    <t>ТЕРм-08-02-420-01</t>
  </si>
  <si>
    <t>ТЕРм-08-03-591-10</t>
  </si>
  <si>
    <t>ТЕРм-08-02-409-01</t>
  </si>
  <si>
    <t>100м</t>
  </si>
  <si>
    <t>ТЕРм-08-02-407-06</t>
  </si>
  <si>
    <t>ТЕРм-08-02-148-01</t>
  </si>
  <si>
    <t>100м кабеля</t>
  </si>
  <si>
    <t>ТЕРм-08-02-155-01</t>
  </si>
  <si>
    <t>проход кабеля</t>
  </si>
  <si>
    <t>10шт</t>
  </si>
  <si>
    <t>ТЕРп-01-12-020-01</t>
  </si>
  <si>
    <t>Испытание сборных и соединительных шин напряжением до 11 кВ
ОЗП=158,4*12,76  
Козп=12,76 (Инд_ЛО2014_09_2021)
НР = 65%*0,85 (НР = 3334.95 руб.)
СП = 40%*0,8 (СП = 1940.33 руб.)
Объем: 2 + 1</t>
  </si>
  <si>
    <t>испытание</t>
  </si>
  <si>
    <t>ТЕРп-01-11-028-01</t>
  </si>
  <si>
    <t>линия</t>
  </si>
  <si>
    <t>ТЕРп-01-12-027-07</t>
  </si>
  <si>
    <t>Испытание кабеля силового длиной до 500 м напряжением до 1 кВ
ОЗП=52,82*12,76  
Козп=12,76 (Инд_ЛО2014_09_2021)
НР = 65%*0,85 (НР = 370.69 руб.)
СП = 40%*0,8 (СП = 215.67 руб.)</t>
  </si>
  <si>
    <t>ТЕРп-01-03-001-01</t>
  </si>
  <si>
    <t>Труба стальная по установленным конструкциям, в готовых бороздах, по основанию пола, диаметр до 25 мм
ОЗП=271,02*12,76  МЗ=104,57*15,02  ЭМ=130,22*7,39  
Козп=12,76 Кэм=7,39 Кзпм=12,76 Кмат=15,02 (Инд_ЛО2014_09_2021)
НР = 95%*0,85 (НР = 28.97 руб.)
СП = 65%*0,8 (СП = 18.6 руб.)</t>
  </si>
  <si>
    <t>503-0468
ТССЦ_ЛО2014_09_2021</t>
  </si>
  <si>
    <t>Розетка открытой проводки</t>
  </si>
  <si>
    <t>103-2447
ТССЦ_ЛО2014_09_2021</t>
  </si>
  <si>
    <t>Трубы гибкие гофрированные легкие из ПНД, серии BL, диаметром 20 мм</t>
  </si>
  <si>
    <t>10м</t>
  </si>
  <si>
    <t>103-2600
ТССЦ_ЛО2014_09_2021</t>
  </si>
  <si>
    <t>Клипса для крепежа гофротрубы, диаметром 20 мм</t>
  </si>
  <si>
    <t>м</t>
  </si>
  <si>
    <t>103-0039
ТССЦ_ЛО2014_09_2021</t>
  </si>
  <si>
    <t>Трубы стальные сварные водогазопроводные с резьбой оцинкованные легкие, диаметр условного прохода 25 мм, толщина стенки 2,8 мм</t>
  </si>
  <si>
    <t>Светильник Arctic 1х32
ЦЕНА=3200/1,2
Кпз=1/1,2 (Индексация ПЗ)</t>
  </si>
  <si>
    <t>Кабель ВВГнг-LS 3х1,5</t>
  </si>
  <si>
    <t>М</t>
  </si>
  <si>
    <t>Кабель ВВГнг-LS 3х2,5
ЦЕНА=108,42/1,2
Кпз=1/1,2 (Индексация ПЗ)</t>
  </si>
  <si>
    <t>100м2 уплотненной площад</t>
  </si>
  <si>
    <t>101-2695
ТССЦ_ЛО2014_09_2021</t>
  </si>
  <si>
    <t>ТЕРм-10-06-068-17</t>
  </si>
  <si>
    <t>Сдача объекта, контрольные и приемо-сдаточные испытания
ОЗП=8103,56*12,76  МЗ=162,07*12,76  ЭМ=6165,12*6,55  
Козп=12,76 Кэм=6,55 Кзпм=12,76 Кмат=12,76 (Инд_ЛО2014_09_2021)
НР = 80%*0,85 (НР = 79055.03 руб.)
СП = 60%*0,8 (СП = 55803.55 руб.)</t>
  </si>
  <si>
    <t>объект</t>
  </si>
  <si>
    <t>компл</t>
  </si>
  <si>
    <t>Общестроительные работы (КМ, КЖ.АР) Склад</t>
  </si>
  <si>
    <t>Строительно монтажные работы</t>
  </si>
  <si>
    <t>ТЕР-01-01-006-02
МДС 81-35.2004 оп п4.7 Козп=1,15 Кэм=1,25 МДС 81-35.2004 прил1 ТБ1 п4 Козп=1,15 Кэм=1,15 ОП п1.1.82; прил1.12 п3.51 прим. Козп=1,21; Кэм=1,21</t>
  </si>
  <si>
    <t>Разработка грунта в котлованах объемом до 500 м3 экскаваторами с ковшом вместимостью 0,4 (0,35-0,45) м3, группа грунтов 2 (в отвал)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 (вязких грунтов повышенной влажности, сильно налипающих на стенки и зубья ковша одноковшовых экскаваторов, с одновременным применением щитов под экскаваторы и сланей под автосамосвалы при подошве из прочих (не глинистых) грунтов)
ЭМ=8832,7*7,45  
Козп=12,76 Кэм=7,45 Кзпм=12,76 (Инд_ЛО2014_09_2021)
НР = 95%*0,85 (НР = 1497.92 руб.)
СП = 50%*0,8 (СП = 739.72 руб.)</t>
  </si>
  <si>
    <t>ТЕР-01-02-057-02
МДС 81-35.2004 оп п4.7 Козп=1,15 Кэм=1,25 МДС 81-35.2004 прил1 ТБ1 п4 Козп=1,15 Кэм=1,15</t>
  </si>
  <si>
    <t>Разработка грунта вручную в траншеях глубиной до 2 м без креплений с откосами, группа грунтов 2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ОЗП=3012,21*12,76  
Козп=12,76 (Инд_ЛО2014_09_2021)
НР = 80%*0,85 (НР = 5080.9 руб.)
СП = 45%*0,8 (СП = 2689.89 руб.)</t>
  </si>
  <si>
    <t>ТЕР-01-02-007-01
МДС 81-35.2004 оп п4.7 Козп=1,15 Кэм=1,25 МДС 81-35.2004 прил1 ТБ1 п4 Козп=1,15 Кэм=1,15</t>
  </si>
  <si>
    <t>Уплотнение грунта оснований под полы промышленных цехов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ЭМ=100,61*6,06  
Козп=12,76 Кэм=6,06 Кзпм=12,76 (Инд_ЛО2014_09_2021)
НР = 95%*0,85 (НР = 351.08 руб.)
СП = 50%*0,8 (СП = 173.37 руб.)</t>
  </si>
  <si>
    <t>ТЕР-08-01-002-02
МДС 81-35.2004 оп п4.7 Козп=1,15 Кэм=1,25 МДС 81-35.2004 прил1 ТБ1 п4 Козп=1,15 Кэм=1,15</t>
  </si>
  <si>
    <t>Устройство основания под фундаменты щебеночного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ОЗП=49,13*12,76  МЗ=335,18*2,97  ЭМ=92,04*5,33  
Козп=12,76 Кэм=5,33 Кзпм=12,76 Кмат=2,97 (Инд_ЛО2014_09_2021)
НР = 122%*0,85 (НР = 22204.35 руб.)
СП = 80%*0,8 (СП = 13664.22 руб.)</t>
  </si>
  <si>
    <t>ТЕР-27-06-026-01
МДС 81-35.2004 оп п4.7 Козп=1,15 Кэм=1,25 МДС 81-35.2004 прил1 ТБ1 п4 Козп=1,15 Кэм=1,15</t>
  </si>
  <si>
    <t>Розлив вяжущих материалов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МЗ=1580,83*19,17  ЭМ=71,34*5,52  
Козп=12,76 Кэм=5,52 Кзпм=12,76 Кмат=19,17 (Инд_ЛО2014_09_2021)
НР = 142%*0,85 (НР = 23.21 руб.)
СП = 95%*0,8 (СП = 14.58 руб.)</t>
  </si>
  <si>
    <t>ТЕР-08-01-002-01
МДС 81-35.2004 оп п4.7 Козп=1,15 Кэм=1,25 МДС 81-35.2004 прил1 ТБ1 п4 Козп=1,15 Кэм=1,15</t>
  </si>
  <si>
    <t>Устройство основания под фундаменты песчаного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ОЗП=47,08*12,76  МЗ=115,14*3,25  ЭМ=55,65*5,73  
Козп=12,76 Кэм=5,73 Кзпм=12,76 Кмат=3,25 (Инд_ЛО2014_09_2021)
НР = 122%*0,85 (НР = 9926.54 руб.)
СП = 80%*0,8 (СП = 6108.64 руб.)</t>
  </si>
  <si>
    <t>ТЕР-11-01-009-01
МДС 81-35.2004 оп п4.7 Козп=1,15 Кэм=1,25 МДС 81-35.2004 прил1 ТБ1 п4 Козп=1,15 Кэм=1,15</t>
  </si>
  <si>
    <t>Устройство тепло- и звукоизоляции сплошной из плит или матов минераловатных или стекловолокнистых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ОЗП=638,05*12,76  ЭМ=179,77*6,41  
Козп=12,76 Кэм=6,41 Кзпм=12,76 Кмат=8,8 (Инд_ЛО2014_09_2021)
НР = 123%*0,85 (НР = 11569.24 руб.)
СП = 75%*0,8 (СП = 6610.99 руб.)</t>
  </si>
  <si>
    <t>ТЕР-06-01-001-01
МДС 81-35.2004 оп п4.7 Козп=1,15 Кэм=1,25 МДС 81-35.2004 прил1 ТБ1 п4 Козп=1,15 Кэм=1,15</t>
  </si>
  <si>
    <t>Устройство бетонной подготовки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ОЗП=3520,76*12,76  МЗ=36406,95*9,87  ЭМ=2616,64*8,81  
Козп=12,76 Кэм=8,81 Кзпм=12,76 Кмат=9,87 (Инд_ЛО2014_09_2021)
НР = 105%*0,85 (НР = 5191.03 руб.)
СП = 65%*0,8 (СП = 3032.96 руб.)</t>
  </si>
  <si>
    <t>ТЕР-06-01-005-05
МДС 81-35.2004 оп п4.7 Козп=1,15 Кэм=1,25 МДС 81-35.2004 прил1 ТБ1 п4 Козп=1,15 Кэм=1,15</t>
  </si>
  <si>
    <t>Устройство железобетонных фундаментов общего назначения объемом до 25 м3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ОЗП=7202,1*12,76  МЗ=65856,06*6,69  ЭМ=3425,42*7,46  
Козп=12,76 Кэм=7,46 Кзпм=12,76 Кмат=6,69 (Инд_ЛО2014_09_2021)
НР = 105%*0,85 (НР = 21371.34 руб.)
СП = 65%*0,8 (СП = 12486.62 руб.)</t>
  </si>
  <si>
    <t>ТЕР-06-01-015-09
МДС 81-35.2004 оп п4.7 Козп=1,15 Кэм=1,25 МДС 81-35.2004 прил1 ТБ1 п4 Козп=1,15 Кэм=1,15</t>
  </si>
  <si>
    <t>Установка закладных деталей весом более 20 кг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ОЗП=495,88*12,76  МЗ=7272,51*15,95  ЭМ=63,32*7,03  
Козп=12,76 Кэм=7,03 Кзпм=12,76 Кмат=15,95 (Инд_ЛО2014_09_2021)
НР = 105%*0,85 (НР = 3089.37 руб.)
СП = 65%*0,8 (СП = 1805.02 руб.)
Объем: 23 * 23.6 : 1000</t>
  </si>
  <si>
    <t>ТЕР-08-01-003-07
МДС 81-35.2004 оп п4.7 Козп=1,15 Кэм=1,25 МДС 81-35.2004 прил1 ТБ1 п4 Козп=1,15 Кэм=1,15</t>
  </si>
  <si>
    <t>Гидроизоляция боковая обмазочная битумная в 2 слоя по выровненной поверхности бутовой кладки, кирпичу, бетону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ОЗП=505,51*12,76  МЗ=1064,47*8,25  ЭМ=120,23*6,13  
Козп=12,76 Кэм=6,13 Кзпм=12,76 Кмат=8,25 (Инд_ЛО2014_09_2021)
НР = 122%*0,85 (НР = 1529.51 руб.)
СП = 80%*0,8 (СП = 941.24 руб.)</t>
  </si>
  <si>
    <t>ТЕР-01-02-061-01
МДС 81-35.2004 оп п4.7 Козп=1,15 Кэм=1,25 МДС 81-35.2004 прил1 ТБ1 п4 Козп=1,15 Кэм=1,15</t>
  </si>
  <si>
    <t>Засыпка вручную траншей, пазух котлованов и ям, группа грунтов 1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ОЗП=1664,33*12,76  
Козп=12,76 (Инд_ЛО2014_09_2021)
НР = 80%*0,85 (НР = 2122.83 руб.)
СП = 45%*0,8 (СП = 1123.85 руб.)</t>
  </si>
  <si>
    <t>ТЕР-13-03-003-12
МДС 81-35.2004 оп п4.7 Козп=1,15 Кэм=1,25</t>
  </si>
  <si>
    <t>Окраска огрунтованных бетонных и оштукатуренных поверхностей органосиликатной композицией ОС-51-03 (ремонтно-строительные работы, аналогичные технологическим процессам в новом строительстве)
ОЗП=50,24*12,76  МЗ=1352,01*9,28  ЭМ=15,4*5,66  
Козп=12,76 Кэм=5,66 Кзпм=12,76 Кмат=9,28 (Инд_ЛО2014_09_2021)
НР = 90%*0,85 (НР = 520.46 руб.)
СП = 70%*0,8 (СП = 378.52 руб.)</t>
  </si>
  <si>
    <t>Монтаж колонн одноэтажных и многоэтажных зданий и крановых эстакад высотой до 25 м цельного сечения массой до 1,0 т (ремонтно-строительные работы, аналогичные технологическим процессам в новом строительстве)
ОЗП=209,62*12,76  МЗ=52,58*14,69  ЭМ=384,1*8,07  
Козп=12,76 Кэм=8,07 Кзпм=12,76 Кмат=14,69 (Инд_ЛО2014_09_2021)
НР = 90%*0,85 (НР = 1706.55 руб.)
СП = 85%*0,8 (СП = 1507.08 руб.)</t>
  </si>
  <si>
    <t>Монтаж прогонов при шаге ферм до 12 м при высоте здания до 25 м (ремонтно-строительные работы, аналогичные технологическим процессам в новом строительстве)
ОЗП=300,89*12,76  МЗ=117,14*12,56  ЭМ=391,93*7,35  
Козп=12,76 Кэм=7,35 Кзпм=12,76 Кмат=12,56 (Инд_ЛО2014_09_2021)
НР = 90%*0,85 (НР = 6465.02 руб.)
СП = 85%*0,8 (СП = 5709.37 руб.)</t>
  </si>
  <si>
    <t>Монтаж балок, ригелей перекрытия, покрытия и под установку оборудования многоэтажных зданий при высоте здания до 25 м (ремонтно-строительные работы, аналогичные технологическим процессам в новом строительстве)
ОЗП=406,11*12,76  МЗ=146,95*13,03  ЭМ=654,13*9,78  
Козп=12,76 Кэм=9,78 Кзпм=12,76 Кмат=13,03 (Инд_ЛО2014_09_2021)
НР = 90%*0,85 (НР = 2183.1 руб.)
СП = 85%*0,8 (СП = 1927.93 руб.)</t>
  </si>
  <si>
    <t>ТЕР-27-04-016-04
МДС 81-35.2004 оп п4.7 Козп=1,15 Кэм=1,25</t>
  </si>
  <si>
    <t>Устройство прослойки из нетканого синтетического материала (НСМ) в земляном полотне сплошной (ремонтно-строительные работы, аналогичные технологическим процессам в новом строительстве)
ОЗП=532,57*12,76  МЗ=1*10,58  ЭМ=725,35*7,74  
Козп=12,76 Кэм=7,74 Кзпм=12,76 Кмат=10,58 (Инд_ЛО2014_09_2021)
НР = 142%*0,85 (НР = 3543.92 руб.)
СП = 95%*0,8 (СП = 2225.93 руб.)
Объем: 171 * 2</t>
  </si>
  <si>
    <t>ТЕР-09-04-006-02
МДС 81-35.2004 оп п4.7 Козп=1,15 Кэм=1,25</t>
  </si>
  <si>
    <t>Монтаж ограждающих конструкций стен из профилированного листа при высоте здания до 30 м (ремонтно-строительные работы, аналогичные технологическим процессам в новом строительстве)
ОЗП=2082,44*12,76  МЗ=530,58*11,7  ЭМ=3432,41*7,79  
Козп=12,76 Кэм=7,79 Кзпм=12,76 Кмат=11,7 (Инд_ЛО2014_09_2021)
НР = 90%*0,85 (НР = 26309.49 руб.)
СП = 85%*0,8 (СП = 23234.36 руб.)</t>
  </si>
  <si>
    <t>ТЕР-09-03-046-03
МДС 81-35.2004 оп п4.7 Козп=1,15 Кэм=1,25</t>
  </si>
  <si>
    <t>Монтаж перегородок стальных, консольных, сетчатых (ремонтно-строительные работы, аналогичные технологическим процессам в новом строительстве)
ОЗП=1043,12*12,76  МЗ=267,97*11,11  ЭМ=78,71*7,35  
Козп=12,76 Кэм=7,35 Кзпм=12,76 Кмат=11,11 (Инд_ЛО2014_09_2021)
НР = 90%*0,85 (НР = 835.64 руб.)
СП = 85%*0,8 (СП = 737.97 руб.)</t>
  </si>
  <si>
    <t>ТЕР-09-04-002-01
МДС 81-35.2004 оп п4.7 Козп=1,15 Кэм=1,25</t>
  </si>
  <si>
    <t>Монтаж кровельного покрытия из профилированного листа при высоте здания до 25 м (ремонтно-строительные работы, аналогичные технологическим процессам в новом строительстве)
ОЗП=676,48*12,76  МЗ=271,77*12,16  ЭМ=662,6*7,12  
Козп=12,76 Кэм=7,12 Кзпм=12,76 Кмат=12,16 (Инд_ЛО2014_09_2021)
НР = 90%*0,85 (НР = 10572.27 руб.)
СП = 85%*0,8 (СП = 9336.55 руб.)</t>
  </si>
  <si>
    <t>Устройство полимерных наливных полов из полиуретана с толщиной покрытия 2 мм (ремонтно-строительные работы, аналогичные технологическим процессам в новом строительстве)
ОЗП=1010,02*12,76  МЗ=2790*10,03  ЭМ=60,85*6,3  
Козп=12,76 Кэм=6,3 Кзпм=12,76 Кмат=10,03 (Инд_ЛО2014_09_2021)
НР = 123%*0,85 (НР = 12589.07 руб.)
СП = 75%*0,8 (СП = 7193.75 руб.)</t>
  </si>
  <si>
    <t>Погрузка при автомобильных перевозках грунта растительного слоя (земля, перегной)
ЦЕНА=5,19*12,76
Кпз=12,76 (Индексация ПЗ)
Объем: 97.2 * 1.8</t>
  </si>
  <si>
    <t>Перевозка грузов I класса автомобилями-самосвалами грузоподъемностью 10 т работающих вне карьера на расстояние до 36 км
ЦЕНА=28,42*7,45
Кпз=7,45 (Индексация ПЗ)</t>
  </si>
  <si>
    <t>ТЕР-10-01-046-01
МДС 81-35.2004 оп п4.7 Козп=1,15 Кэм=1,25</t>
  </si>
  <si>
    <t>Установка ворот с коробками стальными, с раздвижными или распахивающимися неутепленными полотнами и калитками (ремонтно-строительные работы, аналогичные технологическим процессам в новом строительстве)
ОЗП=4630,71*12,76  МЗ=24242,37*7,95  ЭМ=2257,13*7,42  
Козп=12,76 Кэм=7,42 Кзпм=12,76 Кмат=7,95 (Инд_ЛО2014_09_2021)
НР = 118%*0,85 (НР = 16009.62 руб.)
СП = 63%*0,8 (СП = 8004.81 руб.)
Объем: 3.65 * 3.5 * 2</t>
  </si>
  <si>
    <t>ТЕР-09-04-012-01
МДС 81-35.2004 оп п4.7 Козп=1,15 Кэм=1,25</t>
  </si>
  <si>
    <t>Установка металлических дверных блоков в готовые проемы (ремонтно-строительные работы, аналогичные технологическим процессам в новом строительстве)
ОЗП=51,89*12,76  МЗ=26,34*16,22  ЭМ=30,91*6,42  
Козп=12,76 Кэм=6,42 Кзпм=12,76 Кмат=16,22 (Инд_ЛО2014_09_2021)
НР = 90%*0,85 (НР = 1424.92 руб.)
СП = 85%*0,8 (СП = 1258.37 руб.)
Объем: 1.3 * 2.15</t>
  </si>
  <si>
    <t>м2 проема</t>
  </si>
  <si>
    <t>645335,91</t>
  </si>
  <si>
    <t>349028,79</t>
  </si>
  <si>
    <t>161986,24</t>
  </si>
  <si>
    <t>85690,75</t>
  </si>
  <si>
    <t>23495,82</t>
  </si>
  <si>
    <t>166117,38</t>
  </si>
  <si>
    <t>110905,74</t>
  </si>
  <si>
    <t>922359,03</t>
  </si>
  <si>
    <t>Нетканый геотекстиль Дорнит 200 г/м2</t>
  </si>
  <si>
    <t>101-1810
ТССЦ_ЛО2014_09_2021</t>
  </si>
  <si>
    <t>Винты самонарезающие для крепления профилированного настила и панелей к несущим конструкциям
Объем: 0.052 + 0.046</t>
  </si>
  <si>
    <t>101-3880
ТССЦ_ЛО2014_09_2021</t>
  </si>
  <si>
    <t>Сетка «Рабица» из проволоки диаметром 1,6 без покрытия, 45х45 мм</t>
  </si>
  <si>
    <t>101-0888
ТССЦ_ЛО2014_09_2021</t>
  </si>
  <si>
    <t>Скобяные изделия для блоков входных дверей в здание двупольных</t>
  </si>
  <si>
    <t>48025,97</t>
  </si>
  <si>
    <t>Пеноплекс ГЕО 100 мм
ЦЕНА=3500/1,2/0,2772
Кпз=1/1,2 (Индексация ПЗ) Кпз=1/0,2772 (Индексация ПЗ)
Объем: 13.4 * 1.1</t>
  </si>
  <si>
    <t>Металлоконструкции
ЦЕНА=150000/1,2
Кпз=1/1,2 (Индексация ПЗ)
Объем: 0.6466 + 1.87 + 0.4489</t>
  </si>
  <si>
    <t>Лист профилированный
ЦЕНА=3500/1,2
Кпз=1/1,2 (Индексация ПЗ)
Объем: 103.42 * 1.2 + 141.3 * 1.2</t>
  </si>
  <si>
    <t>Полимерное полиуритановое покрытие "Элакор-ПУ"
ЦЕНА=580/1,2
Кпз=1/1,2 (Индексация ПЗ)</t>
  </si>
  <si>
    <t>Ворота
ЦЕНА=150000/1,2
Кпз=1/1,2 (Индексация ПЗ)</t>
  </si>
  <si>
    <t>1808340,43</t>
  </si>
  <si>
    <t>1844507,24</t>
  </si>
  <si>
    <t>2814892,24</t>
  </si>
  <si>
    <t>3099196,36</t>
  </si>
  <si>
    <t>619839,27</t>
  </si>
  <si>
    <t>3719035,63</t>
  </si>
  <si>
    <t>Электроснабжения Склад</t>
  </si>
  <si>
    <t>Светильник потолочный или настенный с креплением винтами или болтами для помещений с тяжелыми условиями среды, уплотненный
ОЗП=1404,92*12,76  МЗ=517,45*9,17  ЭМ=169,12*6,48  
Козп=12,76 Кэм=6,48 Кзпм=12,76 Кмат=9,17 (Инд_ЛО2014_09_2021)
НР = 95%*0,85 (НР = 1172.01 руб.)
СП = 65%*0,8 (СП = 752.4 руб.)</t>
  </si>
  <si>
    <t>ТЕРм-08-03-591-01</t>
  </si>
  <si>
    <t>Выключатель одноклавишный неутопленного типа при открытой проводке
ОЗП=594,08*12,76  МЗ=109,43*8,93  ЭМ=14,93*5,19  
Козп=12,76 Кэм=5,19 Кзпм=12,76 Кмат=8,93 (Инд_ЛО2014_09_2021)
НР = 95%*0,85 (НР = 307.4 руб.)
СП = 65%*0,8 (СП = 197.34 руб.)</t>
  </si>
  <si>
    <t>Розетка штепсельная полугерметическая и герметическая
ОЗП=1144,54*12,76  МЗ=217,76*8,67  ЭМ=46,15*7,62  
Козп=12,76 Кэм=7,62 Кзпм=12,76 Кмат=8,67 (Инд_ЛО2014_09_2021)
НР = 95%*0,85 (НР = 592.49 руб.)
СП = 65%*0,8 (СП = 380.36 руб.)</t>
  </si>
  <si>
    <t>Труба винипластовая по установленным конструкциям, по стенам и колоннам с креплением скобами, диаметр до 25 мм
ОЗП=339,48*12,76  МЗ=21,5*10,83  ЭМ=50,19*7,26  
Козп=12,76 Кэм=7,26 Кзпм=12,76 Кмат=10,83 (Инд_ЛО2014_09_2021)
НР = 95%*0,85 (НР = 2295.52 руб.)
СП = 65%*0,8 (СП = 1473.66 руб.)</t>
  </si>
  <si>
    <t>Коробка ответвительная с предохранителем или разъединителем, или автоматом, или указателем напряжения
ОЗП=3337,78*12,76  МЗ=66,76*12,76  ЭМ=1169,96*7,22  
Козп=12,76 Кэм=7,22 Кзпм=12,76 Кмат=12,76 (Инд_ЛО2014_09_2021)
НР = 95%*0,85 (НР = 6052.57 руб.)
СП = 65%*0,8 (СП = 3885.6 руб.)</t>
  </si>
  <si>
    <t>Кабель до 35 кВ в проложенных трубах, блоках и коробах, масса 1 м кабеля до 1 кг
ОЗП=180,94*12,76  МЗ=45,86*10,48  ЭМ=67,64*6,83  
Козп=12,76 Кэм=6,83 Кзпм=12,76 Кмат=10,48 (Инд_ЛО2014_09_2021)
НР = 95%*0,85 (НР = 1248.56 руб.)
СП = 65%*0,8 (СП = 801.54 руб.)
Объем: 35 + 30</t>
  </si>
  <si>
    <t>Герметизация проходов при вводе кабелей во взрывоопасные помещения уплотнительной массой
ОЗП=6,93*12,76  МЗ=13,62*14,03  
Козп=12,76 Кмат=14,03 (Инд_ЛО2014_09_2021)
НР = 95%*0,85 (НР = 143.26 руб.)
СП = 65%*0,8 (СП = 91.97 руб.)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</si>
  <si>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ОЗП=7,77*12,76  
Козп=12,76 (Инд_ЛО2014_09_2021)
НР = 65%*0,85 (НР = 1036.12 руб.)
СП = 40%*0,8 (СП = 602.83 руб.)
Объем: 1 + 8 + 5 + 5</t>
  </si>
  <si>
    <t>Выключатель однополюсный напряжением до 1 кВ с электромагнитным, тепловым или комбинированным расцепителем
ОЗП=24,22*12,76  
Козп=12,76 (Инд_ЛО2014_09_2021)
НР = 65%*0,85 (НР = 849.89 руб.)
СП = 40%*0,8 (СП = 494.48 руб.)</t>
  </si>
  <si>
    <t>179657,15</t>
  </si>
  <si>
    <t>7322,43</t>
  </si>
  <si>
    <t>128997,45</t>
  </si>
  <si>
    <t>43337,27</t>
  </si>
  <si>
    <t>13291,06</t>
  </si>
  <si>
    <t>97496,94</t>
  </si>
  <si>
    <t>67306,39</t>
  </si>
  <si>
    <t>344460,48</t>
  </si>
  <si>
    <t>2262,89</t>
  </si>
  <si>
    <t>ЩРн-12з-0 У2 IP54 IEK
ЦЕНА=150000/1,2
Кпз=1/1,2 (Индексация ПЗ)</t>
  </si>
  <si>
    <t>Выключатель одноклавишный для открытой установки IP55
ЦЕНА=1475/1,2
Кпз=1/1,2 (Индексация ПЗ)</t>
  </si>
  <si>
    <t>Tyco IP54
ЦЕНА=55,94/1,2
Кпз=1/1,2 (Индексация ПЗ)</t>
  </si>
  <si>
    <t>Материал для заделки отверстий (Герметик огнестойкий ведро 20 л DKC)
ЦЕНА=19642/1,2
Кпз=1/1,2 (Индексация ПЗ)</t>
  </si>
  <si>
    <t>ведро</t>
  </si>
  <si>
    <t>175431,63</t>
  </si>
  <si>
    <t>178940,26</t>
  </si>
  <si>
    <t>525663,63</t>
  </si>
  <si>
    <t>578755,66</t>
  </si>
  <si>
    <t>115751,13</t>
  </si>
  <si>
    <t>694506,79</t>
  </si>
  <si>
    <t>ЛОКАЛЬНАЯ СМЕТА №01-01-02</t>
  </si>
  <si>
    <t>Киров, Стр-во склада на территории филиала АО "ЛОЭСК" "Центральные электросети" РЭС г. Кировск (21-1-10-1-11-04-2-0199)</t>
  </si>
  <si>
    <t>Смета составлена в ценах базе ТСНБ-ЛО 2014 ноябрь 2020 с пересчетом на IV кв. 2022 г.</t>
  </si>
  <si>
    <t>Форма № 1</t>
  </si>
  <si>
    <t>Заказчик:</t>
  </si>
  <si>
    <t>АО "ЛОЭСК"</t>
  </si>
  <si>
    <t>(наименование организации)</t>
  </si>
  <si>
    <t>"Утвержден"</t>
  </si>
  <si>
    <t>"___"__________20__г.</t>
  </si>
  <si>
    <t>(ссылка на документ об утверждении)</t>
  </si>
  <si>
    <t xml:space="preserve">Сводный сметный расчет в сумме          </t>
  </si>
  <si>
    <t>руб.</t>
  </si>
  <si>
    <t>СВОДНЫЙ СМЕТНЫЙ РАСЧЕТ  СТОИМОСТИ СТРОИТЕЛЬСТВА</t>
  </si>
  <si>
    <t>(наименование стройки)</t>
  </si>
  <si>
    <t>Составлен в ценах  ТСНБ-ЛО 2014 с пересчетом в цены IV кв. 2022 года</t>
  </si>
  <si>
    <t>№ п/п</t>
  </si>
  <si>
    <t>Номера сметных расчетов и смет</t>
  </si>
  <si>
    <t>Наименование глав, объектов,                                   работ и затрат</t>
  </si>
  <si>
    <t>Общая сметная стоимость</t>
  </si>
  <si>
    <t xml:space="preserve">монтажных работ </t>
  </si>
  <si>
    <t>оборудова-ния, мебели инвентаря</t>
  </si>
  <si>
    <t>прочих затрат</t>
  </si>
  <si>
    <t>Глава 1. Подготовка территории строительства</t>
  </si>
  <si>
    <t>01-01-01</t>
  </si>
  <si>
    <t>Демонтаж</t>
  </si>
  <si>
    <t>Итого по главе 1</t>
  </si>
  <si>
    <t>Глава 1. Основные объекты строительства</t>
  </si>
  <si>
    <t>02-01-01</t>
  </si>
  <si>
    <t>Общестроительные работы (КМ, КЖ, АР) АБК</t>
  </si>
  <si>
    <t>02-01-02</t>
  </si>
  <si>
    <t>Система электроснабжения АБК</t>
  </si>
  <si>
    <t>02-01-03</t>
  </si>
  <si>
    <t>Водоснабжение и водоотведение АБК</t>
  </si>
  <si>
    <t>02-01-04</t>
  </si>
  <si>
    <t>Отопление и вентиляция АБК</t>
  </si>
  <si>
    <t>02-01-05</t>
  </si>
  <si>
    <t>Система охранной сигнализации и система управления контроля доступа АБК</t>
  </si>
  <si>
    <t>02-01-06</t>
  </si>
  <si>
    <t>Охраное телевидение АБК</t>
  </si>
  <si>
    <t>Пожарная сигнализация АБК</t>
  </si>
  <si>
    <t>Общестроительные работы (КМ, КЖ, АР) Склад</t>
  </si>
  <si>
    <t>01-01-02</t>
  </si>
  <si>
    <t>Система электроснабжения Склад</t>
  </si>
  <si>
    <t>Итого по главе 2</t>
  </si>
  <si>
    <t>Итого по главам 1-2</t>
  </si>
  <si>
    <t>Глава 4. Наружные сети и сооружения.</t>
  </si>
  <si>
    <t>Локальная смета № 20-В-НВК</t>
  </si>
  <si>
    <t xml:space="preserve"> Наружные сети водопровода и канализации.</t>
  </si>
  <si>
    <t>Итого по главе 4</t>
  </si>
  <si>
    <t>Итого по главам 1-4</t>
  </si>
  <si>
    <t>Глава 5. Благоустройство и озеленение территории</t>
  </si>
  <si>
    <t>05-01-01</t>
  </si>
  <si>
    <t xml:space="preserve">Благоустройство </t>
  </si>
  <si>
    <t>Итого по главе 5</t>
  </si>
  <si>
    <t>Итого по главам 1-5</t>
  </si>
  <si>
    <t xml:space="preserve">Глава 6. Временные здания и сооружения </t>
  </si>
  <si>
    <t>06-01-01</t>
  </si>
  <si>
    <t xml:space="preserve">Временные здания и сооружения </t>
  </si>
  <si>
    <t>Итого по главе 6</t>
  </si>
  <si>
    <t>Итого по главам 1-6</t>
  </si>
  <si>
    <t xml:space="preserve">Глава 7. Прочие работы и затраты </t>
  </si>
  <si>
    <t>ГСНр81-05-02-2001 табл.2 п1.4</t>
  </si>
  <si>
    <t>Зимнее удорожание 1,41%</t>
  </si>
  <si>
    <t>Итого по главе 7</t>
  </si>
  <si>
    <t>Итого по главам 1-7</t>
  </si>
  <si>
    <t>Глава 9. Проектные и изыскательские работы, авторский надзор</t>
  </si>
  <si>
    <t>Договор №00-0266/2020ПИР от 20.04.2020г.</t>
  </si>
  <si>
    <t>Средства на оплату проектных работ -                                    1393260,32 руб. 00 коп.</t>
  </si>
  <si>
    <t>Договор №00-0267/2020ПИР от 20.04.2020г.</t>
  </si>
  <si>
    <t>Средства на оплату проектных работ -                                    298333,33руб. 00 коп.</t>
  </si>
  <si>
    <t>Итого по главе 9</t>
  </si>
  <si>
    <t>Итого по главам 1-9</t>
  </si>
  <si>
    <t>ТСН -2001 п.2.4.17, 2%</t>
  </si>
  <si>
    <t>Средства на возмещение расходов по оплате непредвиденных работ и затрат</t>
  </si>
  <si>
    <t xml:space="preserve">Итого без НДС </t>
  </si>
  <si>
    <t>Расп.№4-37-2406/4 от 27.01.04г. 20%</t>
  </si>
  <si>
    <t>Средства на покрытие затрат по уплате налога на добавленную стоимость</t>
  </si>
  <si>
    <t>ИТОГО по сводному сметному расчету</t>
  </si>
  <si>
    <t>Руководитель проектной организации</t>
  </si>
  <si>
    <t>(подпись(инициалы, фамилия)</t>
  </si>
  <si>
    <t>Главный инженер проекта</t>
  </si>
  <si>
    <t>Начальник сметного отдела</t>
  </si>
  <si>
    <t>Заказчик</t>
  </si>
  <si>
    <t>Смета №1</t>
  </si>
  <si>
    <t>на проектные (изыскательские) работы</t>
  </si>
  <si>
    <t>Наименование предприятия, здания, сооружения</t>
  </si>
  <si>
    <t>Стадия проектирования</t>
  </si>
  <si>
    <t>Рабочий проект</t>
  </si>
  <si>
    <t>Вид проектных или
изыскательских работ</t>
  </si>
  <si>
    <t>Наименование проектной (изыскательской) организации</t>
  </si>
  <si>
    <t>Наименование организации
заказчика</t>
  </si>
  <si>
    <t>Сметный расчет составлен по
следующим документам</t>
  </si>
  <si>
    <t>1) Справочник базовых цен на проектные работы для строительства. Москва 2003г.</t>
  </si>
  <si>
    <t>Дата создания ЛС</t>
  </si>
  <si>
    <t>Дата изменения ЛС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</si>
  <si>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</si>
  <si>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</si>
  <si>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 стоимости: (a+bx)*Kj или (объём строительно-монтажных работ)*проц./ 100 или количество * цена</t>
  </si>
  <si>
    <t>Стоимость работ, Руб.</t>
  </si>
  <si>
    <t>Стоимость на разработку проектно-сметной документации на строительство склада на территории филиала АО "ЛОЭСК" "Центральные электросети" РЭС г. Кировск</t>
  </si>
  <si>
    <t xml:space="preserve">Объекты жилищно-гражданского строительства. Москва 2003 г. </t>
  </si>
  <si>
    <t>тыс..руб.</t>
  </si>
  <si>
    <t>(313,828+1,343*1)*1000=</t>
  </si>
  <si>
    <t xml:space="preserve">Глава 8. Таблица 25, п.1 </t>
  </si>
  <si>
    <t>Для данного объекта:</t>
  </si>
  <si>
    <t>А = 313,828 тыс.руб.,</t>
  </si>
  <si>
    <t>В = 1,343 тыс.руб.,</t>
  </si>
  <si>
    <t xml:space="preserve">Х = 1 рабочих мест; </t>
  </si>
  <si>
    <t xml:space="preserve">Итого: Киров, Стр-во склада на территории филиала АО "ЛОЭСК" "Центральные электросети" РЭС г. Кировск </t>
  </si>
  <si>
    <t>№</t>
  </si>
  <si>
    <t>Киров, Стр-во склада на территории филиала АО "ЛОЭСК" "Центральные электросети" РЭС г. Кировск</t>
  </si>
  <si>
    <t>Коэффициент</t>
  </si>
  <si>
    <t>Значение</t>
  </si>
  <si>
    <t>Итого</t>
  </si>
  <si>
    <t>Итого с индексом на IV квартал 2022 (к уровню цен 1.01.2001г.)</t>
  </si>
  <si>
    <t xml:space="preserve">Стоимость проектных работ с учетом корректирующего коэффициента </t>
  </si>
  <si>
    <t>НДС, 20%</t>
  </si>
  <si>
    <t>0,20</t>
  </si>
  <si>
    <t xml:space="preserve">Итого с НДС </t>
  </si>
  <si>
    <t>строительных работ</t>
  </si>
  <si>
    <t>Проектно-изыскательские работы</t>
  </si>
  <si>
    <t>Киров, Стр-во склада на территории филиала АО "ЛОЭСК" "Центральные электросети" РЭС г. Кировск                                                                                                              (21-1-10-1-11-04-2-0199)</t>
  </si>
  <si>
    <t>проектно-изыскательские работы</t>
  </si>
  <si>
    <t>Расчет плановой стоимости в прогнозных ценах</t>
  </si>
  <si>
    <t>Срок ввода: 2028 год</t>
  </si>
  <si>
    <t>Наименование инвестиционного проекта: Киров, Стр-во склада на территории филиала АО "ЛОЭСК" "Центральные электросети" РЭС г. Кировск (21-1-10-1-11-04-2-0199)</t>
  </si>
  <si>
    <t>Идентификатор инвестиционного проекта: K_21-1-10-1-11-04-2-0199</t>
  </si>
  <si>
    <t>№п/п</t>
  </si>
  <si>
    <t>Объем работ</t>
  </si>
  <si>
    <t>Индекс-дефлятор</t>
  </si>
  <si>
    <t>ПИР</t>
  </si>
  <si>
    <t>СМР</t>
  </si>
  <si>
    <t>Оборудование</t>
  </si>
  <si>
    <t>Прочее</t>
  </si>
  <si>
    <t>Стоимость на 4 квартал 2022 по расчету стоимости, тыс. руб. без НДС</t>
  </si>
  <si>
    <t>-</t>
  </si>
  <si>
    <t>Фактически принятые затраты на 01.01.2024 -  0,00 тыс. руб. без НДС</t>
  </si>
  <si>
    <t>Стоимость работ для реализации в период 2024-2029 в текущих ценах, тыс. руб. без НДС</t>
  </si>
  <si>
    <t>2023 год</t>
  </si>
  <si>
    <t>2024 год</t>
  </si>
  <si>
    <t>2025 год</t>
  </si>
  <si>
    <t xml:space="preserve">2026 год </t>
  </si>
  <si>
    <t>2027 год</t>
  </si>
  <si>
    <t>2028 год</t>
  </si>
  <si>
    <t>Стоимость в прогнозных ценах, тыс. руб. без НДС</t>
  </si>
  <si>
    <t>Стоимость в прогнозных ценах с учетом фактически принятых затрат, тыс. руб. без НДС</t>
  </si>
  <si>
    <t>Стоимость в прогнозных ценах с учетом фактически принятых затрат, тыс.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</si>
</sst>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\ _₽"/>
  </numFmts>
  <fonts count="27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left" vertical="center"/>
    </xf>
    <xf numFmtId="0" fontId="4" fillId="0" borderId="0">
      <alignment horizontal="left" vertical="center"/>
    </xf>
    <xf numFmtId="0" fontId="4" fillId="0" borderId="1">
      <alignment horizontal="left" vertical="center"/>
    </xf>
    <xf numFmtId="0" fontId="5" fillId="0" borderId="0">
      <alignment horizontal="left" vertical="center"/>
    </xf>
    <xf numFmtId="0" fontId="6" fillId="0" borderId="1">
      <alignment horizontal="center"/>
    </xf>
    <xf numFmtId="0" fontId="4" fillId="0" borderId="0">
      <alignment horizontal="center" vertical="top"/>
    </xf>
    <xf numFmtId="0" fontId="7" fillId="0" borderId="0">
      <alignment horizontal="center"/>
    </xf>
    <xf numFmtId="0" fontId="6" fillId="0" borderId="0">
      <alignment horizontal="center" vertical="top"/>
    </xf>
    <xf numFmtId="0" fontId="6" fillId="0" borderId="0">
      <alignment horizontal="left" vertical="center"/>
    </xf>
    <xf numFmtId="0" fontId="6" fillId="0" borderId="0">
      <alignment horizontal="right" vertical="center"/>
    </xf>
    <xf numFmtId="0" fontId="6" fillId="0" borderId="0">
      <alignment horizontal="left" vertical="top"/>
    </xf>
    <xf numFmtId="0" fontId="6" fillId="0" borderId="0">
      <alignment horizontal="right" vertical="top"/>
    </xf>
    <xf numFmtId="0" fontId="1" fillId="0" borderId="3">
      <alignment horizontal="center" vertical="center"/>
    </xf>
    <xf numFmtId="0" fontId="3" fillId="0" borderId="1">
      <alignment horizontal="center" vertical="center"/>
    </xf>
    <xf numFmtId="0" fontId="1" fillId="0" borderId="3">
      <alignment horizontal="center" vertical="top"/>
    </xf>
    <xf numFmtId="0" fontId="1" fillId="0" borderId="3">
      <alignment horizontal="left" vertical="top"/>
    </xf>
    <xf numFmtId="0" fontId="1" fillId="0" borderId="3">
      <alignment horizontal="right" vertical="top"/>
    </xf>
    <xf numFmtId="0" fontId="4" fillId="0" borderId="3">
      <alignment horizontal="left" vertical="top"/>
    </xf>
    <xf numFmtId="0" fontId="4" fillId="0" borderId="3">
      <alignment horizontal="right" vertical="top"/>
    </xf>
    <xf numFmtId="0" fontId="4" fillId="0" borderId="0">
      <alignment horizontal="left"/>
    </xf>
    <xf numFmtId="43" fontId="8" fillId="0" borderId="0" applyFont="0" applyFill="0" applyBorder="0" applyAlignment="0" applyProtection="0"/>
    <xf numFmtId="0" fontId="9" fillId="0" borderId="0"/>
    <xf numFmtId="0" fontId="17" fillId="0" borderId="0">
      <alignment horizontal="center" vertical="center"/>
    </xf>
    <xf numFmtId="0" fontId="8" fillId="0" borderId="0"/>
    <xf numFmtId="0" fontId="4" fillId="0" borderId="0">
      <alignment horizontal="center" vertical="top"/>
    </xf>
    <xf numFmtId="0" fontId="3" fillId="0" borderId="0">
      <alignment horizontal="left" vertical="top"/>
    </xf>
    <xf numFmtId="0" fontId="4" fillId="0" borderId="0">
      <alignment horizontal="left" vertical="top"/>
    </xf>
    <xf numFmtId="0" fontId="3" fillId="0" borderId="0">
      <alignment horizontal="left" vertical="center"/>
    </xf>
    <xf numFmtId="0" fontId="4" fillId="0" borderId="3">
      <alignment horizontal="center" vertical="center"/>
    </xf>
    <xf numFmtId="0" fontId="4" fillId="0" borderId="5">
      <alignment horizontal="center" vertical="center"/>
    </xf>
    <xf numFmtId="0" fontId="4" fillId="0" borderId="3">
      <alignment horizontal="left" vertical="center"/>
    </xf>
    <xf numFmtId="0" fontId="4" fillId="0" borderId="2">
      <alignment horizontal="left" vertical="top"/>
    </xf>
    <xf numFmtId="0" fontId="4" fillId="0" borderId="3">
      <alignment horizontal="right" vertical="center"/>
    </xf>
    <xf numFmtId="0" fontId="4" fillId="0" borderId="7">
      <alignment horizontal="left" vertical="center"/>
    </xf>
    <xf numFmtId="0" fontId="4" fillId="0" borderId="9">
      <alignment horizontal="right" vertical="center"/>
    </xf>
    <xf numFmtId="0" fontId="4" fillId="0" borderId="3">
      <alignment horizontal="left" vertical="top"/>
    </xf>
    <xf numFmtId="0" fontId="4" fillId="0" borderId="3">
      <alignment horizontal="right" vertical="top"/>
    </xf>
    <xf numFmtId="0" fontId="19" fillId="0" borderId="0"/>
    <xf numFmtId="0" fontId="21" fillId="0" borderId="0"/>
  </cellStyleXfs>
  <cellXfs count="191">
    <xf numFmtId="0" fontId="0" fillId="0" borderId="0" xfId="0"/>
    <xf numFmtId="0" fontId="0" fillId="0" borderId="0" xfId="0" applyAlignment="1">
      <alignment wrapText="1"/>
    </xf>
    <xf numFmtId="0" fontId="1" fillId="0" borderId="3" xfId="15" quotePrefix="1" applyAlignment="1">
      <alignment horizontal="center" vertical="center" wrapText="1"/>
    </xf>
    <xf numFmtId="0" fontId="1" fillId="0" borderId="3" xfId="15" applyNumberFormat="1" applyAlignment="1">
      <alignment horizontal="center" vertical="center" wrapText="1"/>
    </xf>
    <xf numFmtId="0" fontId="1" fillId="0" borderId="3" xfId="17" quotePrefix="1" applyAlignment="1">
      <alignment horizontal="center" vertical="top" wrapText="1"/>
    </xf>
    <xf numFmtId="0" fontId="1" fillId="0" borderId="3" xfId="19" quotePrefix="1" applyAlignment="1">
      <alignment horizontal="right" vertical="top" wrapText="1"/>
    </xf>
    <xf numFmtId="0" fontId="1" fillId="0" borderId="3" xfId="19" applyNumberFormat="1" applyAlignment="1">
      <alignment horizontal="right" vertical="top" wrapText="1"/>
    </xf>
    <xf numFmtId="0" fontId="1" fillId="0" borderId="3" xfId="19" applyAlignment="1">
      <alignment horizontal="right" vertical="top" wrapText="1"/>
    </xf>
    <xf numFmtId="0" fontId="4" fillId="0" borderId="3" xfId="21" quotePrefix="1" applyAlignment="1">
      <alignment horizontal="right" vertical="top" wrapText="1"/>
    </xf>
    <xf numFmtId="0" fontId="4" fillId="0" borderId="0" xfId="4" quotePrefix="1" applyAlignment="1">
      <alignment horizontal="left" vertical="center" wrapText="1"/>
    </xf>
    <xf numFmtId="0" fontId="10" fillId="0" borderId="0" xfId="24" applyFont="1" applyAlignment="1">
      <alignment horizontal="center"/>
    </xf>
    <xf numFmtId="0" fontId="10" fillId="0" borderId="0" xfId="24" applyFont="1"/>
    <xf numFmtId="164" fontId="10" fillId="0" borderId="0" xfId="24" applyNumberFormat="1" applyFont="1"/>
    <xf numFmtId="164" fontId="11" fillId="0" borderId="0" xfId="24" applyNumberFormat="1" applyFont="1"/>
    <xf numFmtId="0" fontId="10" fillId="0" borderId="1" xfId="24" applyFont="1" applyBorder="1"/>
    <xf numFmtId="164" fontId="10" fillId="0" borderId="1" xfId="24" applyNumberFormat="1" applyFont="1" applyBorder="1"/>
    <xf numFmtId="0" fontId="12" fillId="0" borderId="0" xfId="24" applyFont="1" applyBorder="1" applyAlignment="1">
      <alignment horizontal="center"/>
    </xf>
    <xf numFmtId="164" fontId="12" fillId="0" borderId="0" xfId="24" applyNumberFormat="1" applyFont="1" applyBorder="1" applyAlignment="1">
      <alignment horizontal="center"/>
    </xf>
    <xf numFmtId="0" fontId="13" fillId="0" borderId="0" xfId="24" applyFont="1"/>
    <xf numFmtId="0" fontId="14" fillId="0" borderId="0" xfId="24" applyFont="1"/>
    <xf numFmtId="0" fontId="14" fillId="0" borderId="1" xfId="24" applyFont="1" applyBorder="1"/>
    <xf numFmtId="0" fontId="10" fillId="0" borderId="0" xfId="24" applyFont="1" applyBorder="1"/>
    <xf numFmtId="0" fontId="12" fillId="0" borderId="0" xfId="24" applyFont="1" applyBorder="1" applyAlignment="1">
      <alignment horizontal="center" vertical="top"/>
    </xf>
    <xf numFmtId="164" fontId="10" fillId="0" borderId="0" xfId="24" applyNumberFormat="1" applyFont="1" applyBorder="1"/>
    <xf numFmtId="0" fontId="15" fillId="0" borderId="0" xfId="24" applyFont="1"/>
    <xf numFmtId="0" fontId="10" fillId="0" borderId="0" xfId="24" applyFont="1" applyAlignment="1"/>
    <xf numFmtId="0" fontId="15" fillId="0" borderId="0" xfId="24" applyFont="1" applyAlignment="1"/>
    <xf numFmtId="164" fontId="14" fillId="0" borderId="1" xfId="24" applyNumberFormat="1" applyFont="1" applyBorder="1" applyAlignment="1">
      <alignment horizontal="center"/>
    </xf>
    <xf numFmtId="164" fontId="10" fillId="0" borderId="0" xfId="24" applyNumberFormat="1" applyFont="1" applyAlignment="1">
      <alignment horizontal="center"/>
    </xf>
    <xf numFmtId="0" fontId="14" fillId="0" borderId="0" xfId="24" applyFont="1" applyAlignment="1">
      <alignment horizontal="center"/>
    </xf>
    <xf numFmtId="164" fontId="14" fillId="0" borderId="0" xfId="24" applyNumberFormat="1" applyFont="1" applyAlignment="1">
      <alignment horizontal="center"/>
    </xf>
    <xf numFmtId="0" fontId="10" fillId="0" borderId="0" xfId="24" applyFont="1" applyBorder="1" applyAlignment="1">
      <alignment horizontal="center"/>
    </xf>
    <xf numFmtId="0" fontId="11" fillId="0" borderId="0" xfId="24" applyFont="1"/>
    <xf numFmtId="0" fontId="11" fillId="0" borderId="0" xfId="24" applyFont="1" applyBorder="1" applyAlignment="1">
      <alignment horizontal="center"/>
    </xf>
    <xf numFmtId="164" fontId="11" fillId="0" borderId="0" xfId="24" applyNumberFormat="1" applyFont="1" applyBorder="1" applyAlignment="1">
      <alignment horizontal="center"/>
    </xf>
    <xf numFmtId="164" fontId="10" fillId="0" borderId="16" xfId="24" applyNumberFormat="1" applyFont="1" applyBorder="1" applyAlignment="1">
      <alignment horizontal="center" vertical="center" wrapText="1"/>
    </xf>
    <xf numFmtId="0" fontId="10" fillId="0" borderId="17" xfId="24" applyFont="1" applyBorder="1" applyAlignment="1">
      <alignment horizontal="center"/>
    </xf>
    <xf numFmtId="0" fontId="11" fillId="0" borderId="13" xfId="24" applyFont="1" applyBorder="1" applyAlignment="1">
      <alignment horizontal="center"/>
    </xf>
    <xf numFmtId="0" fontId="10" fillId="0" borderId="13" xfId="24" applyFont="1" applyBorder="1" applyAlignment="1">
      <alignment horizontal="center"/>
    </xf>
    <xf numFmtId="0" fontId="16" fillId="0" borderId="13" xfId="24" applyFont="1" applyBorder="1" applyAlignment="1">
      <alignment horizontal="left" wrapText="1"/>
    </xf>
    <xf numFmtId="164" fontId="10" fillId="0" borderId="13" xfId="24" applyNumberFormat="1" applyFont="1" applyBorder="1" applyAlignment="1">
      <alignment horizontal="center"/>
    </xf>
    <xf numFmtId="0" fontId="11" fillId="2" borderId="13" xfId="24" applyFont="1" applyFill="1" applyBorder="1" applyAlignment="1">
      <alignment horizontal="center"/>
    </xf>
    <xf numFmtId="49" fontId="11" fillId="2" borderId="3" xfId="24" applyNumberFormat="1" applyFont="1" applyFill="1" applyBorder="1" applyAlignment="1">
      <alignment vertical="center" wrapText="1"/>
    </xf>
    <xf numFmtId="0" fontId="11" fillId="2" borderId="13" xfId="24" applyFont="1" applyFill="1" applyBorder="1" applyAlignment="1">
      <alignment horizontal="left" vertical="center"/>
    </xf>
    <xf numFmtId="164" fontId="10" fillId="2" borderId="13" xfId="23" applyNumberFormat="1" applyFont="1" applyFill="1" applyBorder="1" applyAlignment="1">
      <alignment horizontal="center"/>
    </xf>
    <xf numFmtId="164" fontId="10" fillId="2" borderId="13" xfId="24" applyNumberFormat="1" applyFont="1" applyFill="1" applyBorder="1" applyAlignment="1">
      <alignment horizontal="center"/>
    </xf>
    <xf numFmtId="0" fontId="10" fillId="2" borderId="13" xfId="24" applyFont="1" applyFill="1" applyBorder="1" applyAlignment="1">
      <alignment horizontal="center"/>
    </xf>
    <xf numFmtId="0" fontId="11" fillId="2" borderId="3" xfId="24" applyFont="1" applyFill="1" applyBorder="1" applyAlignment="1">
      <alignment vertical="center" wrapText="1"/>
    </xf>
    <xf numFmtId="0" fontId="11" fillId="2" borderId="3" xfId="24" applyFont="1" applyFill="1" applyBorder="1" applyAlignment="1">
      <alignment vertical="center"/>
    </xf>
    <xf numFmtId="0" fontId="16" fillId="2" borderId="3" xfId="24" applyFont="1" applyFill="1" applyBorder="1" applyAlignment="1">
      <alignment vertical="center" wrapText="1"/>
    </xf>
    <xf numFmtId="164" fontId="10" fillId="2" borderId="3" xfId="24" applyNumberFormat="1" applyFont="1" applyFill="1" applyBorder="1" applyAlignment="1">
      <alignment vertical="center"/>
    </xf>
    <xf numFmtId="49" fontId="11" fillId="2" borderId="3" xfId="24" applyNumberFormat="1" applyFont="1" applyFill="1" applyBorder="1" applyAlignment="1">
      <alignment vertical="center"/>
    </xf>
    <xf numFmtId="0" fontId="11" fillId="0" borderId="3" xfId="24" applyFont="1" applyBorder="1" applyAlignment="1">
      <alignment vertical="center" wrapText="1"/>
    </xf>
    <xf numFmtId="2" fontId="10" fillId="0" borderId="3" xfId="24" applyNumberFormat="1" applyFont="1" applyFill="1" applyBorder="1" applyAlignment="1">
      <alignment vertical="center"/>
    </xf>
    <xf numFmtId="49" fontId="11" fillId="2" borderId="3" xfId="24" applyNumberFormat="1" applyFont="1" applyFill="1" applyBorder="1" applyAlignment="1">
      <alignment horizontal="left" vertical="center" wrapText="1"/>
    </xf>
    <xf numFmtId="164" fontId="13" fillId="2" borderId="3" xfId="24" applyNumberFormat="1" applyFont="1" applyFill="1" applyBorder="1" applyAlignment="1">
      <alignment vertical="center"/>
    </xf>
    <xf numFmtId="164" fontId="10" fillId="0" borderId="0" xfId="24" applyNumberFormat="1" applyFont="1" applyFill="1" applyBorder="1" applyAlignment="1">
      <alignment horizontal="center"/>
    </xf>
    <xf numFmtId="0" fontId="11" fillId="0" borderId="0" xfId="24" applyFont="1" applyAlignment="1">
      <alignment horizontal="center"/>
    </xf>
    <xf numFmtId="164" fontId="11" fillId="0" borderId="1" xfId="24" applyNumberFormat="1" applyFont="1" applyBorder="1"/>
    <xf numFmtId="164" fontId="15" fillId="0" borderId="0" xfId="24" applyNumberFormat="1" applyFont="1"/>
    <xf numFmtId="164" fontId="10" fillId="0" borderId="1" xfId="24" applyNumberFormat="1" applyFont="1" applyBorder="1" applyAlignment="1">
      <alignment horizontal="right"/>
    </xf>
    <xf numFmtId="0" fontId="15" fillId="0" borderId="0" xfId="24" applyFont="1" applyAlignment="1">
      <alignment horizontal="center"/>
    </xf>
    <xf numFmtId="164" fontId="15" fillId="0" borderId="1" xfId="24" applyNumberFormat="1" applyFont="1" applyBorder="1"/>
    <xf numFmtId="164" fontId="11" fillId="0" borderId="0" xfId="24" applyNumberFormat="1" applyFont="1" applyBorder="1"/>
    <xf numFmtId="164" fontId="10" fillId="0" borderId="0" xfId="24" applyNumberFormat="1" applyFont="1" applyBorder="1" applyAlignment="1">
      <alignment horizontal="right"/>
    </xf>
    <xf numFmtId="0" fontId="4" fillId="0" borderId="3" xfId="31" quotePrefix="1" applyAlignment="1">
      <alignment horizontal="center" vertical="center" wrapText="1"/>
    </xf>
    <xf numFmtId="0" fontId="4" fillId="0" borderId="5" xfId="32" quotePrefix="1" applyAlignment="1">
      <alignment horizontal="center" vertical="center" wrapText="1"/>
    </xf>
    <xf numFmtId="3" fontId="4" fillId="0" borderId="9" xfId="37" applyNumberFormat="1" applyAlignment="1">
      <alignment horizontal="right" vertical="center" wrapText="1"/>
    </xf>
    <xf numFmtId="0" fontId="4" fillId="0" borderId="3" xfId="38" quotePrefix="1" applyAlignment="1">
      <alignment horizontal="center" vertical="top" wrapText="1"/>
    </xf>
    <xf numFmtId="0" fontId="4" fillId="0" borderId="3" xfId="35" quotePrefix="1" applyAlignment="1">
      <alignment horizontal="right" vertical="center" wrapText="1"/>
    </xf>
    <xf numFmtId="3" fontId="4" fillId="0" borderId="3" xfId="39" applyNumberFormat="1" applyAlignment="1">
      <alignment horizontal="right" vertical="top" wrapText="1"/>
    </xf>
    <xf numFmtId="43" fontId="4" fillId="0" borderId="3" xfId="23" applyFont="1" applyBorder="1" applyAlignment="1">
      <alignment horizontal="right" vertical="top" wrapText="1"/>
    </xf>
    <xf numFmtId="4" fontId="4" fillId="0" borderId="3" xfId="39" applyNumberFormat="1" applyAlignment="1">
      <alignment horizontal="right" vertical="top" wrapText="1"/>
    </xf>
    <xf numFmtId="164" fontId="10" fillId="2" borderId="13" xfId="23" applyNumberFormat="1" applyFont="1" applyFill="1" applyBorder="1" applyAlignment="1">
      <alignment horizontal="right" vertical="center"/>
    </xf>
    <xf numFmtId="0" fontId="10" fillId="0" borderId="16" xfId="24" applyFont="1" applyBorder="1" applyAlignment="1">
      <alignment horizontal="left" vertical="center" wrapText="1"/>
    </xf>
    <xf numFmtId="0" fontId="16" fillId="0" borderId="13" xfId="24" applyFont="1" applyBorder="1" applyAlignment="1">
      <alignment horizontal="right" wrapText="1"/>
    </xf>
    <xf numFmtId="164" fontId="10" fillId="2" borderId="13" xfId="23" applyNumberFormat="1" applyFont="1" applyFill="1" applyBorder="1" applyAlignment="1">
      <alignment horizontal="right"/>
    </xf>
    <xf numFmtId="0" fontId="16" fillId="2" borderId="3" xfId="24" applyFont="1" applyFill="1" applyBorder="1" applyAlignment="1">
      <alignment horizontal="right" vertical="center" wrapText="1"/>
    </xf>
    <xf numFmtId="164" fontId="13" fillId="2" borderId="3" xfId="24" applyNumberFormat="1" applyFont="1" applyFill="1" applyBorder="1" applyAlignment="1">
      <alignment horizontal="right" vertical="center"/>
    </xf>
    <xf numFmtId="164" fontId="11" fillId="2" borderId="3" xfId="24" applyNumberFormat="1" applyFont="1" applyFill="1" applyBorder="1" applyAlignment="1">
      <alignment horizontal="right" vertical="center" wrapText="1"/>
    </xf>
    <xf numFmtId="0" fontId="19" fillId="0" borderId="0" xfId="40" applyFont="1" applyFill="1"/>
    <xf numFmtId="0" fontId="19" fillId="0" borderId="0" xfId="40" applyFont="1" applyFill="1" applyAlignment="1">
      <alignment horizontal="center" vertical="center"/>
    </xf>
    <xf numFmtId="0" fontId="19" fillId="0" borderId="0" xfId="40" applyFont="1" applyFill="1" applyAlignment="1"/>
    <xf numFmtId="0" fontId="22" fillId="0" borderId="0" xfId="41" applyFont="1" applyFill="1"/>
    <xf numFmtId="0" fontId="19" fillId="0" borderId="0" xfId="40" applyFont="1" applyFill="1" applyAlignment="1">
      <alignment horizontal="center"/>
    </xf>
    <xf numFmtId="0" fontId="19" fillId="0" borderId="0" xfId="40" applyFont="1" applyFill="1" applyBorder="1" applyAlignment="1">
      <alignment horizontal="left" wrapText="1"/>
    </xf>
    <xf numFmtId="0" fontId="19" fillId="0" borderId="3" xfId="40" applyFont="1" applyFill="1" applyBorder="1" applyAlignment="1">
      <alignment horizontal="center" vertical="center"/>
    </xf>
    <xf numFmtId="0" fontId="19" fillId="0" borderId="3" xfId="40" applyFont="1" applyFill="1" applyBorder="1" applyAlignment="1">
      <alignment vertical="center"/>
    </xf>
    <xf numFmtId="0" fontId="23" fillId="0" borderId="0" xfId="40" applyFont="1" applyFill="1" applyAlignment="1">
      <alignment vertical="center"/>
    </xf>
    <xf numFmtId="0" fontId="19" fillId="0" borderId="0" xfId="40" applyFont="1" applyFill="1" applyAlignment="1">
      <alignment vertical="center"/>
    </xf>
    <xf numFmtId="0" fontId="19" fillId="0" borderId="3" xfId="40" applyFont="1" applyFill="1" applyBorder="1" applyAlignment="1">
      <alignment horizontal="left" vertical="center"/>
    </xf>
    <xf numFmtId="164" fontId="19" fillId="0" borderId="3" xfId="40" applyNumberFormat="1" applyFont="1" applyFill="1" applyBorder="1" applyAlignment="1">
      <alignment horizontal="center" vertical="center"/>
    </xf>
    <xf numFmtId="0" fontId="19" fillId="0" borderId="0" xfId="41" applyFont="1" applyFill="1" applyAlignment="1"/>
    <xf numFmtId="0" fontId="23" fillId="0" borderId="0" xfId="41" applyFont="1" applyFill="1" applyAlignment="1"/>
    <xf numFmtId="0" fontId="19" fillId="0" borderId="3" xfId="40" applyNumberFormat="1" applyFont="1" applyFill="1" applyBorder="1" applyAlignment="1">
      <alignment horizontal="center" vertical="center"/>
    </xf>
    <xf numFmtId="0" fontId="24" fillId="0" borderId="0" xfId="41" applyFont="1" applyFill="1" applyAlignment="1">
      <alignment horizontal="center"/>
    </xf>
    <xf numFmtId="0" fontId="25" fillId="0" borderId="0" xfId="41" applyFont="1" applyFill="1" applyAlignment="1">
      <alignment horizontal="center"/>
    </xf>
    <xf numFmtId="0" fontId="26" fillId="0" borderId="0" xfId="41" applyFont="1" applyFill="1" applyAlignment="1">
      <alignment horizontal="left" vertical="top"/>
    </xf>
    <xf numFmtId="0" fontId="24" fillId="0" borderId="0" xfId="41" applyFont="1" applyFill="1"/>
    <xf numFmtId="0" fontId="24" fillId="0" borderId="0" xfId="41" applyFont="1" applyFill="1" applyAlignment="1">
      <alignment horizontal="left"/>
    </xf>
    <xf numFmtId="0" fontId="11" fillId="0" borderId="0" xfId="41" applyFont="1" applyFill="1" applyAlignment="1">
      <alignment horizontal="center"/>
    </xf>
    <xf numFmtId="0" fontId="21" fillId="0" borderId="0" xfId="41" applyFont="1" applyFill="1" applyAlignment="1"/>
    <xf numFmtId="0" fontId="11" fillId="0" borderId="0" xfId="24" applyFont="1" applyBorder="1" applyAlignment="1">
      <alignment horizontal="center"/>
    </xf>
    <xf numFmtId="0" fontId="14" fillId="0" borderId="0" xfId="24" applyFont="1" applyAlignment="1">
      <alignment horizontal="center"/>
    </xf>
    <xf numFmtId="0" fontId="14" fillId="0" borderId="1" xfId="24" applyFont="1" applyBorder="1" applyAlignment="1">
      <alignment horizontal="center" wrapText="1"/>
    </xf>
    <xf numFmtId="0" fontId="11" fillId="0" borderId="2" xfId="24" applyFont="1" applyBorder="1" applyAlignment="1">
      <alignment horizontal="center"/>
    </xf>
    <xf numFmtId="0" fontId="15" fillId="0" borderId="2" xfId="24" applyFont="1" applyBorder="1" applyAlignment="1">
      <alignment horizontal="center"/>
    </xf>
    <xf numFmtId="164" fontId="10" fillId="0" borderId="1" xfId="24" applyNumberFormat="1" applyFont="1" applyBorder="1" applyAlignment="1">
      <alignment horizontal="center"/>
    </xf>
    <xf numFmtId="164" fontId="10" fillId="0" borderId="1" xfId="24" applyNumberFormat="1" applyFont="1" applyBorder="1" applyAlignment="1">
      <alignment horizontal="center" vertical="justify"/>
    </xf>
    <xf numFmtId="164" fontId="12" fillId="0" borderId="2" xfId="24" applyNumberFormat="1" applyFont="1" applyBorder="1" applyAlignment="1">
      <alignment horizontal="center"/>
    </xf>
    <xf numFmtId="164" fontId="10" fillId="0" borderId="7" xfId="24" applyNumberFormat="1" applyFont="1" applyBorder="1" applyAlignment="1">
      <alignment horizontal="center" vertical="center" wrapText="1"/>
    </xf>
    <xf numFmtId="164" fontId="10" fillId="0" borderId="8" xfId="24" applyNumberFormat="1" applyFont="1" applyBorder="1" applyAlignment="1">
      <alignment horizontal="center" vertical="center" wrapText="1"/>
    </xf>
    <xf numFmtId="164" fontId="10" fillId="0" borderId="9" xfId="24" applyNumberFormat="1" applyFont="1" applyBorder="1" applyAlignment="1">
      <alignment horizontal="center" vertical="center" wrapText="1"/>
    </xf>
    <xf numFmtId="0" fontId="10" fillId="0" borderId="3" xfId="24" applyFont="1" applyBorder="1" applyAlignment="1">
      <alignment horizontal="center" vertical="center" wrapText="1"/>
    </xf>
    <xf numFmtId="0" fontId="10" fillId="0" borderId="16" xfId="24" applyFont="1" applyBorder="1" applyAlignment="1">
      <alignment horizontal="center" vertical="center" wrapText="1"/>
    </xf>
    <xf numFmtId="0" fontId="11" fillId="0" borderId="3" xfId="24" applyFont="1" applyBorder="1" applyAlignment="1">
      <alignment horizontal="center" vertical="center" wrapText="1"/>
    </xf>
    <xf numFmtId="0" fontId="11" fillId="0" borderId="16" xfId="24" applyFont="1" applyBorder="1" applyAlignment="1">
      <alignment horizontal="center" vertical="center" wrapText="1"/>
    </xf>
    <xf numFmtId="164" fontId="10" fillId="0" borderId="3" xfId="24" applyNumberFormat="1" applyFont="1" applyBorder="1" applyAlignment="1">
      <alignment horizontal="center" vertical="center" wrapText="1"/>
    </xf>
    <xf numFmtId="164" fontId="10" fillId="0" borderId="16" xfId="24" applyNumberFormat="1" applyFont="1" applyBorder="1" applyAlignment="1">
      <alignment horizontal="center" vertical="center" wrapText="1"/>
    </xf>
    <xf numFmtId="0" fontId="17" fillId="0" borderId="0" xfId="25" quotePrefix="1" applyAlignment="1">
      <alignment horizontal="center" vertical="center" wrapText="1"/>
    </xf>
    <xf numFmtId="0" fontId="8" fillId="0" borderId="0" xfId="26" applyAlignment="1">
      <alignment wrapText="1"/>
    </xf>
    <xf numFmtId="0" fontId="4" fillId="0" borderId="0" xfId="27" quotePrefix="1" applyAlignment="1">
      <alignment horizontal="center" vertical="top" wrapText="1"/>
    </xf>
    <xf numFmtId="0" fontId="3" fillId="0" borderId="0" xfId="28" quotePrefix="1" applyAlignment="1">
      <alignment horizontal="left" vertical="top" wrapText="1"/>
    </xf>
    <xf numFmtId="0" fontId="4" fillId="0" borderId="0" xfId="29" quotePrefix="1" applyAlignment="1">
      <alignment horizontal="left" vertical="top" wrapText="1"/>
    </xf>
    <xf numFmtId="0" fontId="3" fillId="0" borderId="0" xfId="30" quotePrefix="1" applyAlignment="1">
      <alignment horizontal="left" vertical="center" wrapText="1"/>
    </xf>
    <xf numFmtId="14" fontId="4" fillId="0" borderId="0" xfId="29" quotePrefix="1" applyNumberFormat="1" applyAlignment="1">
      <alignment horizontal="left" vertical="top" wrapText="1"/>
    </xf>
    <xf numFmtId="0" fontId="4" fillId="0" borderId="7" xfId="31" quotePrefix="1" applyBorder="1" applyAlignment="1">
      <alignment horizontal="center" vertical="center" wrapText="1"/>
    </xf>
    <xf numFmtId="0" fontId="8" fillId="0" borderId="9" xfId="26" applyBorder="1" applyAlignment="1">
      <alignment wrapText="1"/>
    </xf>
    <xf numFmtId="0" fontId="4" fillId="0" borderId="4" xfId="33" quotePrefix="1" applyBorder="1" applyAlignment="1">
      <alignment horizontal="left" vertical="center" wrapText="1"/>
    </xf>
    <xf numFmtId="0" fontId="4" fillId="0" borderId="10" xfId="33" quotePrefix="1" applyBorder="1" applyAlignment="1">
      <alignment horizontal="left" vertical="center" wrapText="1"/>
    </xf>
    <xf numFmtId="0" fontId="4" fillId="0" borderId="3" xfId="34" quotePrefix="1" applyBorder="1" applyAlignment="1">
      <alignment horizontal="left" vertical="top" wrapText="1"/>
    </xf>
    <xf numFmtId="0" fontId="8" fillId="0" borderId="3" xfId="26" applyBorder="1" applyAlignment="1">
      <alignment wrapText="1"/>
    </xf>
    <xf numFmtId="0" fontId="4" fillId="0" borderId="5" xfId="33" quotePrefix="1" applyBorder="1" applyAlignment="1">
      <alignment horizontal="left" vertical="center" wrapText="1"/>
    </xf>
    <xf numFmtId="0" fontId="8" fillId="0" borderId="6" xfId="26" applyBorder="1" applyAlignment="1">
      <alignment wrapText="1"/>
    </xf>
    <xf numFmtId="0" fontId="4" fillId="0" borderId="11" xfId="33" quotePrefix="1" applyBorder="1" applyAlignment="1">
      <alignment horizontal="left" vertical="center" wrapText="1"/>
    </xf>
    <xf numFmtId="0" fontId="8" fillId="0" borderId="12" xfId="26" applyBorder="1" applyAlignment="1">
      <alignment wrapText="1"/>
    </xf>
    <xf numFmtId="3" fontId="4" fillId="0" borderId="4" xfId="35" applyNumberFormat="1" applyBorder="1" applyAlignment="1">
      <alignment horizontal="right" vertical="center" wrapText="1"/>
    </xf>
    <xf numFmtId="3" fontId="4" fillId="0" borderId="10" xfId="35" applyNumberFormat="1" applyBorder="1" applyAlignment="1">
      <alignment horizontal="right" vertical="center" wrapText="1"/>
    </xf>
    <xf numFmtId="0" fontId="18" fillId="0" borderId="11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0" fontId="4" fillId="0" borderId="7" xfId="38" quotePrefix="1" applyBorder="1" applyAlignment="1">
      <alignment horizontal="left" vertical="top" wrapText="1"/>
    </xf>
    <xf numFmtId="0" fontId="8" fillId="0" borderId="8" xfId="26" applyBorder="1" applyAlignment="1">
      <alignment wrapText="1"/>
    </xf>
    <xf numFmtId="0" fontId="4" fillId="0" borderId="7" xfId="36" quotePrefix="1" applyAlignment="1">
      <alignment horizontal="left" vertical="center" wrapText="1"/>
    </xf>
    <xf numFmtId="0" fontId="4" fillId="0" borderId="7" xfId="31" quotePrefix="1" applyBorder="1" applyAlignment="1">
      <alignment horizontal="left" vertical="center" wrapText="1"/>
    </xf>
    <xf numFmtId="0" fontId="8" fillId="0" borderId="8" xfId="26" applyBorder="1" applyAlignment="1">
      <alignment horizontal="left" wrapText="1"/>
    </xf>
    <xf numFmtId="0" fontId="8" fillId="0" borderId="9" xfId="26" applyBorder="1" applyAlignment="1">
      <alignment horizontal="left" wrapText="1"/>
    </xf>
    <xf numFmtId="0" fontId="4" fillId="0" borderId="8" xfId="38" quotePrefix="1" applyBorder="1" applyAlignment="1">
      <alignment horizontal="left" vertical="top" wrapText="1"/>
    </xf>
    <xf numFmtId="0" fontId="4" fillId="0" borderId="9" xfId="38" quotePrefix="1" applyBorder="1" applyAlignment="1">
      <alignment horizontal="left" vertical="top" wrapText="1"/>
    </xf>
    <xf numFmtId="0" fontId="4" fillId="0" borderId="1" xfId="5" quotePrefix="1" applyAlignment="1">
      <alignment horizontal="left" vertical="center" wrapText="1"/>
    </xf>
    <xf numFmtId="0" fontId="0" fillId="0" borderId="1" xfId="0" applyBorder="1" applyAlignment="1">
      <alignment wrapText="1"/>
    </xf>
    <xf numFmtId="0" fontId="4" fillId="0" borderId="0" xfId="22" quotePrefix="1" applyAlignment="1">
      <alignment horizontal="left" wrapText="1"/>
    </xf>
    <xf numFmtId="0" fontId="0" fillId="0" borderId="0" xfId="0" applyAlignment="1">
      <alignment wrapText="1"/>
    </xf>
    <xf numFmtId="0" fontId="4" fillId="0" borderId="0" xfId="4" quotePrefix="1" applyAlignment="1">
      <alignment horizontal="left" vertical="center" wrapText="1"/>
    </xf>
    <xf numFmtId="0" fontId="4" fillId="0" borderId="7" xfId="20" quotePrefix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7" xfId="21" quotePrefix="1" applyBorder="1" applyAlignment="1">
      <alignment horizontal="right" vertical="top" wrapText="1"/>
    </xf>
    <xf numFmtId="0" fontId="3" fillId="0" borderId="0" xfId="3" quotePrefix="1" applyAlignment="1">
      <alignment horizontal="left" vertical="center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" fillId="0" borderId="7" xfId="19" applyBorder="1" applyAlignment="1">
      <alignment horizontal="right" vertical="top" wrapText="1"/>
    </xf>
    <xf numFmtId="0" fontId="1" fillId="0" borderId="7" xfId="18" quotePrefix="1" applyBorder="1" applyAlignment="1">
      <alignment horizontal="left" vertical="top" wrapText="1"/>
    </xf>
    <xf numFmtId="0" fontId="1" fillId="0" borderId="7" xfId="19" applyNumberFormat="1" applyBorder="1" applyAlignment="1">
      <alignment horizontal="right" vertical="top" wrapText="1"/>
    </xf>
    <xf numFmtId="0" fontId="3" fillId="0" borderId="8" xfId="16" quotePrefix="1" applyBorder="1" applyAlignment="1">
      <alignment horizontal="center" vertical="center" wrapText="1"/>
    </xf>
    <xf numFmtId="0" fontId="1" fillId="0" borderId="7" xfId="15" applyNumberFormat="1" applyBorder="1" applyAlignment="1">
      <alignment horizontal="center" vertical="center" wrapText="1"/>
    </xf>
    <xf numFmtId="0" fontId="1" fillId="0" borderId="5" xfId="15" quotePrefix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1" fillId="0" borderId="7" xfId="15" quotePrefix="1" applyBorder="1" applyAlignment="1">
      <alignment horizontal="center" vertical="center" wrapText="1"/>
    </xf>
    <xf numFmtId="0" fontId="6" fillId="0" borderId="1" xfId="11" quotePrefix="1" applyBorder="1" applyAlignment="1">
      <alignment horizontal="left" vertical="center" wrapText="1"/>
    </xf>
    <xf numFmtId="0" fontId="1" fillId="0" borderId="4" xfId="15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6" fillId="0" borderId="1" xfId="7" quotePrefix="1" applyAlignment="1">
      <alignment horizontal="center" wrapText="1"/>
    </xf>
    <xf numFmtId="0" fontId="4" fillId="0" borderId="2" xfId="8" quotePrefix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6" fillId="0" borderId="0" xfId="13" quotePrefix="1" applyAlignment="1">
      <alignment horizontal="left" vertical="top" wrapText="1"/>
    </xf>
    <xf numFmtId="0" fontId="6" fillId="0" borderId="0" xfId="14" applyNumberFormat="1" applyAlignment="1">
      <alignment horizontal="right" vertical="top" wrapText="1"/>
    </xf>
    <xf numFmtId="0" fontId="7" fillId="0" borderId="0" xfId="9" quotePrefix="1" applyAlignment="1">
      <alignment horizontal="center" wrapText="1"/>
    </xf>
    <xf numFmtId="0" fontId="6" fillId="0" borderId="0" xfId="10" quotePrefix="1" applyAlignment="1">
      <alignment horizontal="center" vertical="top" wrapText="1"/>
    </xf>
    <xf numFmtId="0" fontId="6" fillId="0" borderId="0" xfId="11" quotePrefix="1" applyAlignment="1">
      <alignment horizontal="left" vertical="center" wrapText="1"/>
    </xf>
    <xf numFmtId="0" fontId="6" fillId="0" borderId="0" xfId="12" applyNumberFormat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40" applyFont="1" applyFill="1" applyAlignment="1">
      <alignment horizontal="center"/>
    </xf>
    <xf numFmtId="0" fontId="19" fillId="0" borderId="0" xfId="40" applyFont="1" applyFill="1" applyAlignment="1">
      <alignment horizontal="right"/>
    </xf>
    <xf numFmtId="0" fontId="19" fillId="0" borderId="1" xfId="40" applyFont="1" applyFill="1" applyBorder="1" applyAlignment="1">
      <alignment horizontal="left" wrapText="1"/>
    </xf>
    <xf numFmtId="0" fontId="19" fillId="0" borderId="0" xfId="40" applyFont="1" applyFill="1" applyBorder="1" applyAlignment="1">
      <alignment horizontal="right" vertical="center"/>
    </xf>
  </cellXfs>
  <cellStyles count="42">
    <cellStyle name="S0" xfId="1" xr:uid="{00000000-0005-0000-0000-000000000000}"/>
    <cellStyle name="S1" xfId="2" xr:uid="{00000000-0005-0000-0000-000001000000}"/>
    <cellStyle name="S10" xfId="11" xr:uid="{00000000-0005-0000-0000-000002000000}"/>
    <cellStyle name="S10 3" xfId="35" xr:uid="{BE51C3E2-C003-4911-842F-39B0B2835B00}"/>
    <cellStyle name="S11" xfId="12" xr:uid="{00000000-0005-0000-0000-000003000000}"/>
    <cellStyle name="S11 2" xfId="34" xr:uid="{105CDBFA-682E-4953-B419-30FD6C627886}"/>
    <cellStyle name="S12" xfId="13" xr:uid="{00000000-0005-0000-0000-000004000000}"/>
    <cellStyle name="S13" xfId="14" xr:uid="{00000000-0005-0000-0000-000005000000}"/>
    <cellStyle name="S13 3" xfId="36" xr:uid="{1FEF3BB5-1CB4-4B0E-93A6-0CE164E4C066}"/>
    <cellStyle name="S14" xfId="15" xr:uid="{00000000-0005-0000-0000-000006000000}"/>
    <cellStyle name="S14 3" xfId="37" xr:uid="{5C788C71-4322-4D77-B1B9-0A5B67D616DF}"/>
    <cellStyle name="S15" xfId="16" xr:uid="{00000000-0005-0000-0000-000007000000}"/>
    <cellStyle name="S15 3" xfId="39" xr:uid="{4AA2BB0A-CE2D-4B95-8E97-AB658A138E3C}"/>
    <cellStyle name="S16" xfId="17" xr:uid="{00000000-0005-0000-0000-000008000000}"/>
    <cellStyle name="S16 3" xfId="38" xr:uid="{C88A8967-6F0F-44B8-8D03-9A8FF4B9C4AB}"/>
    <cellStyle name="S17" xfId="18" xr:uid="{00000000-0005-0000-0000-000009000000}"/>
    <cellStyle name="S17 3" xfId="32" xr:uid="{9A97111A-7869-4615-B1DB-FC61E3FBABEF}"/>
    <cellStyle name="S18" xfId="19" xr:uid="{00000000-0005-0000-0000-00000A000000}"/>
    <cellStyle name="S19" xfId="20" xr:uid="{00000000-0005-0000-0000-00000B000000}"/>
    <cellStyle name="S2" xfId="3" xr:uid="{00000000-0005-0000-0000-00000C000000}"/>
    <cellStyle name="S20" xfId="21" xr:uid="{00000000-0005-0000-0000-00000D000000}"/>
    <cellStyle name="S21" xfId="22" xr:uid="{00000000-0005-0000-0000-00000E000000}"/>
    <cellStyle name="S3" xfId="4" xr:uid="{00000000-0005-0000-0000-00000F000000}"/>
    <cellStyle name="S3 3" xfId="29" xr:uid="{ABBF0BE1-A957-4035-B614-0CFC72CAD590}"/>
    <cellStyle name="S4" xfId="5" xr:uid="{00000000-0005-0000-0000-000010000000}"/>
    <cellStyle name="S4 3" xfId="25" xr:uid="{792C4899-B756-401B-B7AC-742640D82995}"/>
    <cellStyle name="S5" xfId="6" xr:uid="{00000000-0005-0000-0000-000011000000}"/>
    <cellStyle name="S5 3" xfId="27" xr:uid="{8F85065D-B878-4813-8CD4-B990C3DC79E7}"/>
    <cellStyle name="S6" xfId="7" xr:uid="{00000000-0005-0000-0000-000012000000}"/>
    <cellStyle name="S6 3" xfId="28" xr:uid="{D43F3782-9267-4D6C-ACDE-E0F21D968F57}"/>
    <cellStyle name="S7" xfId="8" xr:uid="{00000000-0005-0000-0000-000013000000}"/>
    <cellStyle name="S7 3" xfId="30" xr:uid="{FC2CFEE0-BCBE-4295-8E22-E1A63C304AB1}"/>
    <cellStyle name="S8" xfId="9" xr:uid="{00000000-0005-0000-0000-000014000000}"/>
    <cellStyle name="S8 3" xfId="31" xr:uid="{91D94C27-77CF-4889-933C-CB6290495D71}"/>
    <cellStyle name="S9" xfId="10" xr:uid="{00000000-0005-0000-0000-000015000000}"/>
    <cellStyle name="S9 3" xfId="33" xr:uid="{DD63BE56-AA2B-45FF-89B3-9205803179FB}"/>
    <cellStyle name="Обычный" xfId="0" builtinId="0"/>
    <cellStyle name="Обычный 14" xfId="40" xr:uid="{0F8C2411-BA36-43CF-976B-6983AFEA4829}"/>
    <cellStyle name="Обычный 2" xfId="41" xr:uid="{DA8E4BF3-7E7E-4DAB-A3B3-3629D7238F68}"/>
    <cellStyle name="Обычный 3" xfId="24" xr:uid="{7A19A714-4F52-477D-896D-FE4D4237A195}"/>
    <cellStyle name="Обычный 4" xfId="26" xr:uid="{F23CDA6C-4061-4F06-9FDC-AAA858F38CA5}"/>
    <cellStyle name="Финансовый" xfId="2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117" Type="http://schemas.openxmlformats.org/officeDocument/2006/relationships/calcChain" Target="calcChain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63" Type="http://schemas.openxmlformats.org/officeDocument/2006/relationships/externalLink" Target="externalLinks/externalLink58.xml"/><Relationship Id="rId68" Type="http://schemas.openxmlformats.org/officeDocument/2006/relationships/externalLink" Target="externalLinks/externalLink63.xml"/><Relationship Id="rId84" Type="http://schemas.openxmlformats.org/officeDocument/2006/relationships/externalLink" Target="externalLinks/externalLink79.xml"/><Relationship Id="rId89" Type="http://schemas.openxmlformats.org/officeDocument/2006/relationships/externalLink" Target="externalLinks/externalLink84.xml"/><Relationship Id="rId112" Type="http://schemas.openxmlformats.org/officeDocument/2006/relationships/externalLink" Target="externalLinks/externalLink107.xml"/><Relationship Id="rId16" Type="http://schemas.openxmlformats.org/officeDocument/2006/relationships/externalLink" Target="externalLinks/externalLink11.xml"/><Relationship Id="rId107" Type="http://schemas.openxmlformats.org/officeDocument/2006/relationships/externalLink" Target="externalLinks/externalLink102.xml"/><Relationship Id="rId11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74" Type="http://schemas.openxmlformats.org/officeDocument/2006/relationships/externalLink" Target="externalLinks/externalLink69.xml"/><Relationship Id="rId79" Type="http://schemas.openxmlformats.org/officeDocument/2006/relationships/externalLink" Target="externalLinks/externalLink74.xml"/><Relationship Id="rId102" Type="http://schemas.openxmlformats.org/officeDocument/2006/relationships/externalLink" Target="externalLinks/externalLink97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5.xml"/><Relationship Id="rId95" Type="http://schemas.openxmlformats.org/officeDocument/2006/relationships/externalLink" Target="externalLinks/externalLink90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64" Type="http://schemas.openxmlformats.org/officeDocument/2006/relationships/externalLink" Target="externalLinks/externalLink59.xml"/><Relationship Id="rId69" Type="http://schemas.openxmlformats.org/officeDocument/2006/relationships/externalLink" Target="externalLinks/externalLink64.xml"/><Relationship Id="rId113" Type="http://schemas.openxmlformats.org/officeDocument/2006/relationships/externalLink" Target="externalLinks/externalLink108.xml"/><Relationship Id="rId80" Type="http://schemas.openxmlformats.org/officeDocument/2006/relationships/externalLink" Target="externalLinks/externalLink75.xml"/><Relationship Id="rId85" Type="http://schemas.openxmlformats.org/officeDocument/2006/relationships/externalLink" Target="externalLinks/externalLink80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59" Type="http://schemas.openxmlformats.org/officeDocument/2006/relationships/externalLink" Target="externalLinks/externalLink54.xml"/><Relationship Id="rId103" Type="http://schemas.openxmlformats.org/officeDocument/2006/relationships/externalLink" Target="externalLinks/externalLink98.xml"/><Relationship Id="rId108" Type="http://schemas.openxmlformats.org/officeDocument/2006/relationships/externalLink" Target="externalLinks/externalLink103.xml"/><Relationship Id="rId54" Type="http://schemas.openxmlformats.org/officeDocument/2006/relationships/externalLink" Target="externalLinks/externalLink49.xml"/><Relationship Id="rId70" Type="http://schemas.openxmlformats.org/officeDocument/2006/relationships/externalLink" Target="externalLinks/externalLink65.xml"/><Relationship Id="rId75" Type="http://schemas.openxmlformats.org/officeDocument/2006/relationships/externalLink" Target="externalLinks/externalLink70.xml"/><Relationship Id="rId91" Type="http://schemas.openxmlformats.org/officeDocument/2006/relationships/externalLink" Target="externalLinks/externalLink86.xml"/><Relationship Id="rId96" Type="http://schemas.openxmlformats.org/officeDocument/2006/relationships/externalLink" Target="externalLinks/externalLink9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44.xml"/><Relationship Id="rId114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73" Type="http://schemas.openxmlformats.org/officeDocument/2006/relationships/externalLink" Target="externalLinks/externalLink68.xml"/><Relationship Id="rId78" Type="http://schemas.openxmlformats.org/officeDocument/2006/relationships/externalLink" Target="externalLinks/externalLink73.xml"/><Relationship Id="rId81" Type="http://schemas.openxmlformats.org/officeDocument/2006/relationships/externalLink" Target="externalLinks/externalLink76.xml"/><Relationship Id="rId86" Type="http://schemas.openxmlformats.org/officeDocument/2006/relationships/externalLink" Target="externalLinks/externalLink81.xml"/><Relationship Id="rId94" Type="http://schemas.openxmlformats.org/officeDocument/2006/relationships/externalLink" Target="externalLinks/externalLink89.xml"/><Relationship Id="rId99" Type="http://schemas.openxmlformats.org/officeDocument/2006/relationships/externalLink" Target="externalLinks/externalLink94.xml"/><Relationship Id="rId101" Type="http://schemas.openxmlformats.org/officeDocument/2006/relationships/externalLink" Target="externalLinks/externalLink9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109" Type="http://schemas.openxmlformats.org/officeDocument/2006/relationships/externalLink" Target="externalLinks/externalLink10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6" Type="http://schemas.openxmlformats.org/officeDocument/2006/relationships/externalLink" Target="externalLinks/externalLink71.xml"/><Relationship Id="rId97" Type="http://schemas.openxmlformats.org/officeDocument/2006/relationships/externalLink" Target="externalLinks/externalLink92.xml"/><Relationship Id="rId104" Type="http://schemas.openxmlformats.org/officeDocument/2006/relationships/externalLink" Target="externalLinks/externalLink99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92" Type="http://schemas.openxmlformats.org/officeDocument/2006/relationships/externalLink" Target="externalLinks/externalLink87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66" Type="http://schemas.openxmlformats.org/officeDocument/2006/relationships/externalLink" Target="externalLinks/externalLink61.xml"/><Relationship Id="rId87" Type="http://schemas.openxmlformats.org/officeDocument/2006/relationships/externalLink" Target="externalLinks/externalLink82.xml"/><Relationship Id="rId110" Type="http://schemas.openxmlformats.org/officeDocument/2006/relationships/externalLink" Target="externalLinks/externalLink105.xml"/><Relationship Id="rId115" Type="http://schemas.openxmlformats.org/officeDocument/2006/relationships/styles" Target="styles.xml"/><Relationship Id="rId61" Type="http://schemas.openxmlformats.org/officeDocument/2006/relationships/externalLink" Target="externalLinks/externalLink56.xml"/><Relationship Id="rId82" Type="http://schemas.openxmlformats.org/officeDocument/2006/relationships/externalLink" Target="externalLinks/externalLink77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56" Type="http://schemas.openxmlformats.org/officeDocument/2006/relationships/externalLink" Target="externalLinks/externalLink51.xml"/><Relationship Id="rId77" Type="http://schemas.openxmlformats.org/officeDocument/2006/relationships/externalLink" Target="externalLinks/externalLink72.xml"/><Relationship Id="rId100" Type="http://schemas.openxmlformats.org/officeDocument/2006/relationships/externalLink" Target="externalLinks/externalLink95.xml"/><Relationship Id="rId105" Type="http://schemas.openxmlformats.org/officeDocument/2006/relationships/externalLink" Target="externalLinks/externalLink100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93" Type="http://schemas.openxmlformats.org/officeDocument/2006/relationships/externalLink" Target="externalLinks/externalLink88.xml"/><Relationship Id="rId98" Type="http://schemas.openxmlformats.org/officeDocument/2006/relationships/externalLink" Target="externalLinks/externalLink93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0.xml"/><Relationship Id="rId46" Type="http://schemas.openxmlformats.org/officeDocument/2006/relationships/externalLink" Target="externalLinks/externalLink41.xml"/><Relationship Id="rId67" Type="http://schemas.openxmlformats.org/officeDocument/2006/relationships/externalLink" Target="externalLinks/externalLink62.xml"/><Relationship Id="rId116" Type="http://schemas.openxmlformats.org/officeDocument/2006/relationships/sharedStrings" Target="sharedStrings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62" Type="http://schemas.openxmlformats.org/officeDocument/2006/relationships/externalLink" Target="externalLinks/externalLink57.xml"/><Relationship Id="rId83" Type="http://schemas.openxmlformats.org/officeDocument/2006/relationships/externalLink" Target="externalLinks/externalLink78.xml"/><Relationship Id="rId88" Type="http://schemas.openxmlformats.org/officeDocument/2006/relationships/externalLink" Target="externalLinks/externalLink83.xml"/><Relationship Id="rId111" Type="http://schemas.openxmlformats.org/officeDocument/2006/relationships/externalLink" Target="externalLinks/externalLink106.xml"/><Relationship Id="rId15" Type="http://schemas.openxmlformats.org/officeDocument/2006/relationships/externalLink" Target="externalLinks/externalLink10.xml"/><Relationship Id="rId36" Type="http://schemas.openxmlformats.org/officeDocument/2006/relationships/externalLink" Target="externalLinks/externalLink31.xml"/><Relationship Id="rId57" Type="http://schemas.openxmlformats.org/officeDocument/2006/relationships/externalLink" Target="externalLinks/externalLink52.xml"/><Relationship Id="rId106" Type="http://schemas.openxmlformats.org/officeDocument/2006/relationships/externalLink" Target="externalLinks/externalLink10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0AA50-53A2-405E-BE7F-D6649BF5E077}">
  <dimension ref="A1:I72"/>
  <sheetViews>
    <sheetView topLeftCell="A46" workbookViewId="0">
      <selection activeCell="I60" sqref="I60"/>
    </sheetView>
  </sheetViews>
  <sheetFormatPr defaultRowHeight="15" x14ac:dyDescent="0.25"/>
  <cols>
    <col min="1" max="1" width="6.42578125" customWidth="1"/>
    <col min="2" max="9" width="15.7109375" customWidth="1"/>
  </cols>
  <sheetData>
    <row r="1" spans="1:9" x14ac:dyDescent="0.25">
      <c r="A1" s="10"/>
      <c r="B1" s="11"/>
      <c r="C1" s="11"/>
      <c r="D1" s="11"/>
      <c r="E1" s="12"/>
      <c r="F1" s="12"/>
      <c r="G1" s="12"/>
      <c r="H1" s="12"/>
      <c r="I1" s="13" t="s">
        <v>265</v>
      </c>
    </row>
    <row r="2" spans="1:9" x14ac:dyDescent="0.25">
      <c r="A2" s="10"/>
      <c r="B2" s="11" t="s">
        <v>266</v>
      </c>
      <c r="C2" s="14" t="s">
        <v>267</v>
      </c>
      <c r="D2" s="14"/>
      <c r="E2" s="15"/>
      <c r="F2" s="15"/>
      <c r="G2" s="15"/>
      <c r="H2" s="15"/>
      <c r="I2" s="15"/>
    </row>
    <row r="3" spans="1:9" x14ac:dyDescent="0.25">
      <c r="A3" s="10"/>
      <c r="B3" s="11"/>
      <c r="C3" s="16"/>
      <c r="D3" s="16"/>
      <c r="E3" s="17" t="s">
        <v>268</v>
      </c>
      <c r="F3" s="17"/>
      <c r="G3" s="17"/>
      <c r="H3" s="17"/>
      <c r="I3" s="17"/>
    </row>
    <row r="4" spans="1:9" x14ac:dyDescent="0.25">
      <c r="A4" s="10"/>
      <c r="B4" s="18" t="s">
        <v>269</v>
      </c>
      <c r="C4" s="19" t="s">
        <v>270</v>
      </c>
      <c r="D4" s="19"/>
      <c r="E4" s="12"/>
      <c r="F4" s="12"/>
      <c r="G4" s="12"/>
      <c r="H4" s="12"/>
      <c r="I4" s="12"/>
    </row>
    <row r="5" spans="1:9" x14ac:dyDescent="0.25">
      <c r="A5" s="10"/>
      <c r="B5" s="14"/>
      <c r="C5" s="20"/>
      <c r="D5" s="20"/>
      <c r="E5" s="15"/>
      <c r="F5" s="15"/>
      <c r="G5" s="15"/>
      <c r="H5" s="15"/>
      <c r="I5" s="12"/>
    </row>
    <row r="6" spans="1:9" x14ac:dyDescent="0.25">
      <c r="A6" s="10"/>
      <c r="B6" s="21"/>
      <c r="C6" s="22" t="s">
        <v>271</v>
      </c>
      <c r="D6" s="22"/>
      <c r="E6" s="23"/>
      <c r="F6" s="23"/>
      <c r="G6" s="23"/>
      <c r="H6" s="23"/>
      <c r="I6" s="12"/>
    </row>
    <row r="7" spans="1:9" x14ac:dyDescent="0.25">
      <c r="A7" s="10"/>
      <c r="B7" s="11"/>
      <c r="C7" s="19"/>
      <c r="D7" s="19"/>
      <c r="E7" s="12"/>
      <c r="F7" s="12"/>
      <c r="G7" s="12"/>
      <c r="H7" s="12"/>
      <c r="I7" s="12"/>
    </row>
    <row r="8" spans="1:9" x14ac:dyDescent="0.25">
      <c r="A8" s="24"/>
      <c r="B8" s="25" t="s">
        <v>272</v>
      </c>
      <c r="C8" s="26"/>
      <c r="D8" s="26"/>
      <c r="E8" s="27">
        <f>I62</f>
        <v>4771542.49</v>
      </c>
      <c r="F8" s="28" t="s">
        <v>273</v>
      </c>
      <c r="G8" s="12"/>
      <c r="H8" s="12"/>
      <c r="I8" s="12"/>
    </row>
    <row r="9" spans="1:9" x14ac:dyDescent="0.25">
      <c r="A9" s="10"/>
      <c r="B9" s="21"/>
      <c r="C9" s="21"/>
      <c r="D9" s="21"/>
      <c r="E9" s="23"/>
      <c r="F9" s="23"/>
      <c r="G9" s="23"/>
      <c r="H9" s="23"/>
      <c r="I9" s="23"/>
    </row>
    <row r="10" spans="1:9" x14ac:dyDescent="0.25">
      <c r="A10" s="10"/>
      <c r="B10" s="11"/>
      <c r="C10" s="102"/>
      <c r="D10" s="102"/>
      <c r="E10" s="102"/>
      <c r="F10" s="102"/>
      <c r="G10" s="102"/>
      <c r="H10" s="102"/>
      <c r="I10" s="102"/>
    </row>
    <row r="11" spans="1:9" x14ac:dyDescent="0.25">
      <c r="A11" s="10"/>
      <c r="B11" s="11"/>
      <c r="C11" s="11"/>
      <c r="D11" s="11"/>
      <c r="E11" s="12"/>
      <c r="F11" s="12"/>
      <c r="G11" s="12"/>
      <c r="H11" s="12"/>
      <c r="I11" s="12"/>
    </row>
    <row r="12" spans="1:9" x14ac:dyDescent="0.25">
      <c r="A12" s="103" t="s">
        <v>274</v>
      </c>
      <c r="B12" s="103"/>
      <c r="C12" s="103"/>
      <c r="D12" s="103"/>
      <c r="E12" s="103"/>
      <c r="F12" s="103"/>
      <c r="G12" s="103"/>
      <c r="H12" s="103"/>
      <c r="I12" s="103"/>
    </row>
    <row r="13" spans="1:9" ht="10.5" customHeight="1" x14ac:dyDescent="0.25">
      <c r="A13" s="29"/>
      <c r="B13" s="29"/>
      <c r="C13" s="29"/>
      <c r="D13" s="29"/>
      <c r="E13" s="30"/>
      <c r="F13" s="30"/>
      <c r="G13" s="30"/>
      <c r="H13" s="30"/>
      <c r="I13" s="30"/>
    </row>
    <row r="14" spans="1:9" ht="31.5" customHeight="1" x14ac:dyDescent="0.25">
      <c r="A14" s="31"/>
      <c r="B14" s="104" t="s">
        <v>383</v>
      </c>
      <c r="C14" s="104"/>
      <c r="D14" s="104"/>
      <c r="E14" s="104"/>
      <c r="F14" s="104"/>
      <c r="G14" s="104"/>
      <c r="H14" s="104"/>
      <c r="I14" s="104"/>
    </row>
    <row r="15" spans="1:9" x14ac:dyDescent="0.25">
      <c r="A15" s="10"/>
      <c r="B15" s="105" t="s">
        <v>275</v>
      </c>
      <c r="C15" s="106"/>
      <c r="D15" s="106"/>
      <c r="E15" s="106"/>
      <c r="F15" s="106"/>
      <c r="G15" s="106"/>
      <c r="H15" s="106"/>
      <c r="I15" s="106"/>
    </row>
    <row r="16" spans="1:9" x14ac:dyDescent="0.25">
      <c r="A16" s="10"/>
      <c r="B16" s="32"/>
      <c r="C16" s="33"/>
      <c r="D16" s="33"/>
      <c r="E16" s="34"/>
      <c r="F16" s="34"/>
      <c r="G16" s="34"/>
      <c r="H16" s="34"/>
      <c r="I16" s="34"/>
    </row>
    <row r="17" spans="1:9" x14ac:dyDescent="0.25">
      <c r="A17" s="11" t="s">
        <v>276</v>
      </c>
      <c r="B17" s="24"/>
      <c r="C17" s="11"/>
      <c r="D17" s="11"/>
      <c r="E17" s="12"/>
      <c r="F17" s="12"/>
      <c r="G17" s="12"/>
      <c r="H17" s="12"/>
      <c r="I17" s="12"/>
    </row>
    <row r="18" spans="1:9" x14ac:dyDescent="0.25">
      <c r="A18" s="10"/>
      <c r="B18" s="11"/>
      <c r="C18" s="11"/>
      <c r="D18" s="11"/>
      <c r="E18" s="12"/>
      <c r="F18" s="107"/>
      <c r="G18" s="107"/>
      <c r="H18" s="108" t="s">
        <v>273</v>
      </c>
      <c r="I18" s="108"/>
    </row>
    <row r="19" spans="1:9" x14ac:dyDescent="0.25">
      <c r="A19" s="113" t="s">
        <v>277</v>
      </c>
      <c r="B19" s="115" t="s">
        <v>278</v>
      </c>
      <c r="C19" s="113" t="s">
        <v>279</v>
      </c>
      <c r="D19" s="110" t="s">
        <v>4</v>
      </c>
      <c r="E19" s="111"/>
      <c r="F19" s="111"/>
      <c r="G19" s="111"/>
      <c r="H19" s="112"/>
      <c r="I19" s="117" t="s">
        <v>280</v>
      </c>
    </row>
    <row r="20" spans="1:9" ht="43.5" customHeight="1" thickBot="1" x14ac:dyDescent="0.3">
      <c r="A20" s="114"/>
      <c r="B20" s="116"/>
      <c r="C20" s="114"/>
      <c r="D20" s="74" t="s">
        <v>384</v>
      </c>
      <c r="E20" s="35" t="s">
        <v>381</v>
      </c>
      <c r="F20" s="35" t="s">
        <v>281</v>
      </c>
      <c r="G20" s="35" t="s">
        <v>282</v>
      </c>
      <c r="H20" s="35" t="s">
        <v>283</v>
      </c>
      <c r="I20" s="118"/>
    </row>
    <row r="21" spans="1:9" x14ac:dyDescent="0.25">
      <c r="A21" s="36">
        <v>1</v>
      </c>
      <c r="B21" s="36">
        <v>2</v>
      </c>
      <c r="C21" s="36">
        <v>3</v>
      </c>
      <c r="D21" s="36">
        <v>4</v>
      </c>
      <c r="E21" s="36">
        <v>5</v>
      </c>
      <c r="F21" s="36">
        <v>6</v>
      </c>
      <c r="G21" s="36">
        <v>7</v>
      </c>
      <c r="H21" s="36">
        <v>8</v>
      </c>
      <c r="I21" s="36">
        <v>9</v>
      </c>
    </row>
    <row r="22" spans="1:9" ht="33" x14ac:dyDescent="0.25">
      <c r="A22" s="38"/>
      <c r="B22" s="38"/>
      <c r="C22" s="39" t="s">
        <v>382</v>
      </c>
      <c r="D22" s="73">
        <v>298333.39</v>
      </c>
      <c r="E22" s="73">
        <v>0</v>
      </c>
      <c r="F22" s="73">
        <v>0</v>
      </c>
      <c r="G22" s="73">
        <v>0</v>
      </c>
      <c r="H22" s="73">
        <v>0</v>
      </c>
      <c r="I22" s="73">
        <f>H22+G22+F22+E22+D22</f>
        <v>298333.39</v>
      </c>
    </row>
    <row r="23" spans="1:9" ht="48" customHeight="1" x14ac:dyDescent="0.25">
      <c r="A23" s="37">
        <v>1</v>
      </c>
      <c r="B23" s="38"/>
      <c r="C23" s="39" t="s">
        <v>284</v>
      </c>
      <c r="D23" s="75"/>
      <c r="E23" s="40"/>
      <c r="F23" s="40"/>
      <c r="G23" s="40"/>
      <c r="H23" s="40"/>
      <c r="I23" s="40"/>
    </row>
    <row r="24" spans="1:9" x14ac:dyDescent="0.25">
      <c r="A24" s="41">
        <v>2</v>
      </c>
      <c r="B24" s="42" t="s">
        <v>285</v>
      </c>
      <c r="C24" s="43" t="s">
        <v>286</v>
      </c>
      <c r="D24" s="76">
        <v>0</v>
      </c>
      <c r="E24" s="44">
        <v>0</v>
      </c>
      <c r="F24" s="45">
        <v>0</v>
      </c>
      <c r="G24" s="45">
        <v>0</v>
      </c>
      <c r="H24" s="45">
        <v>0</v>
      </c>
      <c r="I24" s="45">
        <f>E24+F24+G24+H24</f>
        <v>0</v>
      </c>
    </row>
    <row r="25" spans="1:9" x14ac:dyDescent="0.25">
      <c r="A25" s="41">
        <v>3</v>
      </c>
      <c r="B25" s="46"/>
      <c r="C25" s="47" t="s">
        <v>287</v>
      </c>
      <c r="D25" s="76">
        <v>0</v>
      </c>
      <c r="E25" s="44">
        <f>E24</f>
        <v>0</v>
      </c>
      <c r="F25" s="44">
        <v>0</v>
      </c>
      <c r="G25" s="44">
        <v>0</v>
      </c>
      <c r="H25" s="44">
        <v>0</v>
      </c>
      <c r="I25" s="44">
        <f>E25+F25+G25+H25</f>
        <v>0</v>
      </c>
    </row>
    <row r="26" spans="1:9" ht="31.5" x14ac:dyDescent="0.25">
      <c r="A26" s="41">
        <v>4</v>
      </c>
      <c r="B26" s="48"/>
      <c r="C26" s="49" t="s">
        <v>288</v>
      </c>
      <c r="D26" s="77"/>
      <c r="E26" s="50"/>
      <c r="F26" s="50"/>
      <c r="G26" s="50"/>
      <c r="H26" s="50"/>
      <c r="I26" s="50"/>
    </row>
    <row r="27" spans="1:9" ht="33.75" x14ac:dyDescent="0.25">
      <c r="A27" s="41">
        <v>5</v>
      </c>
      <c r="B27" s="51" t="s">
        <v>289</v>
      </c>
      <c r="C27" s="47" t="s">
        <v>290</v>
      </c>
      <c r="D27" s="76">
        <v>0</v>
      </c>
      <c r="E27" s="50">
        <v>0</v>
      </c>
      <c r="F27" s="50">
        <v>0</v>
      </c>
      <c r="G27" s="50">
        <v>0</v>
      </c>
      <c r="H27" s="50">
        <v>0</v>
      </c>
      <c r="I27" s="50">
        <f t="shared" ref="I27:I35" si="0">SUM(E27:H27)</f>
        <v>0</v>
      </c>
    </row>
    <row r="28" spans="1:9" ht="33.75" x14ac:dyDescent="0.25">
      <c r="A28" s="41">
        <v>6</v>
      </c>
      <c r="B28" s="51" t="s">
        <v>291</v>
      </c>
      <c r="C28" s="47" t="s">
        <v>292</v>
      </c>
      <c r="D28" s="76">
        <v>0</v>
      </c>
      <c r="E28" s="50">
        <v>0</v>
      </c>
      <c r="F28" s="50">
        <v>0</v>
      </c>
      <c r="G28" s="50">
        <v>0</v>
      </c>
      <c r="H28" s="50">
        <v>0</v>
      </c>
      <c r="I28" s="50">
        <f t="shared" si="0"/>
        <v>0</v>
      </c>
    </row>
    <row r="29" spans="1:9" ht="22.5" x14ac:dyDescent="0.25">
      <c r="A29" s="41">
        <v>7</v>
      </c>
      <c r="B29" s="51" t="s">
        <v>293</v>
      </c>
      <c r="C29" s="47" t="s">
        <v>294</v>
      </c>
      <c r="D29" s="76">
        <v>0</v>
      </c>
      <c r="E29" s="50">
        <v>0</v>
      </c>
      <c r="F29" s="50">
        <v>0</v>
      </c>
      <c r="G29" s="50">
        <v>0</v>
      </c>
      <c r="H29" s="50">
        <v>0</v>
      </c>
      <c r="I29" s="50">
        <f t="shared" si="0"/>
        <v>0</v>
      </c>
    </row>
    <row r="30" spans="1:9" ht="22.5" x14ac:dyDescent="0.25">
      <c r="A30" s="41">
        <v>8</v>
      </c>
      <c r="B30" s="51" t="s">
        <v>295</v>
      </c>
      <c r="C30" s="47" t="s">
        <v>296</v>
      </c>
      <c r="D30" s="76">
        <v>0</v>
      </c>
      <c r="E30" s="50">
        <v>0</v>
      </c>
      <c r="F30" s="50">
        <v>0</v>
      </c>
      <c r="G30" s="50">
        <v>0</v>
      </c>
      <c r="H30" s="50">
        <v>0</v>
      </c>
      <c r="I30" s="50">
        <f t="shared" si="0"/>
        <v>0</v>
      </c>
    </row>
    <row r="31" spans="1:9" ht="56.25" x14ac:dyDescent="0.25">
      <c r="A31" s="41">
        <v>9</v>
      </c>
      <c r="B31" s="51" t="s">
        <v>297</v>
      </c>
      <c r="C31" s="47" t="s">
        <v>298</v>
      </c>
      <c r="D31" s="76">
        <v>0</v>
      </c>
      <c r="E31" s="50">
        <v>0</v>
      </c>
      <c r="F31" s="50">
        <v>0</v>
      </c>
      <c r="G31" s="50">
        <v>0</v>
      </c>
      <c r="H31" s="50">
        <v>0</v>
      </c>
      <c r="I31" s="50">
        <f t="shared" si="0"/>
        <v>0</v>
      </c>
    </row>
    <row r="32" spans="1:9" ht="22.5" x14ac:dyDescent="0.25">
      <c r="A32" s="41">
        <v>10</v>
      </c>
      <c r="B32" s="51" t="s">
        <v>299</v>
      </c>
      <c r="C32" s="47" t="s">
        <v>300</v>
      </c>
      <c r="D32" s="76">
        <v>0</v>
      </c>
      <c r="E32" s="50">
        <v>0</v>
      </c>
      <c r="F32" s="50">
        <v>0</v>
      </c>
      <c r="G32" s="50">
        <v>0</v>
      </c>
      <c r="H32" s="50">
        <v>0</v>
      </c>
      <c r="I32" s="50">
        <f t="shared" si="0"/>
        <v>0</v>
      </c>
    </row>
    <row r="33" spans="1:9" ht="22.5" x14ac:dyDescent="0.25">
      <c r="A33" s="41">
        <v>11</v>
      </c>
      <c r="B33" s="51" t="s">
        <v>299</v>
      </c>
      <c r="C33" s="47" t="s">
        <v>301</v>
      </c>
      <c r="D33" s="76">
        <v>0</v>
      </c>
      <c r="E33" s="50">
        <v>0</v>
      </c>
      <c r="F33" s="50">
        <v>0</v>
      </c>
      <c r="G33" s="50">
        <v>0</v>
      </c>
      <c r="H33" s="50">
        <v>0</v>
      </c>
      <c r="I33" s="50">
        <f t="shared" si="0"/>
        <v>0</v>
      </c>
    </row>
    <row r="34" spans="1:9" ht="33.75" x14ac:dyDescent="0.25">
      <c r="A34" s="41">
        <v>12</v>
      </c>
      <c r="B34" s="51" t="s">
        <v>285</v>
      </c>
      <c r="C34" s="47" t="s">
        <v>302</v>
      </c>
      <c r="D34" s="76">
        <v>0</v>
      </c>
      <c r="E34" s="50">
        <v>3099196.36</v>
      </c>
      <c r="F34" s="50">
        <v>0</v>
      </c>
      <c r="G34" s="50">
        <v>0</v>
      </c>
      <c r="H34" s="50">
        <v>0</v>
      </c>
      <c r="I34" s="50">
        <f t="shared" si="0"/>
        <v>3099196.36</v>
      </c>
    </row>
    <row r="35" spans="1:9" ht="33.75" x14ac:dyDescent="0.25">
      <c r="A35" s="41">
        <v>13</v>
      </c>
      <c r="B35" s="51" t="s">
        <v>303</v>
      </c>
      <c r="C35" s="47" t="s">
        <v>304</v>
      </c>
      <c r="D35" s="76">
        <v>0</v>
      </c>
      <c r="E35" s="50">
        <f>239235.42/1.2</f>
        <v>199362.85</v>
      </c>
      <c r="F35" s="50">
        <f>430153.27/1.2</f>
        <v>358461.05833333335</v>
      </c>
      <c r="G35" s="50">
        <v>0</v>
      </c>
      <c r="H35" s="50">
        <f>25118.1/1.2</f>
        <v>20931.75</v>
      </c>
      <c r="I35" s="50">
        <f t="shared" si="0"/>
        <v>578755.65833333333</v>
      </c>
    </row>
    <row r="36" spans="1:9" x14ac:dyDescent="0.25">
      <c r="A36" s="41">
        <v>14</v>
      </c>
      <c r="B36" s="48"/>
      <c r="C36" s="47" t="s">
        <v>305</v>
      </c>
      <c r="D36" s="76">
        <v>0</v>
      </c>
      <c r="E36" s="50">
        <f>SUM(E27:E35)</f>
        <v>3298559.21</v>
      </c>
      <c r="F36" s="50">
        <f t="shared" ref="F36:I36" si="1">SUM(F27:F35)</f>
        <v>358461.05833333335</v>
      </c>
      <c r="G36" s="50">
        <f t="shared" si="1"/>
        <v>0</v>
      </c>
      <c r="H36" s="50">
        <f t="shared" si="1"/>
        <v>20931.75</v>
      </c>
      <c r="I36" s="50">
        <f t="shared" si="1"/>
        <v>3677952.0183333331</v>
      </c>
    </row>
    <row r="37" spans="1:9" x14ac:dyDescent="0.25">
      <c r="A37" s="41">
        <v>15</v>
      </c>
      <c r="B37" s="48"/>
      <c r="C37" s="47" t="s">
        <v>306</v>
      </c>
      <c r="D37" s="76">
        <v>0</v>
      </c>
      <c r="E37" s="50">
        <f>SUM(E36)+E25</f>
        <v>3298559.21</v>
      </c>
      <c r="F37" s="50">
        <f>SUM(F36)+F25</f>
        <v>358461.05833333335</v>
      </c>
      <c r="G37" s="50">
        <f>SUM(G36)+G25</f>
        <v>0</v>
      </c>
      <c r="H37" s="50">
        <f>SUM(H36)+H25</f>
        <v>20931.75</v>
      </c>
      <c r="I37" s="50">
        <f>SUM(E37:H37)</f>
        <v>3677952.0183333335</v>
      </c>
    </row>
    <row r="38" spans="1:9" ht="31.5" x14ac:dyDescent="0.25">
      <c r="A38" s="41">
        <v>16</v>
      </c>
      <c r="B38" s="48"/>
      <c r="C38" s="49" t="s">
        <v>307</v>
      </c>
      <c r="D38" s="77"/>
      <c r="E38" s="50"/>
      <c r="F38" s="50"/>
      <c r="G38" s="50"/>
      <c r="H38" s="50"/>
      <c r="I38" s="50"/>
    </row>
    <row r="39" spans="1:9" ht="33.75" x14ac:dyDescent="0.25">
      <c r="A39" s="41">
        <v>17</v>
      </c>
      <c r="B39" s="42" t="s">
        <v>308</v>
      </c>
      <c r="C39" s="47" t="s">
        <v>309</v>
      </c>
      <c r="D39" s="76">
        <v>0</v>
      </c>
      <c r="E39" s="50">
        <v>0</v>
      </c>
      <c r="F39" s="50">
        <v>0</v>
      </c>
      <c r="G39" s="50">
        <v>0</v>
      </c>
      <c r="H39" s="50">
        <v>0</v>
      </c>
      <c r="I39" s="50">
        <f>E39+F39+G39+H39</f>
        <v>0</v>
      </c>
    </row>
    <row r="40" spans="1:9" x14ac:dyDescent="0.25">
      <c r="A40" s="41">
        <v>18</v>
      </c>
      <c r="B40" s="48"/>
      <c r="C40" s="47" t="s">
        <v>310</v>
      </c>
      <c r="D40" s="76">
        <v>0</v>
      </c>
      <c r="E40" s="50">
        <f>E39</f>
        <v>0</v>
      </c>
      <c r="F40" s="50">
        <f t="shared" ref="F40:H40" si="2">F39</f>
        <v>0</v>
      </c>
      <c r="G40" s="50">
        <f t="shared" si="2"/>
        <v>0</v>
      </c>
      <c r="H40" s="50">
        <f t="shared" si="2"/>
        <v>0</v>
      </c>
      <c r="I40" s="50">
        <f>E40+F40+G40+H40</f>
        <v>0</v>
      </c>
    </row>
    <row r="41" spans="1:9" x14ac:dyDescent="0.25">
      <c r="A41" s="41">
        <v>19</v>
      </c>
      <c r="B41" s="48"/>
      <c r="C41" s="47" t="s">
        <v>311</v>
      </c>
      <c r="D41" s="76">
        <v>0</v>
      </c>
      <c r="E41" s="50">
        <f>E40+E37</f>
        <v>3298559.21</v>
      </c>
      <c r="F41" s="50">
        <f t="shared" ref="F41:H41" si="3">F40+F37</f>
        <v>358461.05833333335</v>
      </c>
      <c r="G41" s="50">
        <f t="shared" si="3"/>
        <v>0</v>
      </c>
      <c r="H41" s="50">
        <f t="shared" si="3"/>
        <v>20931.75</v>
      </c>
      <c r="I41" s="50">
        <f>E41+F41+G41+H41</f>
        <v>3677952.0183333335</v>
      </c>
    </row>
    <row r="42" spans="1:9" ht="42" x14ac:dyDescent="0.25">
      <c r="A42" s="41">
        <v>20</v>
      </c>
      <c r="B42" s="48"/>
      <c r="C42" s="49" t="s">
        <v>312</v>
      </c>
      <c r="D42" s="77"/>
      <c r="E42" s="50"/>
      <c r="F42" s="50"/>
      <c r="G42" s="50"/>
      <c r="H42" s="50"/>
      <c r="I42" s="50"/>
    </row>
    <row r="43" spans="1:9" x14ac:dyDescent="0.25">
      <c r="A43" s="41">
        <v>21</v>
      </c>
      <c r="B43" s="42" t="s">
        <v>313</v>
      </c>
      <c r="C43" s="47" t="s">
        <v>314</v>
      </c>
      <c r="D43" s="76">
        <v>0</v>
      </c>
      <c r="E43" s="50">
        <v>0</v>
      </c>
      <c r="F43" s="50">
        <v>0</v>
      </c>
      <c r="G43" s="50">
        <v>0</v>
      </c>
      <c r="H43" s="50">
        <v>0</v>
      </c>
      <c r="I43" s="50">
        <f>E43+F43+G43+H43</f>
        <v>0</v>
      </c>
    </row>
    <row r="44" spans="1:9" x14ac:dyDescent="0.25">
      <c r="A44" s="41">
        <v>22</v>
      </c>
      <c r="B44" s="48"/>
      <c r="C44" s="47" t="s">
        <v>315</v>
      </c>
      <c r="D44" s="76">
        <v>0</v>
      </c>
      <c r="E44" s="50">
        <f>E43</f>
        <v>0</v>
      </c>
      <c r="F44" s="50">
        <f t="shared" ref="F44:H44" si="4">F43</f>
        <v>0</v>
      </c>
      <c r="G44" s="50">
        <f t="shared" si="4"/>
        <v>0</v>
      </c>
      <c r="H44" s="50">
        <f t="shared" si="4"/>
        <v>0</v>
      </c>
      <c r="I44" s="50">
        <f>I43</f>
        <v>0</v>
      </c>
    </row>
    <row r="45" spans="1:9" x14ac:dyDescent="0.25">
      <c r="A45" s="41">
        <v>23</v>
      </c>
      <c r="B45" s="48"/>
      <c r="C45" s="47" t="s">
        <v>316</v>
      </c>
      <c r="D45" s="76">
        <v>0</v>
      </c>
      <c r="E45" s="50">
        <f>E44+E41</f>
        <v>3298559.21</v>
      </c>
      <c r="F45" s="50">
        <f t="shared" ref="F45:H45" si="5">F44+F41</f>
        <v>358461.05833333335</v>
      </c>
      <c r="G45" s="50">
        <f t="shared" si="5"/>
        <v>0</v>
      </c>
      <c r="H45" s="50">
        <f t="shared" si="5"/>
        <v>20931.75</v>
      </c>
      <c r="I45" s="50">
        <f>I44+I41</f>
        <v>3677952.0183333335</v>
      </c>
    </row>
    <row r="46" spans="1:9" ht="31.5" x14ac:dyDescent="0.25">
      <c r="A46" s="41">
        <v>24</v>
      </c>
      <c r="B46" s="47"/>
      <c r="C46" s="49" t="s">
        <v>317</v>
      </c>
      <c r="D46" s="77"/>
      <c r="E46" s="50"/>
      <c r="F46" s="50"/>
      <c r="G46" s="50"/>
      <c r="H46" s="50"/>
      <c r="I46" s="50"/>
    </row>
    <row r="47" spans="1:9" ht="22.5" x14ac:dyDescent="0.25">
      <c r="A47" s="41">
        <v>25</v>
      </c>
      <c r="B47" s="42" t="s">
        <v>318</v>
      </c>
      <c r="C47" s="47" t="s">
        <v>319</v>
      </c>
      <c r="D47" s="76">
        <v>0</v>
      </c>
      <c r="E47" s="50">
        <v>0</v>
      </c>
      <c r="F47" s="50"/>
      <c r="G47" s="50"/>
      <c r="H47" s="50"/>
      <c r="I47" s="50">
        <f>E47</f>
        <v>0</v>
      </c>
    </row>
    <row r="48" spans="1:9" x14ac:dyDescent="0.25">
      <c r="A48" s="41">
        <v>26</v>
      </c>
      <c r="B48" s="48"/>
      <c r="C48" s="47" t="s">
        <v>320</v>
      </c>
      <c r="D48" s="76">
        <v>0</v>
      </c>
      <c r="E48" s="50">
        <f>E47</f>
        <v>0</v>
      </c>
      <c r="F48" s="50">
        <f t="shared" ref="F48:I48" si="6">F47</f>
        <v>0</v>
      </c>
      <c r="G48" s="50">
        <f t="shared" si="6"/>
        <v>0</v>
      </c>
      <c r="H48" s="50">
        <f t="shared" si="6"/>
        <v>0</v>
      </c>
      <c r="I48" s="50">
        <f t="shared" si="6"/>
        <v>0</v>
      </c>
    </row>
    <row r="49" spans="1:9" x14ac:dyDescent="0.25">
      <c r="A49" s="41">
        <v>27</v>
      </c>
      <c r="B49" s="48"/>
      <c r="C49" s="47" t="s">
        <v>321</v>
      </c>
      <c r="D49" s="76">
        <v>0</v>
      </c>
      <c r="E49" s="50">
        <f>E48+E45</f>
        <v>3298559.21</v>
      </c>
      <c r="F49" s="50">
        <f>F48+F45</f>
        <v>358461.05833333335</v>
      </c>
      <c r="G49" s="50">
        <f>G48+G45</f>
        <v>0</v>
      </c>
      <c r="H49" s="50">
        <f>H48+H45</f>
        <v>20931.75</v>
      </c>
      <c r="I49" s="50">
        <f>I48+I45</f>
        <v>3677952.0183333335</v>
      </c>
    </row>
    <row r="50" spans="1:9" ht="21" x14ac:dyDescent="0.25">
      <c r="A50" s="41">
        <v>28</v>
      </c>
      <c r="B50" s="48"/>
      <c r="C50" s="49" t="s">
        <v>322</v>
      </c>
      <c r="D50" s="77"/>
      <c r="E50" s="50"/>
      <c r="F50" s="50"/>
      <c r="G50" s="50"/>
      <c r="H50" s="50"/>
      <c r="I50" s="50"/>
    </row>
    <row r="51" spans="1:9" ht="22.5" x14ac:dyDescent="0.25">
      <c r="A51" s="41">
        <v>29</v>
      </c>
      <c r="B51" s="47" t="s">
        <v>323</v>
      </c>
      <c r="C51" s="47" t="s">
        <v>324</v>
      </c>
      <c r="D51" s="76">
        <v>0</v>
      </c>
      <c r="E51" s="50">
        <v>0</v>
      </c>
      <c r="F51" s="50">
        <v>0</v>
      </c>
      <c r="G51" s="50">
        <v>0</v>
      </c>
      <c r="H51" s="50">
        <v>0</v>
      </c>
      <c r="I51" s="50">
        <f>E51+F51+G51+H51</f>
        <v>0</v>
      </c>
    </row>
    <row r="52" spans="1:9" x14ac:dyDescent="0.25">
      <c r="A52" s="41">
        <v>30</v>
      </c>
      <c r="B52" s="48"/>
      <c r="C52" s="47" t="s">
        <v>325</v>
      </c>
      <c r="D52" s="76">
        <v>0</v>
      </c>
      <c r="E52" s="50">
        <f>E51</f>
        <v>0</v>
      </c>
      <c r="F52" s="50">
        <f t="shared" ref="F52:H52" si="7">F51</f>
        <v>0</v>
      </c>
      <c r="G52" s="50">
        <f t="shared" si="7"/>
        <v>0</v>
      </c>
      <c r="H52" s="50">
        <f t="shared" si="7"/>
        <v>0</v>
      </c>
      <c r="I52" s="50">
        <f>I51</f>
        <v>0</v>
      </c>
    </row>
    <row r="53" spans="1:9" x14ac:dyDescent="0.25">
      <c r="A53" s="41">
        <v>31</v>
      </c>
      <c r="B53" s="48"/>
      <c r="C53" s="47" t="s">
        <v>326</v>
      </c>
      <c r="D53" s="76">
        <v>0</v>
      </c>
      <c r="E53" s="50">
        <f>E52+E49</f>
        <v>3298559.21</v>
      </c>
      <c r="F53" s="50">
        <f>F52+F49</f>
        <v>358461.05833333335</v>
      </c>
      <c r="G53" s="50">
        <f>G52+G49</f>
        <v>0</v>
      </c>
      <c r="H53" s="50">
        <f>H52+H49</f>
        <v>20931.75</v>
      </c>
      <c r="I53" s="50">
        <f>I52+I49</f>
        <v>3677952.0183333335</v>
      </c>
    </row>
    <row r="54" spans="1:9" ht="52.5" x14ac:dyDescent="0.25">
      <c r="A54" s="41">
        <v>32</v>
      </c>
      <c r="B54" s="47"/>
      <c r="C54" s="49" t="s">
        <v>327</v>
      </c>
      <c r="D54" s="77"/>
      <c r="E54" s="50"/>
      <c r="F54" s="50"/>
      <c r="G54" s="50"/>
      <c r="H54" s="50"/>
      <c r="I54" s="50"/>
    </row>
    <row r="55" spans="1:9" ht="45" x14ac:dyDescent="0.25">
      <c r="A55" s="41">
        <v>33</v>
      </c>
      <c r="B55" s="47" t="s">
        <v>328</v>
      </c>
      <c r="C55" s="47" t="s">
        <v>329</v>
      </c>
      <c r="D55" s="76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</row>
    <row r="56" spans="1:9" ht="45" x14ac:dyDescent="0.25">
      <c r="A56" s="37">
        <v>32</v>
      </c>
      <c r="B56" s="52" t="s">
        <v>330</v>
      </c>
      <c r="C56" s="52" t="s">
        <v>331</v>
      </c>
      <c r="D56" s="76">
        <v>0</v>
      </c>
      <c r="E56" s="53">
        <v>0</v>
      </c>
      <c r="F56" s="53">
        <v>0</v>
      </c>
      <c r="G56" s="53">
        <v>0</v>
      </c>
      <c r="H56" s="53">
        <v>0</v>
      </c>
      <c r="I56" s="53">
        <v>0</v>
      </c>
    </row>
    <row r="57" spans="1:9" x14ac:dyDescent="0.25">
      <c r="A57" s="41">
        <v>34</v>
      </c>
      <c r="B57" s="47"/>
      <c r="C57" s="47" t="s">
        <v>332</v>
      </c>
      <c r="D57" s="76">
        <v>0</v>
      </c>
      <c r="E57" s="50">
        <f t="shared" ref="E57:G57" si="8">SUM(E55:E56)</f>
        <v>0</v>
      </c>
      <c r="F57" s="50">
        <f t="shared" si="8"/>
        <v>0</v>
      </c>
      <c r="G57" s="50">
        <f t="shared" si="8"/>
        <v>0</v>
      </c>
      <c r="H57" s="50">
        <f>SUM(H55:H56)</f>
        <v>0</v>
      </c>
      <c r="I57" s="50">
        <f>SUM(E57:H57)</f>
        <v>0</v>
      </c>
    </row>
    <row r="58" spans="1:9" x14ac:dyDescent="0.25">
      <c r="A58" s="41">
        <v>35</v>
      </c>
      <c r="B58" s="47"/>
      <c r="C58" s="47" t="s">
        <v>333</v>
      </c>
      <c r="D58" s="76">
        <v>0</v>
      </c>
      <c r="E58" s="50">
        <f>E53+E57</f>
        <v>3298559.21</v>
      </c>
      <c r="F58" s="50">
        <f>F53+F57</f>
        <v>358461.05833333335</v>
      </c>
      <c r="G58" s="50">
        <f>G53+G57</f>
        <v>0</v>
      </c>
      <c r="H58" s="50">
        <f>H53+H57</f>
        <v>20931.75</v>
      </c>
      <c r="I58" s="50">
        <f>I57+I53</f>
        <v>3677952.0183333335</v>
      </c>
    </row>
    <row r="59" spans="1:9" ht="56.25" x14ac:dyDescent="0.25">
      <c r="A59" s="41">
        <v>36</v>
      </c>
      <c r="B59" s="47" t="s">
        <v>334</v>
      </c>
      <c r="C59" s="47" t="s">
        <v>335</v>
      </c>
      <c r="D59" s="76">
        <v>0</v>
      </c>
      <c r="E59" s="50">
        <v>0</v>
      </c>
      <c r="F59" s="50">
        <v>0</v>
      </c>
      <c r="G59" s="50">
        <f>G58/100*2</f>
        <v>0</v>
      </c>
      <c r="H59" s="50">
        <v>0</v>
      </c>
      <c r="I59" s="50">
        <f>SUM(E59:H59)</f>
        <v>0</v>
      </c>
    </row>
    <row r="60" spans="1:9" x14ac:dyDescent="0.25">
      <c r="A60" s="41">
        <v>37</v>
      </c>
      <c r="B60" s="47"/>
      <c r="C60" s="49" t="s">
        <v>336</v>
      </c>
      <c r="D60" s="76">
        <v>298333.39</v>
      </c>
      <c r="E60" s="50">
        <f>E59+E58</f>
        <v>3298559.21</v>
      </c>
      <c r="F60" s="50">
        <f>F59+F58</f>
        <v>358461.05833333335</v>
      </c>
      <c r="G60" s="50">
        <f>G59+G58</f>
        <v>0</v>
      </c>
      <c r="H60" s="50">
        <f>H59+H58</f>
        <v>20931.75</v>
      </c>
      <c r="I60" s="50">
        <f>E60+F60+G60+H60+D60</f>
        <v>3976285.4083333337</v>
      </c>
    </row>
    <row r="61" spans="1:9" ht="56.25" x14ac:dyDescent="0.25">
      <c r="A61" s="41">
        <v>38</v>
      </c>
      <c r="B61" s="54" t="s">
        <v>337</v>
      </c>
      <c r="C61" s="47" t="s">
        <v>338</v>
      </c>
      <c r="D61" s="79">
        <v>59666.678</v>
      </c>
      <c r="E61" s="50">
        <f>E60*20/100</f>
        <v>659711.84200000006</v>
      </c>
      <c r="F61" s="50">
        <f>F60*20/100</f>
        <v>71692.21166666667</v>
      </c>
      <c r="G61" s="50">
        <f>G60*20/100</f>
        <v>0</v>
      </c>
      <c r="H61" s="50">
        <f>(H60)*20/100</f>
        <v>4186.3500000000004</v>
      </c>
      <c r="I61" s="50">
        <f>SUM(E61:H61)</f>
        <v>735590.40366666671</v>
      </c>
    </row>
    <row r="62" spans="1:9" ht="31.5" x14ac:dyDescent="0.25">
      <c r="A62" s="41">
        <v>39</v>
      </c>
      <c r="B62" s="47"/>
      <c r="C62" s="49" t="s">
        <v>339</v>
      </c>
      <c r="D62" s="78">
        <v>358000.06800000003</v>
      </c>
      <c r="E62" s="55">
        <f>E61+E60</f>
        <v>3958271.0520000001</v>
      </c>
      <c r="F62" s="55">
        <f t="shared" ref="F62:G62" si="9">F61+F60</f>
        <v>430153.27</v>
      </c>
      <c r="G62" s="55">
        <f t="shared" si="9"/>
        <v>0</v>
      </c>
      <c r="H62" s="55">
        <f>H61+H60</f>
        <v>25118.1</v>
      </c>
      <c r="I62" s="55">
        <f>E62+F62+G62+H62+D62</f>
        <v>4771542.49</v>
      </c>
    </row>
    <row r="63" spans="1:9" x14ac:dyDescent="0.25">
      <c r="A63" s="31"/>
      <c r="B63" s="31"/>
      <c r="C63" s="31"/>
      <c r="D63" s="31"/>
      <c r="E63" s="56"/>
      <c r="F63" s="56"/>
      <c r="G63" s="56"/>
      <c r="H63" s="56"/>
      <c r="I63" s="56"/>
    </row>
    <row r="64" spans="1:9" x14ac:dyDescent="0.25">
      <c r="A64" s="57"/>
      <c r="B64" s="11" t="s">
        <v>340</v>
      </c>
      <c r="C64" s="32"/>
      <c r="D64" s="32"/>
      <c r="E64" s="58"/>
      <c r="F64" s="58"/>
      <c r="G64" s="58"/>
      <c r="H64" s="59"/>
      <c r="I64" s="60"/>
    </row>
    <row r="65" spans="1:9" x14ac:dyDescent="0.25">
      <c r="A65" s="61"/>
      <c r="B65" s="11"/>
      <c r="C65" s="24"/>
      <c r="D65" s="24"/>
      <c r="E65" s="109" t="s">
        <v>341</v>
      </c>
      <c r="F65" s="109"/>
      <c r="G65" s="109"/>
      <c r="H65" s="109"/>
      <c r="I65" s="109"/>
    </row>
    <row r="66" spans="1:9" x14ac:dyDescent="0.25">
      <c r="A66" s="57"/>
      <c r="B66" s="11" t="s">
        <v>342</v>
      </c>
      <c r="C66" s="32"/>
      <c r="D66" s="32"/>
      <c r="E66" s="58"/>
      <c r="F66" s="58"/>
      <c r="G66" s="58"/>
      <c r="H66" s="59"/>
      <c r="I66" s="60"/>
    </row>
    <row r="67" spans="1:9" x14ac:dyDescent="0.25">
      <c r="A67" s="61"/>
      <c r="B67" s="11"/>
      <c r="C67" s="24"/>
      <c r="D67" s="24"/>
      <c r="E67" s="109" t="s">
        <v>341</v>
      </c>
      <c r="F67" s="109"/>
      <c r="G67" s="109"/>
      <c r="H67" s="109"/>
      <c r="I67" s="109"/>
    </row>
    <row r="68" spans="1:9" x14ac:dyDescent="0.25">
      <c r="A68" s="57"/>
      <c r="B68" s="11" t="s">
        <v>343</v>
      </c>
      <c r="C68" s="32"/>
      <c r="D68" s="32"/>
      <c r="E68" s="58"/>
      <c r="F68" s="58"/>
      <c r="G68" s="58"/>
      <c r="H68" s="59"/>
      <c r="I68" s="60"/>
    </row>
    <row r="69" spans="1:9" x14ac:dyDescent="0.25">
      <c r="A69" s="61"/>
      <c r="B69" s="11"/>
      <c r="C69" s="24"/>
      <c r="D69" s="24"/>
      <c r="E69" s="109" t="s">
        <v>341</v>
      </c>
      <c r="F69" s="109"/>
      <c r="G69" s="109"/>
      <c r="H69" s="109"/>
      <c r="I69" s="109"/>
    </row>
    <row r="70" spans="1:9" x14ac:dyDescent="0.25">
      <c r="A70" s="57"/>
      <c r="B70" s="11" t="s">
        <v>344</v>
      </c>
      <c r="C70" s="32"/>
      <c r="D70" s="32"/>
      <c r="E70" s="58"/>
      <c r="F70" s="58"/>
      <c r="G70" s="58"/>
      <c r="H70" s="62"/>
      <c r="I70" s="60"/>
    </row>
    <row r="71" spans="1:9" x14ac:dyDescent="0.25">
      <c r="A71" s="57"/>
      <c r="B71" s="11"/>
      <c r="C71" s="32"/>
      <c r="D71" s="32"/>
      <c r="E71" s="63"/>
      <c r="F71" s="63"/>
      <c r="G71" s="63"/>
      <c r="H71" s="59"/>
      <c r="I71" s="64"/>
    </row>
    <row r="72" spans="1:9" x14ac:dyDescent="0.25">
      <c r="A72" s="61"/>
      <c r="B72" s="11"/>
      <c r="C72" s="24"/>
      <c r="D72" s="24"/>
      <c r="E72" s="109" t="s">
        <v>341</v>
      </c>
      <c r="F72" s="109"/>
      <c r="G72" s="109"/>
      <c r="H72" s="109"/>
      <c r="I72" s="109"/>
    </row>
  </sheetData>
  <mergeCells count="15">
    <mergeCell ref="E67:I67"/>
    <mergeCell ref="E69:I69"/>
    <mergeCell ref="E72:I72"/>
    <mergeCell ref="D19:H19"/>
    <mergeCell ref="A19:A20"/>
    <mergeCell ref="B19:B20"/>
    <mergeCell ref="C19:C20"/>
    <mergeCell ref="I19:I20"/>
    <mergeCell ref="E65:I65"/>
    <mergeCell ref="C10:I10"/>
    <mergeCell ref="A12:I12"/>
    <mergeCell ref="B14:I14"/>
    <mergeCell ref="B15:I15"/>
    <mergeCell ref="F18:G18"/>
    <mergeCell ref="H18:I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0A828-EBEA-494A-8E86-DE1AE72091D4}">
  <dimension ref="A1:H25"/>
  <sheetViews>
    <sheetView topLeftCell="A7" workbookViewId="0">
      <selection activeCell="H23" sqref="H23"/>
    </sheetView>
  </sheetViews>
  <sheetFormatPr defaultRowHeight="15" x14ac:dyDescent="0.25"/>
  <cols>
    <col min="2" max="2" width="18.140625" customWidth="1"/>
    <col min="3" max="3" width="13.7109375" customWidth="1"/>
    <col min="7" max="7" width="13.7109375" customWidth="1"/>
    <col min="8" max="8" width="15.85546875" customWidth="1"/>
  </cols>
  <sheetData>
    <row r="1" spans="1:8" x14ac:dyDescent="0.25">
      <c r="A1" s="119" t="s">
        <v>345</v>
      </c>
      <c r="B1" s="120"/>
      <c r="C1" s="120"/>
      <c r="D1" s="120"/>
      <c r="E1" s="120"/>
      <c r="F1" s="120"/>
      <c r="G1" s="120"/>
      <c r="H1" s="120"/>
    </row>
    <row r="2" spans="1:8" x14ac:dyDescent="0.25">
      <c r="A2" s="121" t="s">
        <v>346</v>
      </c>
      <c r="B2" s="120"/>
      <c r="C2" s="120"/>
      <c r="D2" s="120"/>
      <c r="E2" s="120"/>
      <c r="F2" s="120"/>
      <c r="G2" s="120"/>
      <c r="H2" s="120"/>
    </row>
    <row r="3" spans="1:8" ht="32.25" customHeight="1" x14ac:dyDescent="0.25">
      <c r="A3" s="122" t="s">
        <v>347</v>
      </c>
      <c r="B3" s="120"/>
      <c r="C3" s="123" t="s">
        <v>263</v>
      </c>
      <c r="D3" s="120"/>
      <c r="E3" s="120"/>
      <c r="F3" s="120"/>
      <c r="G3" s="120"/>
      <c r="H3" s="120"/>
    </row>
    <row r="4" spans="1:8" x14ac:dyDescent="0.25">
      <c r="A4" s="122" t="s">
        <v>348</v>
      </c>
      <c r="B4" s="120"/>
      <c r="C4" s="123" t="s">
        <v>349</v>
      </c>
      <c r="D4" s="120"/>
      <c r="E4" s="120"/>
      <c r="F4" s="120"/>
      <c r="G4" s="120"/>
      <c r="H4" s="120"/>
    </row>
    <row r="5" spans="1:8" ht="43.5" customHeight="1" x14ac:dyDescent="0.25">
      <c r="A5" s="124" t="s">
        <v>350</v>
      </c>
      <c r="B5" s="120"/>
      <c r="C5" s="123" t="s">
        <v>263</v>
      </c>
      <c r="D5" s="120"/>
      <c r="E5" s="120"/>
      <c r="F5" s="120"/>
      <c r="G5" s="120"/>
      <c r="H5" s="120"/>
    </row>
    <row r="6" spans="1:8" x14ac:dyDescent="0.25">
      <c r="A6" s="122" t="s">
        <v>351</v>
      </c>
      <c r="B6" s="120"/>
      <c r="C6" s="123"/>
      <c r="D6" s="120"/>
      <c r="E6" s="120"/>
      <c r="F6" s="120"/>
      <c r="G6" s="120"/>
      <c r="H6" s="120"/>
    </row>
    <row r="7" spans="1:8" x14ac:dyDescent="0.25">
      <c r="A7" s="122" t="s">
        <v>352</v>
      </c>
      <c r="B7" s="120"/>
      <c r="C7" s="123"/>
      <c r="D7" s="120"/>
      <c r="E7" s="120"/>
      <c r="F7" s="120"/>
      <c r="G7" s="120"/>
      <c r="H7" s="120"/>
    </row>
    <row r="8" spans="1:8" ht="37.5" customHeight="1" x14ac:dyDescent="0.25">
      <c r="A8" s="122" t="s">
        <v>353</v>
      </c>
      <c r="B8" s="120"/>
      <c r="C8" s="123" t="s">
        <v>354</v>
      </c>
      <c r="D8" s="120"/>
      <c r="E8" s="120"/>
      <c r="F8" s="120"/>
      <c r="G8" s="120"/>
      <c r="H8" s="120"/>
    </row>
    <row r="9" spans="1:8" x14ac:dyDescent="0.25">
      <c r="A9" s="122" t="s">
        <v>355</v>
      </c>
      <c r="B9" s="120"/>
      <c r="C9" s="125">
        <v>44195</v>
      </c>
      <c r="D9" s="120"/>
      <c r="E9" s="120"/>
      <c r="F9" s="120"/>
      <c r="G9" s="120"/>
      <c r="H9" s="120"/>
    </row>
    <row r="10" spans="1:8" x14ac:dyDescent="0.25">
      <c r="A10" s="122" t="s">
        <v>356</v>
      </c>
      <c r="B10" s="120"/>
      <c r="C10" s="125"/>
      <c r="D10" s="120"/>
      <c r="E10" s="120"/>
      <c r="F10" s="120"/>
      <c r="G10" s="120"/>
      <c r="H10" s="120"/>
    </row>
    <row r="11" spans="1:8" ht="45" x14ac:dyDescent="0.25">
      <c r="A11" s="65" t="s">
        <v>277</v>
      </c>
      <c r="B11" s="66" t="s">
        <v>357</v>
      </c>
      <c r="C11" s="126" t="s">
        <v>358</v>
      </c>
      <c r="D11" s="127"/>
      <c r="E11" s="65" t="s">
        <v>12</v>
      </c>
      <c r="F11" s="126" t="s">
        <v>359</v>
      </c>
      <c r="G11" s="127"/>
      <c r="H11" s="65" t="s">
        <v>360</v>
      </c>
    </row>
    <row r="12" spans="1:8" x14ac:dyDescent="0.25">
      <c r="A12" s="128" t="s">
        <v>24</v>
      </c>
      <c r="B12" s="128" t="s">
        <v>361</v>
      </c>
      <c r="C12" s="130" t="s">
        <v>362</v>
      </c>
      <c r="D12" s="131"/>
      <c r="E12" s="128" t="s">
        <v>363</v>
      </c>
      <c r="F12" s="132" t="s">
        <v>364</v>
      </c>
      <c r="G12" s="133"/>
      <c r="H12" s="136">
        <f>((313.828+1.343*1)*1000)</f>
        <v>315171</v>
      </c>
    </row>
    <row r="13" spans="1:8" x14ac:dyDescent="0.25">
      <c r="A13" s="129"/>
      <c r="B13" s="129"/>
      <c r="C13" s="130" t="s">
        <v>365</v>
      </c>
      <c r="D13" s="130"/>
      <c r="E13" s="129"/>
      <c r="F13" s="134"/>
      <c r="G13" s="135"/>
      <c r="H13" s="137"/>
    </row>
    <row r="14" spans="1:8" x14ac:dyDescent="0.25">
      <c r="A14" s="129"/>
      <c r="B14" s="129"/>
      <c r="C14" s="138" t="s">
        <v>366</v>
      </c>
      <c r="D14" s="139"/>
      <c r="E14" s="129"/>
      <c r="F14" s="134"/>
      <c r="G14" s="135"/>
      <c r="H14" s="137"/>
    </row>
    <row r="15" spans="1:8" x14ac:dyDescent="0.25">
      <c r="A15" s="129"/>
      <c r="B15" s="129"/>
      <c r="C15" s="138" t="s">
        <v>367</v>
      </c>
      <c r="D15" s="139"/>
      <c r="E15" s="129"/>
      <c r="F15" s="134"/>
      <c r="G15" s="135"/>
      <c r="H15" s="137"/>
    </row>
    <row r="16" spans="1:8" x14ac:dyDescent="0.25">
      <c r="A16" s="129"/>
      <c r="B16" s="129"/>
      <c r="C16" s="138" t="s">
        <v>368</v>
      </c>
      <c r="D16" s="139"/>
      <c r="E16" s="129"/>
      <c r="F16" s="134"/>
      <c r="G16" s="135"/>
      <c r="H16" s="137"/>
    </row>
    <row r="17" spans="1:8" ht="90.75" customHeight="1" x14ac:dyDescent="0.25">
      <c r="A17" s="129"/>
      <c r="B17" s="129"/>
      <c r="C17" s="138" t="s">
        <v>369</v>
      </c>
      <c r="D17" s="139"/>
      <c r="E17" s="129"/>
      <c r="F17" s="134"/>
      <c r="G17" s="135"/>
      <c r="H17" s="137"/>
    </row>
    <row r="18" spans="1:8" ht="27.75" customHeight="1" x14ac:dyDescent="0.25">
      <c r="A18" s="142" t="s">
        <v>370</v>
      </c>
      <c r="B18" s="141"/>
      <c r="C18" s="141"/>
      <c r="D18" s="141"/>
      <c r="E18" s="141"/>
      <c r="F18" s="141"/>
      <c r="G18" s="141"/>
      <c r="H18" s="67">
        <f>H12</f>
        <v>315171</v>
      </c>
    </row>
    <row r="19" spans="1:8" ht="26.25" customHeight="1" x14ac:dyDescent="0.25">
      <c r="A19" s="65" t="s">
        <v>371</v>
      </c>
      <c r="B19" s="143" t="s">
        <v>372</v>
      </c>
      <c r="C19" s="144"/>
      <c r="D19" s="144"/>
      <c r="E19" s="144"/>
      <c r="F19" s="145"/>
      <c r="G19" s="65" t="s">
        <v>373</v>
      </c>
      <c r="H19" s="65" t="s">
        <v>374</v>
      </c>
    </row>
    <row r="20" spans="1:8" x14ac:dyDescent="0.25">
      <c r="A20" s="68" t="s">
        <v>24</v>
      </c>
      <c r="B20" s="140" t="s">
        <v>375</v>
      </c>
      <c r="C20" s="141"/>
      <c r="D20" s="141"/>
      <c r="E20" s="141"/>
      <c r="F20" s="127"/>
      <c r="G20" s="69" t="s">
        <v>0</v>
      </c>
      <c r="H20" s="70">
        <f>H18</f>
        <v>315171</v>
      </c>
    </row>
    <row r="21" spans="1:8" ht="25.5" customHeight="1" x14ac:dyDescent="0.25">
      <c r="A21" s="68" t="s">
        <v>25</v>
      </c>
      <c r="B21" s="140" t="s">
        <v>376</v>
      </c>
      <c r="C21" s="141"/>
      <c r="D21" s="141"/>
      <c r="E21" s="141"/>
      <c r="F21" s="127"/>
      <c r="G21" s="69">
        <v>4.37</v>
      </c>
      <c r="H21" s="70">
        <f>H20*G21</f>
        <v>1377297.27</v>
      </c>
    </row>
    <row r="22" spans="1:8" x14ac:dyDescent="0.25">
      <c r="A22" s="68"/>
      <c r="B22" s="140" t="s">
        <v>377</v>
      </c>
      <c r="C22" s="146"/>
      <c r="D22" s="146"/>
      <c r="E22" s="146"/>
      <c r="F22" s="147"/>
      <c r="G22" s="69">
        <v>0.21660784129999999</v>
      </c>
      <c r="H22" s="71">
        <f>H21*G22</f>
        <v>298333.38848308322</v>
      </c>
    </row>
    <row r="23" spans="1:8" x14ac:dyDescent="0.25">
      <c r="A23" s="68" t="s">
        <v>26</v>
      </c>
      <c r="B23" s="140" t="s">
        <v>336</v>
      </c>
      <c r="C23" s="141"/>
      <c r="D23" s="141"/>
      <c r="E23" s="141"/>
      <c r="F23" s="127"/>
      <c r="G23" s="69" t="s">
        <v>0</v>
      </c>
      <c r="H23" s="71">
        <f>H22</f>
        <v>298333.38848308322</v>
      </c>
    </row>
    <row r="24" spans="1:8" x14ac:dyDescent="0.25">
      <c r="A24" s="68" t="s">
        <v>27</v>
      </c>
      <c r="B24" s="140" t="s">
        <v>378</v>
      </c>
      <c r="C24" s="141"/>
      <c r="D24" s="141"/>
      <c r="E24" s="141"/>
      <c r="F24" s="127"/>
      <c r="G24" s="69" t="s">
        <v>379</v>
      </c>
      <c r="H24" s="72">
        <f>H23*G24</f>
        <v>59666.677696616651</v>
      </c>
    </row>
    <row r="25" spans="1:8" x14ac:dyDescent="0.25">
      <c r="A25" s="68" t="s">
        <v>28</v>
      </c>
      <c r="B25" s="140" t="s">
        <v>380</v>
      </c>
      <c r="C25" s="141"/>
      <c r="D25" s="141"/>
      <c r="E25" s="141"/>
      <c r="F25" s="127"/>
      <c r="G25" s="69" t="s">
        <v>0</v>
      </c>
      <c r="H25" s="72">
        <f>SUM(H23:H24)</f>
        <v>358000.06617969985</v>
      </c>
    </row>
  </sheetData>
  <mergeCells count="39">
    <mergeCell ref="B24:F24"/>
    <mergeCell ref="B25:F25"/>
    <mergeCell ref="A18:G18"/>
    <mergeCell ref="B19:F19"/>
    <mergeCell ref="B20:F20"/>
    <mergeCell ref="B21:F21"/>
    <mergeCell ref="B22:F22"/>
    <mergeCell ref="B23:F23"/>
    <mergeCell ref="H12:H17"/>
    <mergeCell ref="C13:D13"/>
    <mergeCell ref="C14:D14"/>
    <mergeCell ref="C15:D15"/>
    <mergeCell ref="C16:D16"/>
    <mergeCell ref="C17:D17"/>
    <mergeCell ref="C11:D11"/>
    <mergeCell ref="F11:G11"/>
    <mergeCell ref="A12:A17"/>
    <mergeCell ref="B12:B17"/>
    <mergeCell ref="C12:D12"/>
    <mergeCell ref="E12:E17"/>
    <mergeCell ref="F12:G17"/>
    <mergeCell ref="A8:B8"/>
    <mergeCell ref="C8:H8"/>
    <mergeCell ref="A9:B9"/>
    <mergeCell ref="C9:H9"/>
    <mergeCell ref="A10:B10"/>
    <mergeCell ref="C10:H10"/>
    <mergeCell ref="A5:B5"/>
    <mergeCell ref="C5:H5"/>
    <mergeCell ref="A6:B6"/>
    <mergeCell ref="C6:H6"/>
    <mergeCell ref="A7:B7"/>
    <mergeCell ref="C7:H7"/>
    <mergeCell ref="A1:H1"/>
    <mergeCell ref="A2:H2"/>
    <mergeCell ref="A3:B3"/>
    <mergeCell ref="C3:H3"/>
    <mergeCell ref="A4:B4"/>
    <mergeCell ref="C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Y83"/>
  <sheetViews>
    <sheetView zoomScaleNormal="100" workbookViewId="0">
      <selection activeCell="AB16" sqref="AB16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9.75" customHeight="1" x14ac:dyDescent="0.25"/>
    <row r="2" spans="1:25" ht="15" customHeight="1" x14ac:dyDescent="0.25">
      <c r="A2" s="176" t="s">
        <v>263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ht="11.45" customHeight="1" x14ac:dyDescent="0.25">
      <c r="A3" s="177" t="s">
        <v>1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</row>
    <row r="4" spans="1:25" ht="19.5" customHeight="1" x14ac:dyDescent="0.25">
      <c r="A4" s="181" t="s">
        <v>2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</row>
    <row r="5" spans="1:25" ht="12.75" customHeight="1" x14ac:dyDescent="0.25">
      <c r="A5" s="182" t="s">
        <v>157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</row>
    <row r="6" spans="1:25" ht="15" customHeight="1" x14ac:dyDescent="0.25">
      <c r="A6" s="183" t="s">
        <v>3</v>
      </c>
      <c r="B6" s="151"/>
      <c r="C6" s="151"/>
      <c r="D6" s="183" t="s">
        <v>0</v>
      </c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</row>
    <row r="7" spans="1:25" ht="14.25" customHeight="1" x14ac:dyDescent="0.25">
      <c r="A7" s="183" t="s">
        <v>4</v>
      </c>
      <c r="B7" s="151"/>
      <c r="C7" s="151"/>
      <c r="D7" s="151"/>
      <c r="E7" s="151"/>
      <c r="F7" s="151"/>
      <c r="G7" s="151"/>
      <c r="H7" s="151"/>
      <c r="I7" s="151"/>
      <c r="J7" s="151"/>
      <c r="K7" s="184">
        <v>3719036</v>
      </c>
      <c r="L7" s="151"/>
      <c r="M7" s="151"/>
      <c r="N7" s="183" t="s">
        <v>5</v>
      </c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</row>
    <row r="8" spans="1:25" ht="14.25" customHeight="1" x14ac:dyDescent="0.25">
      <c r="A8" s="179" t="s">
        <v>6</v>
      </c>
      <c r="B8" s="151"/>
      <c r="C8" s="151"/>
      <c r="D8" s="151"/>
      <c r="E8" s="151"/>
      <c r="F8" s="151"/>
      <c r="G8" s="151"/>
      <c r="H8" s="151"/>
      <c r="I8" s="151"/>
      <c r="J8" s="151"/>
      <c r="K8" s="180">
        <v>185482</v>
      </c>
      <c r="L8" s="151"/>
      <c r="M8" s="151"/>
      <c r="N8" s="179" t="s">
        <v>5</v>
      </c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</row>
    <row r="9" spans="1:25" ht="14.25" customHeight="1" x14ac:dyDescent="0.25">
      <c r="A9" s="179" t="s">
        <v>7</v>
      </c>
      <c r="B9" s="151"/>
      <c r="C9" s="151"/>
      <c r="D9" s="151"/>
      <c r="E9" s="151"/>
      <c r="F9" s="151"/>
      <c r="G9" s="151"/>
      <c r="H9" s="151"/>
      <c r="I9" s="151"/>
      <c r="J9" s="151"/>
      <c r="K9" s="180">
        <v>857</v>
      </c>
      <c r="L9" s="151"/>
      <c r="M9" s="151"/>
      <c r="N9" s="179" t="s">
        <v>8</v>
      </c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</row>
    <row r="10" spans="1:25" ht="14.25" customHeight="1" x14ac:dyDescent="0.25">
      <c r="A10" s="170" t="s">
        <v>264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</row>
    <row r="11" spans="1:25" ht="15" customHeight="1" x14ac:dyDescent="0.25">
      <c r="A11" s="171" t="s">
        <v>9</v>
      </c>
      <c r="B11" s="165" t="s">
        <v>10</v>
      </c>
      <c r="C11" s="166"/>
      <c r="D11" s="165" t="s">
        <v>11</v>
      </c>
      <c r="E11" s="166"/>
      <c r="F11" s="171" t="s">
        <v>12</v>
      </c>
      <c r="G11" s="165" t="s">
        <v>13</v>
      </c>
      <c r="H11" s="166"/>
      <c r="I11" s="169" t="s">
        <v>14</v>
      </c>
      <c r="J11" s="154"/>
      <c r="K11" s="154"/>
      <c r="L11" s="154"/>
      <c r="M11" s="154"/>
      <c r="N11" s="154"/>
      <c r="O11" s="155"/>
      <c r="P11" s="169" t="s">
        <v>15</v>
      </c>
      <c r="Q11" s="154"/>
      <c r="R11" s="154"/>
      <c r="S11" s="154"/>
      <c r="T11" s="154"/>
      <c r="U11" s="154"/>
      <c r="V11" s="154"/>
      <c r="W11" s="155"/>
      <c r="X11" s="171" t="s">
        <v>16</v>
      </c>
      <c r="Y11" s="171" t="s">
        <v>17</v>
      </c>
    </row>
    <row r="12" spans="1:25" ht="15" customHeight="1" x14ac:dyDescent="0.25">
      <c r="A12" s="172"/>
      <c r="B12" s="174"/>
      <c r="C12" s="175"/>
      <c r="D12" s="174"/>
      <c r="E12" s="175"/>
      <c r="F12" s="172"/>
      <c r="G12" s="174"/>
      <c r="H12" s="175"/>
      <c r="I12" s="165" t="s">
        <v>18</v>
      </c>
      <c r="J12" s="166"/>
      <c r="K12" s="169" t="s">
        <v>19</v>
      </c>
      <c r="L12" s="154"/>
      <c r="M12" s="154"/>
      <c r="N12" s="154"/>
      <c r="O12" s="155"/>
      <c r="P12" s="165" t="s">
        <v>18</v>
      </c>
      <c r="Q12" s="166"/>
      <c r="R12" s="169" t="s">
        <v>19</v>
      </c>
      <c r="S12" s="154"/>
      <c r="T12" s="154"/>
      <c r="U12" s="154"/>
      <c r="V12" s="154"/>
      <c r="W12" s="155"/>
      <c r="X12" s="172"/>
      <c r="Y12" s="172"/>
    </row>
    <row r="13" spans="1:25" ht="42.95" customHeight="1" x14ac:dyDescent="0.25">
      <c r="A13" s="173"/>
      <c r="B13" s="167"/>
      <c r="C13" s="168"/>
      <c r="D13" s="167"/>
      <c r="E13" s="168"/>
      <c r="F13" s="173"/>
      <c r="G13" s="167"/>
      <c r="H13" s="168"/>
      <c r="I13" s="167"/>
      <c r="J13" s="168"/>
      <c r="K13" s="2" t="s">
        <v>20</v>
      </c>
      <c r="L13" s="169" t="s">
        <v>21</v>
      </c>
      <c r="M13" s="155"/>
      <c r="N13" s="2" t="s">
        <v>22</v>
      </c>
      <c r="O13" s="2" t="s">
        <v>23</v>
      </c>
      <c r="P13" s="167"/>
      <c r="Q13" s="168"/>
      <c r="R13" s="2" t="s">
        <v>20</v>
      </c>
      <c r="S13" s="2" t="s">
        <v>21</v>
      </c>
      <c r="T13" s="169" t="s">
        <v>22</v>
      </c>
      <c r="U13" s="154"/>
      <c r="V13" s="155"/>
      <c r="W13" s="2" t="s">
        <v>23</v>
      </c>
      <c r="X13" s="173"/>
      <c r="Y13" s="173"/>
    </row>
    <row r="14" spans="1:25" ht="14.25" customHeight="1" x14ac:dyDescent="0.25">
      <c r="A14" s="2">
        <v>1</v>
      </c>
      <c r="B14" s="164">
        <v>2</v>
      </c>
      <c r="C14" s="155"/>
      <c r="D14" s="164">
        <v>3</v>
      </c>
      <c r="E14" s="155"/>
      <c r="F14" s="3">
        <v>4</v>
      </c>
      <c r="G14" s="164">
        <v>5</v>
      </c>
      <c r="H14" s="155"/>
      <c r="I14" s="164">
        <v>6</v>
      </c>
      <c r="J14" s="155"/>
      <c r="K14" s="3">
        <v>7</v>
      </c>
      <c r="L14" s="164">
        <v>8</v>
      </c>
      <c r="M14" s="155"/>
      <c r="N14" s="3">
        <v>9</v>
      </c>
      <c r="O14" s="3">
        <v>10</v>
      </c>
      <c r="P14" s="164">
        <v>11</v>
      </c>
      <c r="Q14" s="155"/>
      <c r="R14" s="3">
        <v>12</v>
      </c>
      <c r="S14" s="3">
        <v>13</v>
      </c>
      <c r="T14" s="164">
        <v>14</v>
      </c>
      <c r="U14" s="154"/>
      <c r="V14" s="155"/>
      <c r="W14" s="3">
        <v>15</v>
      </c>
      <c r="X14" s="3">
        <v>16</v>
      </c>
      <c r="Y14" s="3">
        <v>17</v>
      </c>
    </row>
    <row r="15" spans="1:25" ht="15.75" customHeight="1" x14ac:dyDescent="0.25">
      <c r="A15" s="163" t="s">
        <v>158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</row>
    <row r="16" spans="1:25" ht="243.75" customHeight="1" x14ac:dyDescent="0.25">
      <c r="A16" s="4" t="s">
        <v>24</v>
      </c>
      <c r="B16" s="161" t="s">
        <v>159</v>
      </c>
      <c r="C16" s="155"/>
      <c r="D16" s="161" t="s">
        <v>160</v>
      </c>
      <c r="E16" s="155"/>
      <c r="F16" s="5" t="s">
        <v>57</v>
      </c>
      <c r="G16" s="162">
        <v>7.7799999999999994E-2</v>
      </c>
      <c r="H16" s="155"/>
      <c r="I16" s="162">
        <v>65803.64</v>
      </c>
      <c r="J16" s="155"/>
      <c r="K16" s="7"/>
      <c r="L16" s="162">
        <v>65803.64</v>
      </c>
      <c r="M16" s="155"/>
      <c r="N16" s="6">
        <v>23769.78</v>
      </c>
      <c r="O16" s="7"/>
      <c r="P16" s="162">
        <v>5119.5200000000004</v>
      </c>
      <c r="Q16" s="155"/>
      <c r="R16" s="7"/>
      <c r="S16" s="6">
        <v>5119.5200000000004</v>
      </c>
      <c r="T16" s="162">
        <v>1849.29</v>
      </c>
      <c r="U16" s="154"/>
      <c r="V16" s="155"/>
      <c r="W16" s="7"/>
      <c r="X16" s="7"/>
      <c r="Y16" s="6">
        <v>5.91</v>
      </c>
    </row>
    <row r="17" spans="1:25" ht="177.75" customHeight="1" x14ac:dyDescent="0.25">
      <c r="A17" s="4" t="s">
        <v>25</v>
      </c>
      <c r="B17" s="161" t="s">
        <v>161</v>
      </c>
      <c r="C17" s="155"/>
      <c r="D17" s="161" t="s">
        <v>162</v>
      </c>
      <c r="E17" s="155"/>
      <c r="F17" s="5" t="s">
        <v>58</v>
      </c>
      <c r="G17" s="162">
        <v>0.19439999999999999</v>
      </c>
      <c r="H17" s="155"/>
      <c r="I17" s="162">
        <v>38435.74</v>
      </c>
      <c r="J17" s="155"/>
      <c r="K17" s="6">
        <v>38435.74</v>
      </c>
      <c r="L17" s="160"/>
      <c r="M17" s="159"/>
      <c r="N17" s="7"/>
      <c r="O17" s="7"/>
      <c r="P17" s="162">
        <v>7471.91</v>
      </c>
      <c r="Q17" s="159"/>
      <c r="R17" s="6">
        <v>7471.91</v>
      </c>
      <c r="S17" s="7"/>
      <c r="T17" s="160"/>
      <c r="U17" s="158"/>
      <c r="V17" s="159"/>
      <c r="W17" s="6">
        <v>203.67</v>
      </c>
      <c r="X17" s="6">
        <v>39.590000000000003</v>
      </c>
      <c r="Y17" s="7"/>
    </row>
    <row r="18" spans="1:25" ht="166.5" customHeight="1" x14ac:dyDescent="0.25">
      <c r="A18" s="4" t="s">
        <v>26</v>
      </c>
      <c r="B18" s="161" t="s">
        <v>163</v>
      </c>
      <c r="C18" s="159"/>
      <c r="D18" s="161" t="s">
        <v>164</v>
      </c>
      <c r="E18" s="159"/>
      <c r="F18" s="5" t="s">
        <v>151</v>
      </c>
      <c r="G18" s="162">
        <v>1.39</v>
      </c>
      <c r="H18" s="159"/>
      <c r="I18" s="162">
        <v>609.70000000000005</v>
      </c>
      <c r="J18" s="159"/>
      <c r="K18" s="7"/>
      <c r="L18" s="162">
        <v>609.70000000000005</v>
      </c>
      <c r="M18" s="159"/>
      <c r="N18" s="6">
        <v>311.82</v>
      </c>
      <c r="O18" s="7"/>
      <c r="P18" s="162">
        <v>847.48</v>
      </c>
      <c r="Q18" s="159"/>
      <c r="R18" s="7"/>
      <c r="S18" s="6">
        <v>847.48</v>
      </c>
      <c r="T18" s="162">
        <v>433.43</v>
      </c>
      <c r="U18" s="158"/>
      <c r="V18" s="159"/>
      <c r="W18" s="7"/>
      <c r="X18" s="7"/>
      <c r="Y18" s="6">
        <v>1.62</v>
      </c>
    </row>
    <row r="19" spans="1:25" ht="188.25" customHeight="1" x14ac:dyDescent="0.25">
      <c r="A19" s="4" t="s">
        <v>27</v>
      </c>
      <c r="B19" s="161" t="s">
        <v>165</v>
      </c>
      <c r="C19" s="159"/>
      <c r="D19" s="161" t="s">
        <v>166</v>
      </c>
      <c r="E19" s="159"/>
      <c r="F19" s="5" t="s">
        <v>60</v>
      </c>
      <c r="G19" s="162">
        <v>26.3</v>
      </c>
      <c r="H19" s="159"/>
      <c r="I19" s="162">
        <v>2112.98</v>
      </c>
      <c r="J19" s="159"/>
      <c r="K19" s="6">
        <v>626.91</v>
      </c>
      <c r="L19" s="162">
        <v>490.59</v>
      </c>
      <c r="M19" s="159"/>
      <c r="N19" s="6">
        <v>184.89</v>
      </c>
      <c r="O19" s="6">
        <v>995.48</v>
      </c>
      <c r="P19" s="162">
        <v>55571.37</v>
      </c>
      <c r="Q19" s="159"/>
      <c r="R19" s="6">
        <v>16487.73</v>
      </c>
      <c r="S19" s="6">
        <v>12902.52</v>
      </c>
      <c r="T19" s="162">
        <v>4862.6099999999997</v>
      </c>
      <c r="U19" s="158"/>
      <c r="V19" s="159"/>
      <c r="W19" s="6">
        <v>3.17</v>
      </c>
      <c r="X19" s="6">
        <v>83.48</v>
      </c>
      <c r="Y19" s="6">
        <v>20.420000000000002</v>
      </c>
    </row>
    <row r="20" spans="1:25" ht="167.25" customHeight="1" x14ac:dyDescent="0.25">
      <c r="A20" s="4" t="s">
        <v>28</v>
      </c>
      <c r="B20" s="161" t="s">
        <v>167</v>
      </c>
      <c r="C20" s="159"/>
      <c r="D20" s="161" t="s">
        <v>168</v>
      </c>
      <c r="E20" s="159"/>
      <c r="F20" s="5" t="s">
        <v>62</v>
      </c>
      <c r="G20" s="162">
        <v>8.0699999999999994E-2</v>
      </c>
      <c r="H20" s="159"/>
      <c r="I20" s="162">
        <v>30698.32</v>
      </c>
      <c r="J20" s="159"/>
      <c r="K20" s="7"/>
      <c r="L20" s="162">
        <v>393.81</v>
      </c>
      <c r="M20" s="159"/>
      <c r="N20" s="6">
        <v>237.72</v>
      </c>
      <c r="O20" s="6">
        <v>30304.51</v>
      </c>
      <c r="P20" s="162">
        <v>2477.35</v>
      </c>
      <c r="Q20" s="159"/>
      <c r="R20" s="7"/>
      <c r="S20" s="6">
        <v>31.78</v>
      </c>
      <c r="T20" s="162">
        <v>19.18</v>
      </c>
      <c r="U20" s="158"/>
      <c r="V20" s="159"/>
      <c r="W20" s="7"/>
      <c r="X20" s="7"/>
      <c r="Y20" s="6">
        <v>0.08</v>
      </c>
    </row>
    <row r="21" spans="1:25" ht="188.25" customHeight="1" x14ac:dyDescent="0.25">
      <c r="A21" s="4" t="s">
        <v>29</v>
      </c>
      <c r="B21" s="161" t="s">
        <v>169</v>
      </c>
      <c r="C21" s="159"/>
      <c r="D21" s="161" t="s">
        <v>170</v>
      </c>
      <c r="E21" s="159"/>
      <c r="F21" s="5" t="s">
        <v>60</v>
      </c>
      <c r="G21" s="162">
        <v>13.6</v>
      </c>
      <c r="H21" s="159"/>
      <c r="I21" s="162">
        <v>1293.81</v>
      </c>
      <c r="J21" s="159"/>
      <c r="K21" s="6">
        <v>600.75</v>
      </c>
      <c r="L21" s="162">
        <v>318.85000000000002</v>
      </c>
      <c r="M21" s="159"/>
      <c r="N21" s="6">
        <v>101.07</v>
      </c>
      <c r="O21" s="6">
        <v>374.21</v>
      </c>
      <c r="P21" s="162">
        <v>17595.82</v>
      </c>
      <c r="Q21" s="159"/>
      <c r="R21" s="6">
        <v>8170.2</v>
      </c>
      <c r="S21" s="6">
        <v>4336.3599999999997</v>
      </c>
      <c r="T21" s="162">
        <v>1374.55</v>
      </c>
      <c r="U21" s="158"/>
      <c r="V21" s="159"/>
      <c r="W21" s="6">
        <v>3.04</v>
      </c>
      <c r="X21" s="6">
        <v>41.37</v>
      </c>
      <c r="Y21" s="6">
        <v>5.67</v>
      </c>
    </row>
    <row r="22" spans="1:25" ht="205.5" customHeight="1" x14ac:dyDescent="0.25">
      <c r="A22" s="4" t="s">
        <v>31</v>
      </c>
      <c r="B22" s="161" t="s">
        <v>171</v>
      </c>
      <c r="C22" s="159"/>
      <c r="D22" s="161" t="s">
        <v>172</v>
      </c>
      <c r="E22" s="159"/>
      <c r="F22" s="5" t="s">
        <v>65</v>
      </c>
      <c r="G22" s="162">
        <v>1.34</v>
      </c>
      <c r="H22" s="159"/>
      <c r="I22" s="162">
        <v>9293.91</v>
      </c>
      <c r="J22" s="159"/>
      <c r="K22" s="6">
        <v>8141.56</v>
      </c>
      <c r="L22" s="162">
        <v>1152.3499999999999</v>
      </c>
      <c r="M22" s="159"/>
      <c r="N22" s="6">
        <v>81.069999999999993</v>
      </c>
      <c r="O22" s="7"/>
      <c r="P22" s="162">
        <v>12453.84</v>
      </c>
      <c r="Q22" s="159"/>
      <c r="R22" s="6">
        <v>10909.69</v>
      </c>
      <c r="S22" s="6">
        <v>1544.15</v>
      </c>
      <c r="T22" s="162">
        <v>108.63</v>
      </c>
      <c r="U22" s="158"/>
      <c r="V22" s="159"/>
      <c r="W22" s="6">
        <v>37.53</v>
      </c>
      <c r="X22" s="6">
        <v>50.29</v>
      </c>
      <c r="Y22" s="6">
        <v>0.35</v>
      </c>
    </row>
    <row r="23" spans="1:25" ht="186.75" customHeight="1" x14ac:dyDescent="0.25">
      <c r="A23" s="4" t="s">
        <v>61</v>
      </c>
      <c r="B23" s="161" t="s">
        <v>173</v>
      </c>
      <c r="C23" s="159"/>
      <c r="D23" s="161" t="s">
        <v>174</v>
      </c>
      <c r="E23" s="159"/>
      <c r="F23" s="5" t="s">
        <v>67</v>
      </c>
      <c r="G23" s="162">
        <v>0.11</v>
      </c>
      <c r="H23" s="159"/>
      <c r="I23" s="162">
        <v>427314.07</v>
      </c>
      <c r="J23" s="159"/>
      <c r="K23" s="6">
        <v>44924.89</v>
      </c>
      <c r="L23" s="162">
        <v>23052.58</v>
      </c>
      <c r="M23" s="159"/>
      <c r="N23" s="6">
        <v>8098.95</v>
      </c>
      <c r="O23" s="6">
        <v>359336.6</v>
      </c>
      <c r="P23" s="162">
        <v>47004.55</v>
      </c>
      <c r="Q23" s="159"/>
      <c r="R23" s="6">
        <v>4941.74</v>
      </c>
      <c r="S23" s="6">
        <v>2535.7800000000002</v>
      </c>
      <c r="T23" s="162">
        <v>890.88</v>
      </c>
      <c r="U23" s="158"/>
      <c r="V23" s="159"/>
      <c r="W23" s="6">
        <v>238.05</v>
      </c>
      <c r="X23" s="6">
        <v>26.19</v>
      </c>
      <c r="Y23" s="6">
        <v>2.85</v>
      </c>
    </row>
    <row r="24" spans="1:25" ht="196.5" customHeight="1" x14ac:dyDescent="0.25">
      <c r="A24" s="4" t="s">
        <v>63</v>
      </c>
      <c r="B24" s="161" t="s">
        <v>175</v>
      </c>
      <c r="C24" s="159"/>
      <c r="D24" s="161" t="s">
        <v>176</v>
      </c>
      <c r="E24" s="159"/>
      <c r="F24" s="5" t="s">
        <v>70</v>
      </c>
      <c r="G24" s="162">
        <v>0.24</v>
      </c>
      <c r="H24" s="159"/>
      <c r="I24" s="162">
        <v>558029.42000000004</v>
      </c>
      <c r="J24" s="159"/>
      <c r="K24" s="6">
        <v>91898.76</v>
      </c>
      <c r="L24" s="162">
        <v>25553.62</v>
      </c>
      <c r="M24" s="159"/>
      <c r="N24" s="6">
        <v>8154.34</v>
      </c>
      <c r="O24" s="6">
        <v>440577.04</v>
      </c>
      <c r="P24" s="162">
        <v>133927.06</v>
      </c>
      <c r="Q24" s="159"/>
      <c r="R24" s="6">
        <v>22055.7</v>
      </c>
      <c r="S24" s="6">
        <v>6132.87</v>
      </c>
      <c r="T24" s="162">
        <v>1957.04</v>
      </c>
      <c r="U24" s="158"/>
      <c r="V24" s="159"/>
      <c r="W24" s="6">
        <v>453.25</v>
      </c>
      <c r="X24" s="6">
        <v>108.78</v>
      </c>
      <c r="Y24" s="6">
        <v>6.28</v>
      </c>
    </row>
    <row r="25" spans="1:25" ht="196.5" customHeight="1" x14ac:dyDescent="0.25">
      <c r="A25" s="4" t="s">
        <v>64</v>
      </c>
      <c r="B25" s="161" t="s">
        <v>177</v>
      </c>
      <c r="C25" s="159"/>
      <c r="D25" s="161" t="s">
        <v>178</v>
      </c>
      <c r="E25" s="159"/>
      <c r="F25" s="5" t="s">
        <v>62</v>
      </c>
      <c r="G25" s="162">
        <v>0.54279999999999995</v>
      </c>
      <c r="H25" s="159"/>
      <c r="I25" s="162">
        <v>122769.17</v>
      </c>
      <c r="J25" s="159"/>
      <c r="K25" s="6">
        <v>6327.49</v>
      </c>
      <c r="L25" s="162">
        <v>445.15</v>
      </c>
      <c r="M25" s="159"/>
      <c r="N25" s="6">
        <v>67.5</v>
      </c>
      <c r="O25" s="6">
        <v>115996.53</v>
      </c>
      <c r="P25" s="162">
        <v>66639.11</v>
      </c>
      <c r="Q25" s="159"/>
      <c r="R25" s="6">
        <v>3434.56</v>
      </c>
      <c r="S25" s="6">
        <v>241.63</v>
      </c>
      <c r="T25" s="162">
        <v>36.64</v>
      </c>
      <c r="U25" s="158"/>
      <c r="V25" s="159"/>
      <c r="W25" s="6">
        <v>28.83</v>
      </c>
      <c r="X25" s="6">
        <v>15.65</v>
      </c>
      <c r="Y25" s="6">
        <v>0.12</v>
      </c>
    </row>
    <row r="26" spans="1:25" ht="217.5" customHeight="1" x14ac:dyDescent="0.25">
      <c r="A26" s="4" t="s">
        <v>66</v>
      </c>
      <c r="B26" s="161" t="s">
        <v>179</v>
      </c>
      <c r="C26" s="159"/>
      <c r="D26" s="161" t="s">
        <v>180</v>
      </c>
      <c r="E26" s="159"/>
      <c r="F26" s="5" t="s">
        <v>65</v>
      </c>
      <c r="G26" s="162">
        <v>0.22800000000000001</v>
      </c>
      <c r="H26" s="159"/>
      <c r="I26" s="162">
        <v>15969.25</v>
      </c>
      <c r="J26" s="159"/>
      <c r="K26" s="6">
        <v>6450.34</v>
      </c>
      <c r="L26" s="162">
        <v>737.03</v>
      </c>
      <c r="M26" s="159"/>
      <c r="N26" s="7"/>
      <c r="O26" s="6">
        <v>8781.8799999999992</v>
      </c>
      <c r="P26" s="162">
        <v>3640.99</v>
      </c>
      <c r="Q26" s="159"/>
      <c r="R26" s="6">
        <v>1470.68</v>
      </c>
      <c r="S26" s="6">
        <v>168.04</v>
      </c>
      <c r="T26" s="160"/>
      <c r="U26" s="158"/>
      <c r="V26" s="159"/>
      <c r="W26" s="6">
        <v>28.04</v>
      </c>
      <c r="X26" s="6">
        <v>6.39</v>
      </c>
      <c r="Y26" s="7"/>
    </row>
    <row r="27" spans="1:25" ht="168.75" customHeight="1" x14ac:dyDescent="0.25">
      <c r="A27" s="4" t="s">
        <v>68</v>
      </c>
      <c r="B27" s="161" t="s">
        <v>181</v>
      </c>
      <c r="C27" s="159"/>
      <c r="D27" s="161" t="s">
        <v>182</v>
      </c>
      <c r="E27" s="159"/>
      <c r="F27" s="5" t="s">
        <v>58</v>
      </c>
      <c r="G27" s="162">
        <v>0.14699999999999999</v>
      </c>
      <c r="H27" s="159"/>
      <c r="I27" s="162">
        <v>21236.81</v>
      </c>
      <c r="J27" s="159"/>
      <c r="K27" s="6">
        <v>21236.81</v>
      </c>
      <c r="L27" s="160"/>
      <c r="M27" s="159"/>
      <c r="N27" s="7"/>
      <c r="O27" s="7"/>
      <c r="P27" s="162">
        <v>3121.81</v>
      </c>
      <c r="Q27" s="159"/>
      <c r="R27" s="6">
        <v>3121.81</v>
      </c>
      <c r="S27" s="7"/>
      <c r="T27" s="160"/>
      <c r="U27" s="158"/>
      <c r="V27" s="159"/>
      <c r="W27" s="6">
        <v>117.04</v>
      </c>
      <c r="X27" s="6">
        <v>17.21</v>
      </c>
      <c r="Y27" s="7"/>
    </row>
    <row r="28" spans="1:25" ht="187.5" customHeight="1" x14ac:dyDescent="0.25">
      <c r="A28" s="4" t="s">
        <v>69</v>
      </c>
      <c r="B28" s="161" t="s">
        <v>183</v>
      </c>
      <c r="C28" s="159"/>
      <c r="D28" s="161" t="s">
        <v>184</v>
      </c>
      <c r="E28" s="159"/>
      <c r="F28" s="5" t="s">
        <v>102</v>
      </c>
      <c r="G28" s="162">
        <v>1.0496000000000001</v>
      </c>
      <c r="H28" s="159"/>
      <c r="I28" s="162">
        <v>13274.92</v>
      </c>
      <c r="J28" s="159"/>
      <c r="K28" s="6">
        <v>641.11</v>
      </c>
      <c r="L28" s="162">
        <v>87.16</v>
      </c>
      <c r="M28" s="159"/>
      <c r="N28" s="6">
        <v>2.87</v>
      </c>
      <c r="O28" s="6">
        <v>12546.65</v>
      </c>
      <c r="P28" s="162">
        <v>13933.36</v>
      </c>
      <c r="Q28" s="159"/>
      <c r="R28" s="6">
        <v>672.91</v>
      </c>
      <c r="S28" s="6">
        <v>91.48</v>
      </c>
      <c r="T28" s="162">
        <v>3.01</v>
      </c>
      <c r="U28" s="158"/>
      <c r="V28" s="159"/>
      <c r="W28" s="6">
        <v>2.92</v>
      </c>
      <c r="X28" s="6">
        <v>3.07</v>
      </c>
      <c r="Y28" s="6">
        <v>0.01</v>
      </c>
    </row>
    <row r="29" spans="1:25" ht="187.5" customHeight="1" x14ac:dyDescent="0.25">
      <c r="A29" s="4" t="s">
        <v>71</v>
      </c>
      <c r="B29" s="161" t="s">
        <v>98</v>
      </c>
      <c r="C29" s="159"/>
      <c r="D29" s="161" t="s">
        <v>185</v>
      </c>
      <c r="E29" s="159"/>
      <c r="F29" s="5" t="s">
        <v>99</v>
      </c>
      <c r="G29" s="162">
        <v>0.64659999999999995</v>
      </c>
      <c r="H29" s="159"/>
      <c r="I29" s="162">
        <v>6546.87</v>
      </c>
      <c r="J29" s="159"/>
      <c r="K29" s="6">
        <v>2674.78</v>
      </c>
      <c r="L29" s="162">
        <v>3099.69</v>
      </c>
      <c r="M29" s="159"/>
      <c r="N29" s="6">
        <v>752.84</v>
      </c>
      <c r="O29" s="6">
        <v>772.4</v>
      </c>
      <c r="P29" s="162">
        <v>4233.21</v>
      </c>
      <c r="Q29" s="159"/>
      <c r="R29" s="6">
        <v>1729.51</v>
      </c>
      <c r="S29" s="6">
        <v>2004.27</v>
      </c>
      <c r="T29" s="162">
        <v>486.79</v>
      </c>
      <c r="U29" s="158"/>
      <c r="V29" s="159"/>
      <c r="W29" s="6">
        <v>12.04</v>
      </c>
      <c r="X29" s="6">
        <v>7.79</v>
      </c>
      <c r="Y29" s="6">
        <v>1.54</v>
      </c>
    </row>
    <row r="30" spans="1:25" ht="166.5" customHeight="1" x14ac:dyDescent="0.25">
      <c r="A30" s="4" t="s">
        <v>72</v>
      </c>
      <c r="B30" s="161" t="s">
        <v>101</v>
      </c>
      <c r="C30" s="159"/>
      <c r="D30" s="161" t="s">
        <v>186</v>
      </c>
      <c r="E30" s="159"/>
      <c r="F30" s="5" t="s">
        <v>99</v>
      </c>
      <c r="G30" s="162">
        <v>1.87</v>
      </c>
      <c r="H30" s="159"/>
      <c r="I30" s="162">
        <v>8191.24</v>
      </c>
      <c r="J30" s="159"/>
      <c r="K30" s="6">
        <v>3839.31</v>
      </c>
      <c r="L30" s="162">
        <v>2880.65</v>
      </c>
      <c r="M30" s="159"/>
      <c r="N30" s="6">
        <v>650.6</v>
      </c>
      <c r="O30" s="6">
        <v>1471.28</v>
      </c>
      <c r="P30" s="162">
        <v>15317.62</v>
      </c>
      <c r="Q30" s="159"/>
      <c r="R30" s="6">
        <v>7179.51</v>
      </c>
      <c r="S30" s="6">
        <v>5386.82</v>
      </c>
      <c r="T30" s="162">
        <v>1216.6199999999999</v>
      </c>
      <c r="U30" s="158"/>
      <c r="V30" s="159"/>
      <c r="W30" s="6">
        <v>18.16</v>
      </c>
      <c r="X30" s="6">
        <v>33.96</v>
      </c>
      <c r="Y30" s="6">
        <v>3.65</v>
      </c>
    </row>
    <row r="31" spans="1:25" ht="186" customHeight="1" x14ac:dyDescent="0.25">
      <c r="A31" s="4" t="s">
        <v>73</v>
      </c>
      <c r="B31" s="161" t="s">
        <v>100</v>
      </c>
      <c r="C31" s="159"/>
      <c r="D31" s="161" t="s">
        <v>187</v>
      </c>
      <c r="E31" s="159"/>
      <c r="F31" s="5" t="s">
        <v>99</v>
      </c>
      <c r="G31" s="162">
        <v>0.44890000000000002</v>
      </c>
      <c r="H31" s="159"/>
      <c r="I31" s="162">
        <v>13494.08</v>
      </c>
      <c r="J31" s="159"/>
      <c r="K31" s="6">
        <v>5181.9799999999996</v>
      </c>
      <c r="L31" s="162">
        <v>6397.34</v>
      </c>
      <c r="M31" s="159"/>
      <c r="N31" s="6">
        <v>1133.8900000000001</v>
      </c>
      <c r="O31" s="6">
        <v>1914.76</v>
      </c>
      <c r="P31" s="162">
        <v>6057.49</v>
      </c>
      <c r="Q31" s="159"/>
      <c r="R31" s="6">
        <v>2326.19</v>
      </c>
      <c r="S31" s="6">
        <v>2871.76</v>
      </c>
      <c r="T31" s="162">
        <v>509</v>
      </c>
      <c r="U31" s="158"/>
      <c r="V31" s="159"/>
      <c r="W31" s="6">
        <v>20.99</v>
      </c>
      <c r="X31" s="6">
        <v>9.42</v>
      </c>
      <c r="Y31" s="6">
        <v>1.44</v>
      </c>
    </row>
    <row r="32" spans="1:25" ht="176.25" customHeight="1" x14ac:dyDescent="0.25">
      <c r="A32" s="4" t="s">
        <v>74</v>
      </c>
      <c r="B32" s="161" t="s">
        <v>188</v>
      </c>
      <c r="C32" s="159"/>
      <c r="D32" s="161" t="s">
        <v>189</v>
      </c>
      <c r="E32" s="159"/>
      <c r="F32" s="5" t="s">
        <v>59</v>
      </c>
      <c r="G32" s="162">
        <v>0.34200000000000003</v>
      </c>
      <c r="H32" s="159"/>
      <c r="I32" s="162">
        <v>12420.32</v>
      </c>
      <c r="J32" s="159"/>
      <c r="K32" s="6">
        <v>6795.53</v>
      </c>
      <c r="L32" s="162">
        <v>5614.21</v>
      </c>
      <c r="M32" s="159"/>
      <c r="N32" s="6">
        <v>1768.38</v>
      </c>
      <c r="O32" s="6">
        <v>10.58</v>
      </c>
      <c r="P32" s="162">
        <v>4247.75</v>
      </c>
      <c r="Q32" s="159"/>
      <c r="R32" s="6">
        <v>2324.0700000000002</v>
      </c>
      <c r="S32" s="6">
        <v>1920.06</v>
      </c>
      <c r="T32" s="162">
        <v>604.79</v>
      </c>
      <c r="U32" s="158"/>
      <c r="V32" s="159"/>
      <c r="W32" s="6">
        <v>35.36</v>
      </c>
      <c r="X32" s="6">
        <v>12.09</v>
      </c>
      <c r="Y32" s="6">
        <v>1.89</v>
      </c>
    </row>
    <row r="33" spans="1:25" ht="176.25" customHeight="1" x14ac:dyDescent="0.25">
      <c r="A33" s="4" t="s">
        <v>75</v>
      </c>
      <c r="B33" s="161" t="s">
        <v>190</v>
      </c>
      <c r="C33" s="159"/>
      <c r="D33" s="161" t="s">
        <v>191</v>
      </c>
      <c r="E33" s="159"/>
      <c r="F33" s="5" t="s">
        <v>94</v>
      </c>
      <c r="G33" s="162">
        <v>1.0342</v>
      </c>
      <c r="H33" s="159"/>
      <c r="I33" s="162">
        <v>59518.25</v>
      </c>
      <c r="J33" s="159"/>
      <c r="K33" s="6">
        <v>26571.97</v>
      </c>
      <c r="L33" s="162">
        <v>26738.49</v>
      </c>
      <c r="M33" s="159"/>
      <c r="N33" s="6">
        <v>6466.29</v>
      </c>
      <c r="O33" s="6">
        <v>6207.79</v>
      </c>
      <c r="P33" s="162">
        <v>61553.77</v>
      </c>
      <c r="Q33" s="159"/>
      <c r="R33" s="6">
        <v>27480.73</v>
      </c>
      <c r="S33" s="6">
        <v>27652.94</v>
      </c>
      <c r="T33" s="162">
        <v>6687.44</v>
      </c>
      <c r="U33" s="158"/>
      <c r="V33" s="159"/>
      <c r="W33" s="6">
        <v>121.07</v>
      </c>
      <c r="X33" s="6">
        <v>125.21</v>
      </c>
      <c r="Y33" s="6">
        <v>21.2</v>
      </c>
    </row>
    <row r="34" spans="1:25" ht="158.25" customHeight="1" x14ac:dyDescent="0.25">
      <c r="A34" s="4" t="s">
        <v>76</v>
      </c>
      <c r="B34" s="161" t="s">
        <v>192</v>
      </c>
      <c r="C34" s="159"/>
      <c r="D34" s="161" t="s">
        <v>193</v>
      </c>
      <c r="E34" s="159"/>
      <c r="F34" s="5" t="s">
        <v>94</v>
      </c>
      <c r="G34" s="162">
        <v>8.0799999999999997E-2</v>
      </c>
      <c r="H34" s="159"/>
      <c r="I34" s="162">
        <v>16865.89</v>
      </c>
      <c r="J34" s="159"/>
      <c r="K34" s="6">
        <v>13310.2</v>
      </c>
      <c r="L34" s="162">
        <v>578.54</v>
      </c>
      <c r="M34" s="159"/>
      <c r="N34" s="6">
        <v>121.22</v>
      </c>
      <c r="O34" s="6">
        <v>2977.15</v>
      </c>
      <c r="P34" s="162">
        <v>1362.76</v>
      </c>
      <c r="Q34" s="159"/>
      <c r="R34" s="6">
        <v>1075.46</v>
      </c>
      <c r="S34" s="6">
        <v>46.75</v>
      </c>
      <c r="T34" s="162">
        <v>9.7899999999999991</v>
      </c>
      <c r="U34" s="158"/>
      <c r="V34" s="159"/>
      <c r="W34" s="6">
        <v>59.92</v>
      </c>
      <c r="X34" s="6">
        <v>4.84</v>
      </c>
      <c r="Y34" s="6">
        <v>0.03</v>
      </c>
    </row>
    <row r="35" spans="1:25" ht="167.25" customHeight="1" x14ac:dyDescent="0.25">
      <c r="A35" s="4" t="s">
        <v>77</v>
      </c>
      <c r="B35" s="161" t="s">
        <v>194</v>
      </c>
      <c r="C35" s="159"/>
      <c r="D35" s="161" t="s">
        <v>195</v>
      </c>
      <c r="E35" s="159"/>
      <c r="F35" s="5" t="s">
        <v>83</v>
      </c>
      <c r="G35" s="162">
        <v>1.413</v>
      </c>
      <c r="H35" s="159"/>
      <c r="I35" s="162">
        <v>16654.259999999998</v>
      </c>
      <c r="J35" s="159"/>
      <c r="K35" s="6">
        <v>8631.83</v>
      </c>
      <c r="L35" s="162">
        <v>4717.71</v>
      </c>
      <c r="M35" s="159"/>
      <c r="N35" s="6">
        <v>1085.24</v>
      </c>
      <c r="O35" s="6">
        <v>3304.72</v>
      </c>
      <c r="P35" s="162">
        <v>23532.47</v>
      </c>
      <c r="Q35" s="159"/>
      <c r="R35" s="6">
        <v>12196.78</v>
      </c>
      <c r="S35" s="6">
        <v>6666.12</v>
      </c>
      <c r="T35" s="162">
        <v>1533.44</v>
      </c>
      <c r="U35" s="158"/>
      <c r="V35" s="159"/>
      <c r="W35" s="6">
        <v>40.83</v>
      </c>
      <c r="X35" s="6">
        <v>57.69</v>
      </c>
      <c r="Y35" s="6">
        <v>4.6100000000000003</v>
      </c>
    </row>
    <row r="36" spans="1:25" ht="167.25" customHeight="1" x14ac:dyDescent="0.25">
      <c r="A36" s="4" t="s">
        <v>78</v>
      </c>
      <c r="B36" s="161" t="s">
        <v>96</v>
      </c>
      <c r="C36" s="159"/>
      <c r="D36" s="161" t="s">
        <v>196</v>
      </c>
      <c r="E36" s="159"/>
      <c r="F36" s="5" t="s">
        <v>97</v>
      </c>
      <c r="G36" s="162">
        <v>0.93030000000000002</v>
      </c>
      <c r="H36" s="159"/>
      <c r="I36" s="162">
        <v>41254.94</v>
      </c>
      <c r="J36" s="159"/>
      <c r="K36" s="6">
        <v>12887.88</v>
      </c>
      <c r="L36" s="162">
        <v>383.36</v>
      </c>
      <c r="M36" s="159"/>
      <c r="N36" s="7"/>
      <c r="O36" s="6">
        <v>27983.7</v>
      </c>
      <c r="P36" s="162">
        <v>38379.47</v>
      </c>
      <c r="Q36" s="159"/>
      <c r="R36" s="6">
        <v>11989.59</v>
      </c>
      <c r="S36" s="6">
        <v>356.64</v>
      </c>
      <c r="T36" s="160"/>
      <c r="U36" s="158"/>
      <c r="V36" s="159"/>
      <c r="W36" s="6">
        <v>63.01</v>
      </c>
      <c r="X36" s="6">
        <v>58.62</v>
      </c>
      <c r="Y36" s="7"/>
    </row>
    <row r="37" spans="1:25" ht="70.5" customHeight="1" x14ac:dyDescent="0.25">
      <c r="A37" s="4" t="s">
        <v>79</v>
      </c>
      <c r="B37" s="161" t="s">
        <v>104</v>
      </c>
      <c r="C37" s="159"/>
      <c r="D37" s="161" t="s">
        <v>197</v>
      </c>
      <c r="E37" s="159"/>
      <c r="F37" s="5" t="s">
        <v>30</v>
      </c>
      <c r="G37" s="162">
        <v>174.96</v>
      </c>
      <c r="H37" s="159"/>
      <c r="I37" s="162">
        <v>66.22</v>
      </c>
      <c r="J37" s="159"/>
      <c r="K37" s="7"/>
      <c r="L37" s="160"/>
      <c r="M37" s="159"/>
      <c r="N37" s="7"/>
      <c r="O37" s="7"/>
      <c r="P37" s="162">
        <v>11585.85</v>
      </c>
      <c r="Q37" s="159"/>
      <c r="R37" s="7"/>
      <c r="S37" s="7"/>
      <c r="T37" s="160"/>
      <c r="U37" s="158"/>
      <c r="V37" s="159"/>
      <c r="W37" s="7"/>
      <c r="X37" s="7"/>
      <c r="Y37" s="7"/>
    </row>
    <row r="38" spans="1:25" ht="72" customHeight="1" x14ac:dyDescent="0.25">
      <c r="A38" s="4" t="s">
        <v>80</v>
      </c>
      <c r="B38" s="161" t="s">
        <v>32</v>
      </c>
      <c r="C38" s="159"/>
      <c r="D38" s="161" t="s">
        <v>198</v>
      </c>
      <c r="E38" s="159"/>
      <c r="F38" s="5" t="s">
        <v>30</v>
      </c>
      <c r="G38" s="162">
        <v>174.96</v>
      </c>
      <c r="H38" s="159"/>
      <c r="I38" s="162">
        <v>211.73</v>
      </c>
      <c r="J38" s="159"/>
      <c r="K38" s="7"/>
      <c r="L38" s="160"/>
      <c r="M38" s="159"/>
      <c r="N38" s="7"/>
      <c r="O38" s="7"/>
      <c r="P38" s="162">
        <v>37044.28</v>
      </c>
      <c r="Q38" s="159"/>
      <c r="R38" s="7"/>
      <c r="S38" s="7"/>
      <c r="T38" s="160"/>
      <c r="U38" s="158"/>
      <c r="V38" s="159"/>
      <c r="W38" s="7"/>
      <c r="X38" s="7"/>
      <c r="Y38" s="7"/>
    </row>
    <row r="39" spans="1:25" ht="198.75" customHeight="1" x14ac:dyDescent="0.25">
      <c r="A39" s="4" t="s">
        <v>81</v>
      </c>
      <c r="B39" s="161" t="s">
        <v>199</v>
      </c>
      <c r="C39" s="159"/>
      <c r="D39" s="161" t="s">
        <v>200</v>
      </c>
      <c r="E39" s="159"/>
      <c r="F39" s="5" t="s">
        <v>103</v>
      </c>
      <c r="G39" s="162">
        <v>0.2555</v>
      </c>
      <c r="H39" s="159"/>
      <c r="I39" s="162">
        <v>268562.51</v>
      </c>
      <c r="J39" s="159"/>
      <c r="K39" s="6">
        <v>59087.8</v>
      </c>
      <c r="L39" s="162">
        <v>16747.87</v>
      </c>
      <c r="M39" s="159"/>
      <c r="N39" s="6">
        <v>3572.16</v>
      </c>
      <c r="O39" s="6">
        <v>192726.84</v>
      </c>
      <c r="P39" s="162">
        <v>68617.72</v>
      </c>
      <c r="Q39" s="159"/>
      <c r="R39" s="6">
        <v>15096.93</v>
      </c>
      <c r="S39" s="6">
        <v>4279.08</v>
      </c>
      <c r="T39" s="162">
        <v>912.69</v>
      </c>
      <c r="U39" s="158"/>
      <c r="V39" s="159"/>
      <c r="W39" s="6">
        <v>262.95999999999998</v>
      </c>
      <c r="X39" s="6">
        <v>67.19</v>
      </c>
      <c r="Y39" s="6">
        <v>2.92</v>
      </c>
    </row>
    <row r="40" spans="1:25" ht="177" customHeight="1" x14ac:dyDescent="0.25">
      <c r="A40" s="4" t="s">
        <v>82</v>
      </c>
      <c r="B40" s="161" t="s">
        <v>201</v>
      </c>
      <c r="C40" s="159"/>
      <c r="D40" s="161" t="s">
        <v>202</v>
      </c>
      <c r="E40" s="159"/>
      <c r="F40" s="5" t="s">
        <v>203</v>
      </c>
      <c r="G40" s="162">
        <v>2.7949999999999999</v>
      </c>
      <c r="H40" s="159"/>
      <c r="I40" s="162">
        <v>1287.78</v>
      </c>
      <c r="J40" s="159"/>
      <c r="K40" s="6">
        <v>662.09</v>
      </c>
      <c r="L40" s="162">
        <v>198.46</v>
      </c>
      <c r="M40" s="159"/>
      <c r="N40" s="7"/>
      <c r="O40" s="6">
        <v>427.23</v>
      </c>
      <c r="P40" s="162">
        <v>3599.35</v>
      </c>
      <c r="Q40" s="159"/>
      <c r="R40" s="6">
        <v>1850.54</v>
      </c>
      <c r="S40" s="6">
        <v>554.70000000000005</v>
      </c>
      <c r="T40" s="160"/>
      <c r="U40" s="158"/>
      <c r="V40" s="159"/>
      <c r="W40" s="6">
        <v>2.76</v>
      </c>
      <c r="X40" s="6">
        <v>7.71</v>
      </c>
      <c r="Y40" s="7"/>
    </row>
    <row r="41" spans="1:25" ht="8.4499999999999993" customHeight="1" x14ac:dyDescent="0.25"/>
    <row r="42" spans="1:25" ht="18.2" customHeight="1" x14ac:dyDescent="0.25">
      <c r="A42" s="153" t="s">
        <v>0</v>
      </c>
      <c r="B42" s="158"/>
      <c r="C42" s="159"/>
      <c r="D42" s="153" t="s">
        <v>33</v>
      </c>
      <c r="E42" s="158"/>
      <c r="F42" s="158"/>
      <c r="G42" s="158"/>
      <c r="H42" s="158"/>
      <c r="I42" s="158"/>
      <c r="J42" s="158"/>
      <c r="K42" s="158"/>
      <c r="L42" s="158"/>
      <c r="M42" s="159"/>
      <c r="N42" s="8" t="s">
        <v>0</v>
      </c>
      <c r="O42" s="156" t="s">
        <v>204</v>
      </c>
      <c r="P42" s="158"/>
      <c r="Q42" s="159"/>
      <c r="R42" s="153" t="s">
        <v>0</v>
      </c>
      <c r="S42" s="158"/>
      <c r="T42" s="158"/>
      <c r="U42" s="158"/>
      <c r="V42" s="158"/>
      <c r="W42" s="158"/>
      <c r="X42" s="158"/>
      <c r="Y42" s="159"/>
    </row>
    <row r="43" spans="1:25" ht="18.2" customHeight="1" x14ac:dyDescent="0.25">
      <c r="A43" s="153" t="s">
        <v>0</v>
      </c>
      <c r="B43" s="158"/>
      <c r="C43" s="159"/>
      <c r="D43" s="153" t="s">
        <v>48</v>
      </c>
      <c r="E43" s="158"/>
      <c r="F43" s="158"/>
      <c r="G43" s="158"/>
      <c r="H43" s="158"/>
      <c r="I43" s="158"/>
      <c r="J43" s="158"/>
      <c r="K43" s="158"/>
      <c r="L43" s="158"/>
      <c r="M43" s="159"/>
      <c r="N43" s="8" t="s">
        <v>0</v>
      </c>
      <c r="O43" s="156" t="s">
        <v>205</v>
      </c>
      <c r="P43" s="158"/>
      <c r="Q43" s="159"/>
      <c r="R43" s="153" t="s">
        <v>0</v>
      </c>
      <c r="S43" s="158"/>
      <c r="T43" s="158"/>
      <c r="U43" s="158"/>
      <c r="V43" s="158"/>
      <c r="W43" s="158"/>
      <c r="X43" s="158"/>
      <c r="Y43" s="159"/>
    </row>
    <row r="44" spans="1:25" ht="18.2" customHeight="1" x14ac:dyDescent="0.25">
      <c r="A44" s="153" t="s">
        <v>0</v>
      </c>
      <c r="B44" s="158"/>
      <c r="C44" s="159"/>
      <c r="D44" s="153" t="s">
        <v>34</v>
      </c>
      <c r="E44" s="158"/>
      <c r="F44" s="158"/>
      <c r="G44" s="158"/>
      <c r="H44" s="158"/>
      <c r="I44" s="158"/>
      <c r="J44" s="158"/>
      <c r="K44" s="158"/>
      <c r="L44" s="158"/>
      <c r="M44" s="159"/>
      <c r="N44" s="8" t="s">
        <v>0</v>
      </c>
      <c r="O44" s="156" t="s">
        <v>206</v>
      </c>
      <c r="P44" s="158"/>
      <c r="Q44" s="159"/>
      <c r="R44" s="153" t="s">
        <v>0</v>
      </c>
      <c r="S44" s="158"/>
      <c r="T44" s="158"/>
      <c r="U44" s="158"/>
      <c r="V44" s="158"/>
      <c r="W44" s="158"/>
      <c r="X44" s="158"/>
      <c r="Y44" s="159"/>
    </row>
    <row r="45" spans="1:25" ht="18.2" customHeight="1" x14ac:dyDescent="0.25">
      <c r="A45" s="153" t="s">
        <v>0</v>
      </c>
      <c r="B45" s="158"/>
      <c r="C45" s="159"/>
      <c r="D45" s="153" t="s">
        <v>35</v>
      </c>
      <c r="E45" s="158"/>
      <c r="F45" s="158"/>
      <c r="G45" s="158"/>
      <c r="H45" s="158"/>
      <c r="I45" s="158"/>
      <c r="J45" s="158"/>
      <c r="K45" s="158"/>
      <c r="L45" s="158"/>
      <c r="M45" s="159"/>
      <c r="N45" s="8" t="s">
        <v>0</v>
      </c>
      <c r="O45" s="156" t="s">
        <v>207</v>
      </c>
      <c r="P45" s="158"/>
      <c r="Q45" s="159"/>
      <c r="R45" s="153" t="s">
        <v>0</v>
      </c>
      <c r="S45" s="158"/>
      <c r="T45" s="158"/>
      <c r="U45" s="158"/>
      <c r="V45" s="158"/>
      <c r="W45" s="158"/>
      <c r="X45" s="158"/>
      <c r="Y45" s="159"/>
    </row>
    <row r="46" spans="1:25" ht="18.2" customHeight="1" x14ac:dyDescent="0.25">
      <c r="A46" s="153" t="s">
        <v>0</v>
      </c>
      <c r="B46" s="158"/>
      <c r="C46" s="159"/>
      <c r="D46" s="153" t="s">
        <v>36</v>
      </c>
      <c r="E46" s="158"/>
      <c r="F46" s="158"/>
      <c r="G46" s="158"/>
      <c r="H46" s="158"/>
      <c r="I46" s="158"/>
      <c r="J46" s="158"/>
      <c r="K46" s="158"/>
      <c r="L46" s="158"/>
      <c r="M46" s="159"/>
      <c r="N46" s="8" t="s">
        <v>0</v>
      </c>
      <c r="O46" s="156" t="s">
        <v>208</v>
      </c>
      <c r="P46" s="158"/>
      <c r="Q46" s="159"/>
      <c r="R46" s="153" t="s">
        <v>0</v>
      </c>
      <c r="S46" s="158"/>
      <c r="T46" s="158"/>
      <c r="U46" s="158"/>
      <c r="V46" s="158"/>
      <c r="W46" s="158"/>
      <c r="X46" s="158"/>
      <c r="Y46" s="159"/>
    </row>
    <row r="47" spans="1:25" ht="18.2" customHeight="1" x14ac:dyDescent="0.25">
      <c r="A47" s="153" t="s">
        <v>0</v>
      </c>
      <c r="B47" s="158"/>
      <c r="C47" s="159"/>
      <c r="D47" s="153" t="s">
        <v>37</v>
      </c>
      <c r="E47" s="158"/>
      <c r="F47" s="158"/>
      <c r="G47" s="158"/>
      <c r="H47" s="158"/>
      <c r="I47" s="158"/>
      <c r="J47" s="158"/>
      <c r="K47" s="158"/>
      <c r="L47" s="158"/>
      <c r="M47" s="159"/>
      <c r="N47" s="8" t="s">
        <v>0</v>
      </c>
      <c r="O47" s="156" t="s">
        <v>209</v>
      </c>
      <c r="P47" s="158"/>
      <c r="Q47" s="159"/>
      <c r="R47" s="153" t="s">
        <v>0</v>
      </c>
      <c r="S47" s="158"/>
      <c r="T47" s="158"/>
      <c r="U47" s="158"/>
      <c r="V47" s="158"/>
      <c r="W47" s="158"/>
      <c r="X47" s="158"/>
      <c r="Y47" s="159"/>
    </row>
    <row r="48" spans="1:25" ht="18.2" customHeight="1" x14ac:dyDescent="0.25">
      <c r="A48" s="153" t="s">
        <v>0</v>
      </c>
      <c r="B48" s="158"/>
      <c r="C48" s="159"/>
      <c r="D48" s="153" t="s">
        <v>38</v>
      </c>
      <c r="E48" s="158"/>
      <c r="F48" s="158"/>
      <c r="G48" s="158"/>
      <c r="H48" s="158"/>
      <c r="I48" s="158"/>
      <c r="J48" s="158"/>
      <c r="K48" s="158"/>
      <c r="L48" s="158"/>
      <c r="M48" s="159"/>
      <c r="N48" s="8" t="s">
        <v>0</v>
      </c>
      <c r="O48" s="156" t="s">
        <v>210</v>
      </c>
      <c r="P48" s="158"/>
      <c r="Q48" s="159"/>
      <c r="R48" s="153" t="s">
        <v>0</v>
      </c>
      <c r="S48" s="158"/>
      <c r="T48" s="158"/>
      <c r="U48" s="158"/>
      <c r="V48" s="158"/>
      <c r="W48" s="158"/>
      <c r="X48" s="158"/>
      <c r="Y48" s="159"/>
    </row>
    <row r="49" spans="1:25" ht="18.2" customHeight="1" x14ac:dyDescent="0.25">
      <c r="A49" s="153" t="s">
        <v>0</v>
      </c>
      <c r="B49" s="154"/>
      <c r="C49" s="155"/>
      <c r="D49" s="153" t="s">
        <v>39</v>
      </c>
      <c r="E49" s="154"/>
      <c r="F49" s="154"/>
      <c r="G49" s="154"/>
      <c r="H49" s="154"/>
      <c r="I49" s="154"/>
      <c r="J49" s="154"/>
      <c r="K49" s="154"/>
      <c r="L49" s="154"/>
      <c r="M49" s="155"/>
      <c r="N49" s="8" t="s">
        <v>24</v>
      </c>
      <c r="O49" s="156" t="s">
        <v>211</v>
      </c>
      <c r="P49" s="154"/>
      <c r="Q49" s="155"/>
      <c r="R49" s="153" t="s">
        <v>0</v>
      </c>
      <c r="S49" s="154"/>
      <c r="T49" s="154"/>
      <c r="U49" s="154"/>
      <c r="V49" s="154"/>
      <c r="W49" s="154"/>
      <c r="X49" s="154"/>
      <c r="Y49" s="155"/>
    </row>
    <row r="50" spans="1:25" ht="18.2" customHeight="1" x14ac:dyDescent="0.25">
      <c r="A50" s="153" t="s">
        <v>0</v>
      </c>
      <c r="B50" s="154"/>
      <c r="C50" s="155"/>
      <c r="D50" s="153" t="s">
        <v>40</v>
      </c>
      <c r="E50" s="154"/>
      <c r="F50" s="154"/>
      <c r="G50" s="154"/>
      <c r="H50" s="154"/>
      <c r="I50" s="154"/>
      <c r="J50" s="154"/>
      <c r="K50" s="154"/>
      <c r="L50" s="154"/>
      <c r="M50" s="155"/>
      <c r="N50" s="8" t="s">
        <v>0</v>
      </c>
      <c r="O50" s="156" t="s">
        <v>211</v>
      </c>
      <c r="P50" s="154"/>
      <c r="Q50" s="155"/>
      <c r="R50" s="153" t="s">
        <v>0</v>
      </c>
      <c r="S50" s="154"/>
      <c r="T50" s="154"/>
      <c r="U50" s="154"/>
      <c r="V50" s="154"/>
      <c r="W50" s="154"/>
      <c r="X50" s="154"/>
      <c r="Y50" s="155"/>
    </row>
    <row r="51" spans="1:25" ht="18.2" customHeight="1" x14ac:dyDescent="0.25">
      <c r="A51" s="163" t="s">
        <v>49</v>
      </c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  <c r="W51" s="154"/>
      <c r="X51" s="154"/>
      <c r="Y51" s="154"/>
    </row>
    <row r="52" spans="1:25" ht="32.25" customHeight="1" x14ac:dyDescent="0.25">
      <c r="A52" s="4" t="s">
        <v>84</v>
      </c>
      <c r="B52" s="161" t="s">
        <v>106</v>
      </c>
      <c r="C52" s="155"/>
      <c r="D52" s="161" t="s">
        <v>107</v>
      </c>
      <c r="E52" s="155"/>
      <c r="F52" s="5" t="s">
        <v>108</v>
      </c>
      <c r="G52" s="162">
        <v>11.9</v>
      </c>
      <c r="H52" s="155"/>
      <c r="I52" s="162">
        <v>508.61</v>
      </c>
      <c r="J52" s="155"/>
      <c r="K52" s="7"/>
      <c r="L52" s="160"/>
      <c r="M52" s="155"/>
      <c r="N52" s="7"/>
      <c r="O52" s="6">
        <v>508.61</v>
      </c>
      <c r="P52" s="162">
        <v>6052.46</v>
      </c>
      <c r="Q52" s="155"/>
      <c r="R52" s="7"/>
      <c r="S52" s="7"/>
      <c r="T52" s="160"/>
      <c r="U52" s="154"/>
      <c r="V52" s="155"/>
      <c r="W52" s="7"/>
      <c r="X52" s="7"/>
      <c r="Y52" s="7"/>
    </row>
    <row r="53" spans="1:25" ht="33.75" customHeight="1" x14ac:dyDescent="0.25">
      <c r="A53" s="4" t="s">
        <v>85</v>
      </c>
      <c r="B53" s="161" t="s">
        <v>152</v>
      </c>
      <c r="C53" s="155"/>
      <c r="D53" s="161" t="s">
        <v>212</v>
      </c>
      <c r="E53" s="155"/>
      <c r="F53" s="5" t="s">
        <v>105</v>
      </c>
      <c r="G53" s="162">
        <v>342</v>
      </c>
      <c r="H53" s="155"/>
      <c r="I53" s="162">
        <v>22.04</v>
      </c>
      <c r="J53" s="155"/>
      <c r="K53" s="7"/>
      <c r="L53" s="160"/>
      <c r="M53" s="155"/>
      <c r="N53" s="7"/>
      <c r="O53" s="6">
        <v>22.04</v>
      </c>
      <c r="P53" s="162">
        <v>7537.68</v>
      </c>
      <c r="Q53" s="155"/>
      <c r="R53" s="7"/>
      <c r="S53" s="7"/>
      <c r="T53" s="160"/>
      <c r="U53" s="154"/>
      <c r="V53" s="155"/>
      <c r="W53" s="7"/>
      <c r="X53" s="7"/>
      <c r="Y53" s="7"/>
    </row>
    <row r="54" spans="1:25" ht="52.5" customHeight="1" x14ac:dyDescent="0.25">
      <c r="A54" s="4" t="s">
        <v>86</v>
      </c>
      <c r="B54" s="161" t="s">
        <v>213</v>
      </c>
      <c r="C54" s="155"/>
      <c r="D54" s="161" t="s">
        <v>214</v>
      </c>
      <c r="E54" s="155"/>
      <c r="F54" s="5" t="s">
        <v>62</v>
      </c>
      <c r="G54" s="162">
        <v>9.8000000000000004E-2</v>
      </c>
      <c r="H54" s="155"/>
      <c r="I54" s="162">
        <v>326657.03999999998</v>
      </c>
      <c r="J54" s="155"/>
      <c r="K54" s="7"/>
      <c r="L54" s="160"/>
      <c r="M54" s="155"/>
      <c r="N54" s="7"/>
      <c r="O54" s="6">
        <v>326657.03999999998</v>
      </c>
      <c r="P54" s="162">
        <v>32012.39</v>
      </c>
      <c r="Q54" s="155"/>
      <c r="R54" s="7"/>
      <c r="S54" s="7"/>
      <c r="T54" s="160"/>
      <c r="U54" s="154"/>
      <c r="V54" s="155"/>
      <c r="W54" s="7"/>
      <c r="X54" s="7"/>
      <c r="Y54" s="7"/>
    </row>
    <row r="55" spans="1:25" ht="33" customHeight="1" x14ac:dyDescent="0.25">
      <c r="A55" s="4" t="s">
        <v>87</v>
      </c>
      <c r="B55" s="161" t="s">
        <v>215</v>
      </c>
      <c r="C55" s="155"/>
      <c r="D55" s="161" t="s">
        <v>216</v>
      </c>
      <c r="E55" s="155"/>
      <c r="F55" s="5" t="s">
        <v>105</v>
      </c>
      <c r="G55" s="162">
        <v>8.08</v>
      </c>
      <c r="H55" s="155"/>
      <c r="I55" s="162">
        <v>209.48</v>
      </c>
      <c r="J55" s="155"/>
      <c r="K55" s="7"/>
      <c r="L55" s="160"/>
      <c r="M55" s="155"/>
      <c r="N55" s="7"/>
      <c r="O55" s="6">
        <v>209.48</v>
      </c>
      <c r="P55" s="162">
        <v>1692.6</v>
      </c>
      <c r="Q55" s="155"/>
      <c r="R55" s="7"/>
      <c r="S55" s="7"/>
      <c r="T55" s="160"/>
      <c r="U55" s="154"/>
      <c r="V55" s="155"/>
      <c r="W55" s="7"/>
      <c r="X55" s="7"/>
      <c r="Y55" s="7"/>
    </row>
    <row r="56" spans="1:25" ht="31.5" customHeight="1" x14ac:dyDescent="0.25">
      <c r="A56" s="4" t="s">
        <v>88</v>
      </c>
      <c r="B56" s="161" t="s">
        <v>217</v>
      </c>
      <c r="C56" s="155"/>
      <c r="D56" s="161" t="s">
        <v>218</v>
      </c>
      <c r="E56" s="155"/>
      <c r="F56" s="5" t="s">
        <v>156</v>
      </c>
      <c r="G56" s="162">
        <v>1</v>
      </c>
      <c r="H56" s="155"/>
      <c r="I56" s="162">
        <v>730.84</v>
      </c>
      <c r="J56" s="155"/>
      <c r="K56" s="7"/>
      <c r="L56" s="160"/>
      <c r="M56" s="155"/>
      <c r="N56" s="7"/>
      <c r="O56" s="6">
        <v>730.84</v>
      </c>
      <c r="P56" s="162">
        <v>730.84</v>
      </c>
      <c r="Q56" s="155"/>
      <c r="R56" s="7"/>
      <c r="S56" s="7"/>
      <c r="T56" s="160"/>
      <c r="U56" s="154"/>
      <c r="V56" s="155"/>
      <c r="W56" s="7"/>
      <c r="X56" s="7"/>
      <c r="Y56" s="7"/>
    </row>
    <row r="57" spans="1:25" ht="8.4499999999999993" customHeight="1" x14ac:dyDescent="0.25"/>
    <row r="58" spans="1:25" ht="18.2" customHeight="1" x14ac:dyDescent="0.25">
      <c r="A58" s="153" t="s">
        <v>0</v>
      </c>
      <c r="B58" s="154"/>
      <c r="C58" s="155"/>
      <c r="D58" s="153" t="s">
        <v>33</v>
      </c>
      <c r="E58" s="154"/>
      <c r="F58" s="154"/>
      <c r="G58" s="154"/>
      <c r="H58" s="154"/>
      <c r="I58" s="154"/>
      <c r="J58" s="154"/>
      <c r="K58" s="154"/>
      <c r="L58" s="154"/>
      <c r="M58" s="155"/>
      <c r="N58" s="8" t="s">
        <v>0</v>
      </c>
      <c r="O58" s="156" t="s">
        <v>219</v>
      </c>
      <c r="P58" s="154"/>
      <c r="Q58" s="155"/>
      <c r="R58" s="153" t="s">
        <v>0</v>
      </c>
      <c r="S58" s="154"/>
      <c r="T58" s="154"/>
      <c r="U58" s="154"/>
      <c r="V58" s="154"/>
      <c r="W58" s="154"/>
      <c r="X58" s="154"/>
      <c r="Y58" s="155"/>
    </row>
    <row r="59" spans="1:25" ht="18.2" customHeight="1" x14ac:dyDescent="0.25">
      <c r="A59" s="153" t="s">
        <v>0</v>
      </c>
      <c r="B59" s="154"/>
      <c r="C59" s="155"/>
      <c r="D59" s="153" t="s">
        <v>51</v>
      </c>
      <c r="E59" s="154"/>
      <c r="F59" s="154"/>
      <c r="G59" s="154"/>
      <c r="H59" s="154"/>
      <c r="I59" s="154"/>
      <c r="J59" s="154"/>
      <c r="K59" s="154"/>
      <c r="L59" s="154"/>
      <c r="M59" s="155"/>
      <c r="N59" s="8" t="s">
        <v>0</v>
      </c>
      <c r="O59" s="156" t="s">
        <v>219</v>
      </c>
      <c r="P59" s="154"/>
      <c r="Q59" s="155"/>
      <c r="R59" s="153" t="s">
        <v>0</v>
      </c>
      <c r="S59" s="154"/>
      <c r="T59" s="154"/>
      <c r="U59" s="154"/>
      <c r="V59" s="154"/>
      <c r="W59" s="154"/>
      <c r="X59" s="154"/>
      <c r="Y59" s="155"/>
    </row>
    <row r="60" spans="1:25" ht="18.2" customHeight="1" x14ac:dyDescent="0.25">
      <c r="A60" s="153" t="s">
        <v>0</v>
      </c>
      <c r="B60" s="154"/>
      <c r="C60" s="155"/>
      <c r="D60" s="153" t="s">
        <v>39</v>
      </c>
      <c r="E60" s="154"/>
      <c r="F60" s="154"/>
      <c r="G60" s="154"/>
      <c r="H60" s="154"/>
      <c r="I60" s="154"/>
      <c r="J60" s="154"/>
      <c r="K60" s="154"/>
      <c r="L60" s="154"/>
      <c r="M60" s="155"/>
      <c r="N60" s="8" t="s">
        <v>24</v>
      </c>
      <c r="O60" s="156" t="s">
        <v>219</v>
      </c>
      <c r="P60" s="154"/>
      <c r="Q60" s="155"/>
      <c r="R60" s="153" t="s">
        <v>0</v>
      </c>
      <c r="S60" s="154"/>
      <c r="T60" s="154"/>
      <c r="U60" s="154"/>
      <c r="V60" s="154"/>
      <c r="W60" s="154"/>
      <c r="X60" s="154"/>
      <c r="Y60" s="155"/>
    </row>
    <row r="61" spans="1:25" ht="18.2" customHeight="1" x14ac:dyDescent="0.25">
      <c r="A61" s="153" t="s">
        <v>0</v>
      </c>
      <c r="B61" s="154"/>
      <c r="C61" s="155"/>
      <c r="D61" s="153" t="s">
        <v>40</v>
      </c>
      <c r="E61" s="154"/>
      <c r="F61" s="154"/>
      <c r="G61" s="154"/>
      <c r="H61" s="154"/>
      <c r="I61" s="154"/>
      <c r="J61" s="154"/>
      <c r="K61" s="154"/>
      <c r="L61" s="154"/>
      <c r="M61" s="155"/>
      <c r="N61" s="8" t="s">
        <v>0</v>
      </c>
      <c r="O61" s="156" t="s">
        <v>219</v>
      </c>
      <c r="P61" s="154"/>
      <c r="Q61" s="155"/>
      <c r="R61" s="153" t="s">
        <v>0</v>
      </c>
      <c r="S61" s="154"/>
      <c r="T61" s="154"/>
      <c r="U61" s="154"/>
      <c r="V61" s="154"/>
      <c r="W61" s="154"/>
      <c r="X61" s="154"/>
      <c r="Y61" s="155"/>
    </row>
    <row r="62" spans="1:25" ht="18.2" customHeight="1" x14ac:dyDescent="0.25">
      <c r="A62" s="163" t="s">
        <v>52</v>
      </c>
      <c r="B62" s="154"/>
      <c r="C62" s="154"/>
      <c r="D62" s="154"/>
      <c r="E62" s="15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4"/>
    </row>
    <row r="63" spans="1:25" ht="66" customHeight="1" x14ac:dyDescent="0.25">
      <c r="A63" s="4" t="s">
        <v>89</v>
      </c>
      <c r="B63" s="161" t="s">
        <v>53</v>
      </c>
      <c r="C63" s="155"/>
      <c r="D63" s="161" t="s">
        <v>220</v>
      </c>
      <c r="E63" s="155"/>
      <c r="F63" s="5" t="s">
        <v>109</v>
      </c>
      <c r="G63" s="162">
        <v>14.74</v>
      </c>
      <c r="H63" s="155"/>
      <c r="I63" s="162">
        <v>10521.89</v>
      </c>
      <c r="J63" s="159"/>
      <c r="K63" s="7"/>
      <c r="L63" s="160"/>
      <c r="M63" s="159"/>
      <c r="N63" s="7"/>
      <c r="O63" s="6">
        <v>10521.89</v>
      </c>
      <c r="P63" s="162">
        <v>155092.66</v>
      </c>
      <c r="Q63" s="159"/>
      <c r="R63" s="7"/>
      <c r="S63" s="7"/>
      <c r="T63" s="160"/>
      <c r="U63" s="158"/>
      <c r="V63" s="159"/>
      <c r="W63" s="7"/>
      <c r="X63" s="7"/>
      <c r="Y63" s="7"/>
    </row>
    <row r="64" spans="1:25" ht="56.25" customHeight="1" x14ac:dyDescent="0.25">
      <c r="A64" s="4" t="s">
        <v>90</v>
      </c>
      <c r="B64" s="161" t="s">
        <v>53</v>
      </c>
      <c r="C64" s="159"/>
      <c r="D64" s="161" t="s">
        <v>221</v>
      </c>
      <c r="E64" s="159"/>
      <c r="F64" s="5" t="s">
        <v>111</v>
      </c>
      <c r="G64" s="162">
        <v>2.9655</v>
      </c>
      <c r="H64" s="159"/>
      <c r="I64" s="162">
        <v>125000</v>
      </c>
      <c r="J64" s="159"/>
      <c r="K64" s="7"/>
      <c r="L64" s="160"/>
      <c r="M64" s="159"/>
      <c r="N64" s="7"/>
      <c r="O64" s="6">
        <v>125000</v>
      </c>
      <c r="P64" s="162">
        <v>370687.5</v>
      </c>
      <c r="Q64" s="159"/>
      <c r="R64" s="7"/>
      <c r="S64" s="7"/>
      <c r="T64" s="160"/>
      <c r="U64" s="158"/>
      <c r="V64" s="159"/>
      <c r="W64" s="7"/>
      <c r="X64" s="7"/>
      <c r="Y64" s="7"/>
    </row>
    <row r="65" spans="1:25" ht="60" customHeight="1" x14ac:dyDescent="0.25">
      <c r="A65" s="4" t="s">
        <v>91</v>
      </c>
      <c r="B65" s="161" t="s">
        <v>53</v>
      </c>
      <c r="C65" s="159"/>
      <c r="D65" s="161" t="s">
        <v>222</v>
      </c>
      <c r="E65" s="159"/>
      <c r="F65" s="5" t="s">
        <v>112</v>
      </c>
      <c r="G65" s="162">
        <v>293.66399999999999</v>
      </c>
      <c r="H65" s="159"/>
      <c r="I65" s="162">
        <v>2916.67</v>
      </c>
      <c r="J65" s="159"/>
      <c r="K65" s="7"/>
      <c r="L65" s="160"/>
      <c r="M65" s="159"/>
      <c r="N65" s="7"/>
      <c r="O65" s="6">
        <v>2916.67</v>
      </c>
      <c r="P65" s="162">
        <v>856520.98</v>
      </c>
      <c r="Q65" s="159"/>
      <c r="R65" s="7"/>
      <c r="S65" s="7"/>
      <c r="T65" s="160"/>
      <c r="U65" s="158"/>
      <c r="V65" s="159"/>
      <c r="W65" s="7"/>
      <c r="X65" s="7"/>
      <c r="Y65" s="7"/>
    </row>
    <row r="66" spans="1:25" ht="58.5" customHeight="1" x14ac:dyDescent="0.25">
      <c r="A66" s="4" t="s">
        <v>92</v>
      </c>
      <c r="B66" s="161" t="s">
        <v>53</v>
      </c>
      <c r="C66" s="159"/>
      <c r="D66" s="161" t="s">
        <v>223</v>
      </c>
      <c r="E66" s="159"/>
      <c r="F66" s="5" t="s">
        <v>110</v>
      </c>
      <c r="G66" s="162">
        <v>321.11799999999999</v>
      </c>
      <c r="H66" s="159"/>
      <c r="I66" s="162">
        <v>483.33</v>
      </c>
      <c r="J66" s="159"/>
      <c r="K66" s="7"/>
      <c r="L66" s="160"/>
      <c r="M66" s="159"/>
      <c r="N66" s="7"/>
      <c r="O66" s="6">
        <v>483.33</v>
      </c>
      <c r="P66" s="162">
        <v>155205.96</v>
      </c>
      <c r="Q66" s="159"/>
      <c r="R66" s="7"/>
      <c r="S66" s="7"/>
      <c r="T66" s="160"/>
      <c r="U66" s="158"/>
      <c r="V66" s="159"/>
      <c r="W66" s="7"/>
      <c r="X66" s="7"/>
      <c r="Y66" s="7"/>
    </row>
    <row r="67" spans="1:25" ht="43.5" customHeight="1" x14ac:dyDescent="0.25">
      <c r="A67" s="4" t="s">
        <v>93</v>
      </c>
      <c r="B67" s="161" t="s">
        <v>53</v>
      </c>
      <c r="C67" s="159"/>
      <c r="D67" s="161" t="s">
        <v>224</v>
      </c>
      <c r="E67" s="159"/>
      <c r="F67" s="5" t="s">
        <v>54</v>
      </c>
      <c r="G67" s="162">
        <v>2</v>
      </c>
      <c r="H67" s="159"/>
      <c r="I67" s="162">
        <v>125000</v>
      </c>
      <c r="J67" s="159"/>
      <c r="K67" s="7"/>
      <c r="L67" s="160"/>
      <c r="M67" s="159"/>
      <c r="N67" s="7"/>
      <c r="O67" s="6">
        <v>125000</v>
      </c>
      <c r="P67" s="162">
        <v>250000</v>
      </c>
      <c r="Q67" s="159"/>
      <c r="R67" s="7"/>
      <c r="S67" s="7"/>
      <c r="T67" s="160"/>
      <c r="U67" s="158"/>
      <c r="V67" s="159"/>
      <c r="W67" s="7"/>
      <c r="X67" s="7"/>
      <c r="Y67" s="7"/>
    </row>
    <row r="68" spans="1:25" ht="38.25" customHeight="1" x14ac:dyDescent="0.25">
      <c r="A68" s="4" t="s">
        <v>95</v>
      </c>
      <c r="B68" s="161" t="s">
        <v>53</v>
      </c>
      <c r="C68" s="159"/>
      <c r="D68" s="161" t="s">
        <v>113</v>
      </c>
      <c r="E68" s="159"/>
      <c r="F68" s="5" t="s">
        <v>54</v>
      </c>
      <c r="G68" s="162">
        <v>1</v>
      </c>
      <c r="H68" s="159"/>
      <c r="I68" s="162">
        <v>20833.330000000002</v>
      </c>
      <c r="J68" s="159"/>
      <c r="K68" s="7"/>
      <c r="L68" s="160"/>
      <c r="M68" s="159"/>
      <c r="N68" s="7"/>
      <c r="O68" s="6">
        <v>20833.330000000002</v>
      </c>
      <c r="P68" s="162">
        <v>20833.330000000002</v>
      </c>
      <c r="Q68" s="159"/>
      <c r="R68" s="7"/>
      <c r="S68" s="7"/>
      <c r="T68" s="160"/>
      <c r="U68" s="158"/>
      <c r="V68" s="159"/>
      <c r="W68" s="7"/>
      <c r="X68" s="7"/>
      <c r="Y68" s="7"/>
    </row>
    <row r="69" spans="1:25" ht="8.4499999999999993" customHeight="1" x14ac:dyDescent="0.25"/>
    <row r="70" spans="1:25" ht="18.2" customHeight="1" x14ac:dyDescent="0.25">
      <c r="A70" s="153" t="s">
        <v>0</v>
      </c>
      <c r="B70" s="158"/>
      <c r="C70" s="159"/>
      <c r="D70" s="153" t="s">
        <v>33</v>
      </c>
      <c r="E70" s="158"/>
      <c r="F70" s="158"/>
      <c r="G70" s="158"/>
      <c r="H70" s="158"/>
      <c r="I70" s="158"/>
      <c r="J70" s="158"/>
      <c r="K70" s="158"/>
      <c r="L70" s="158"/>
      <c r="M70" s="159"/>
      <c r="N70" s="8" t="s">
        <v>0</v>
      </c>
      <c r="O70" s="156" t="s">
        <v>225</v>
      </c>
      <c r="P70" s="158"/>
      <c r="Q70" s="159"/>
      <c r="R70" s="153" t="s">
        <v>0</v>
      </c>
      <c r="S70" s="158"/>
      <c r="T70" s="158"/>
      <c r="U70" s="158"/>
      <c r="V70" s="158"/>
      <c r="W70" s="158"/>
      <c r="X70" s="158"/>
      <c r="Y70" s="159"/>
    </row>
    <row r="71" spans="1:25" ht="18.2" customHeight="1" x14ac:dyDescent="0.25">
      <c r="A71" s="153" t="s">
        <v>0</v>
      </c>
      <c r="B71" s="158"/>
      <c r="C71" s="159"/>
      <c r="D71" s="153" t="s">
        <v>51</v>
      </c>
      <c r="E71" s="158"/>
      <c r="F71" s="158"/>
      <c r="G71" s="158"/>
      <c r="H71" s="158"/>
      <c r="I71" s="158"/>
      <c r="J71" s="158"/>
      <c r="K71" s="158"/>
      <c r="L71" s="158"/>
      <c r="M71" s="159"/>
      <c r="N71" s="8" t="s">
        <v>0</v>
      </c>
      <c r="O71" s="156" t="s">
        <v>225</v>
      </c>
      <c r="P71" s="158"/>
      <c r="Q71" s="159"/>
      <c r="R71" s="153" t="s">
        <v>0</v>
      </c>
      <c r="S71" s="158"/>
      <c r="T71" s="158"/>
      <c r="U71" s="158"/>
      <c r="V71" s="158"/>
      <c r="W71" s="158"/>
      <c r="X71" s="158"/>
      <c r="Y71" s="159"/>
    </row>
    <row r="72" spans="1:25" ht="18.2" customHeight="1" x14ac:dyDescent="0.25">
      <c r="A72" s="153" t="s">
        <v>0</v>
      </c>
      <c r="B72" s="158"/>
      <c r="C72" s="159"/>
      <c r="D72" s="153" t="s">
        <v>39</v>
      </c>
      <c r="E72" s="158"/>
      <c r="F72" s="158"/>
      <c r="G72" s="158"/>
      <c r="H72" s="158"/>
      <c r="I72" s="158"/>
      <c r="J72" s="158"/>
      <c r="K72" s="158"/>
      <c r="L72" s="158"/>
      <c r="M72" s="159"/>
      <c r="N72" s="8" t="s">
        <v>24</v>
      </c>
      <c r="O72" s="156" t="s">
        <v>225</v>
      </c>
      <c r="P72" s="158"/>
      <c r="Q72" s="159"/>
      <c r="R72" s="153" t="s">
        <v>0</v>
      </c>
      <c r="S72" s="158"/>
      <c r="T72" s="158"/>
      <c r="U72" s="158"/>
      <c r="V72" s="158"/>
      <c r="W72" s="158"/>
      <c r="X72" s="158"/>
      <c r="Y72" s="159"/>
    </row>
    <row r="73" spans="1:25" ht="18.2" customHeight="1" x14ac:dyDescent="0.25">
      <c r="A73" s="153" t="s">
        <v>0</v>
      </c>
      <c r="B73" s="158"/>
      <c r="C73" s="159"/>
      <c r="D73" s="153" t="s">
        <v>40</v>
      </c>
      <c r="E73" s="158"/>
      <c r="F73" s="158"/>
      <c r="G73" s="158"/>
      <c r="H73" s="158"/>
      <c r="I73" s="158"/>
      <c r="J73" s="158"/>
      <c r="K73" s="158"/>
      <c r="L73" s="158"/>
      <c r="M73" s="159"/>
      <c r="N73" s="8" t="s">
        <v>0</v>
      </c>
      <c r="O73" s="156" t="s">
        <v>225</v>
      </c>
      <c r="P73" s="158"/>
      <c r="Q73" s="159"/>
      <c r="R73" s="153" t="s">
        <v>0</v>
      </c>
      <c r="S73" s="158"/>
      <c r="T73" s="158"/>
      <c r="U73" s="158"/>
      <c r="V73" s="158"/>
      <c r="W73" s="158"/>
      <c r="X73" s="158"/>
      <c r="Y73" s="159"/>
    </row>
    <row r="74" spans="1:25" ht="18.2" customHeight="1" x14ac:dyDescent="0.25">
      <c r="A74" s="153" t="s">
        <v>0</v>
      </c>
      <c r="B74" s="158"/>
      <c r="C74" s="159"/>
      <c r="D74" s="153" t="s">
        <v>55</v>
      </c>
      <c r="E74" s="158"/>
      <c r="F74" s="158"/>
      <c r="G74" s="158"/>
      <c r="H74" s="158"/>
      <c r="I74" s="158"/>
      <c r="J74" s="158"/>
      <c r="K74" s="158"/>
      <c r="L74" s="158"/>
      <c r="M74" s="159"/>
      <c r="N74" s="8" t="s">
        <v>56</v>
      </c>
      <c r="O74" s="156" t="s">
        <v>226</v>
      </c>
      <c r="P74" s="158"/>
      <c r="Q74" s="159"/>
      <c r="R74" s="153" t="s">
        <v>0</v>
      </c>
      <c r="S74" s="158"/>
      <c r="T74" s="158"/>
      <c r="U74" s="158"/>
      <c r="V74" s="158"/>
      <c r="W74" s="158"/>
      <c r="X74" s="158"/>
      <c r="Y74" s="159"/>
    </row>
    <row r="75" spans="1:25" ht="8.4499999999999993" customHeight="1" x14ac:dyDescent="0.25"/>
    <row r="76" spans="1:25" ht="18.2" customHeight="1" x14ac:dyDescent="0.25">
      <c r="A76" s="153" t="s">
        <v>0</v>
      </c>
      <c r="B76" s="158"/>
      <c r="C76" s="159"/>
      <c r="D76" s="153" t="s">
        <v>41</v>
      </c>
      <c r="E76" s="158"/>
      <c r="F76" s="158"/>
      <c r="G76" s="158"/>
      <c r="H76" s="158"/>
      <c r="I76" s="158"/>
      <c r="J76" s="158"/>
      <c r="K76" s="158"/>
      <c r="L76" s="158"/>
      <c r="M76" s="159"/>
      <c r="N76" s="8" t="s">
        <v>0</v>
      </c>
      <c r="O76" s="156" t="s">
        <v>227</v>
      </c>
      <c r="P76" s="158"/>
      <c r="Q76" s="159"/>
      <c r="R76" s="153" t="s">
        <v>0</v>
      </c>
      <c r="S76" s="158"/>
      <c r="T76" s="158"/>
      <c r="U76" s="158"/>
      <c r="V76" s="158"/>
      <c r="W76" s="158"/>
      <c r="X76" s="158"/>
      <c r="Y76" s="159"/>
    </row>
    <row r="77" spans="1:25" ht="18.2" customHeight="1" x14ac:dyDescent="0.25">
      <c r="A77" s="153" t="s">
        <v>0</v>
      </c>
      <c r="B77" s="158"/>
      <c r="C77" s="159"/>
      <c r="D77" s="153" t="s">
        <v>42</v>
      </c>
      <c r="E77" s="154"/>
      <c r="F77" s="154"/>
      <c r="G77" s="154"/>
      <c r="H77" s="154"/>
      <c r="I77" s="154"/>
      <c r="J77" s="154"/>
      <c r="K77" s="154"/>
      <c r="L77" s="154"/>
      <c r="M77" s="155"/>
      <c r="N77" s="8" t="s">
        <v>0</v>
      </c>
      <c r="O77" s="156" t="s">
        <v>228</v>
      </c>
      <c r="P77" s="154"/>
      <c r="Q77" s="155"/>
      <c r="R77" s="153" t="s">
        <v>0</v>
      </c>
      <c r="S77" s="154"/>
      <c r="T77" s="154"/>
      <c r="U77" s="154"/>
      <c r="V77" s="154"/>
      <c r="W77" s="154"/>
      <c r="X77" s="154"/>
      <c r="Y77" s="155"/>
    </row>
    <row r="78" spans="1:25" ht="18.2" customHeight="1" x14ac:dyDescent="0.25">
      <c r="A78" s="153" t="s">
        <v>0</v>
      </c>
      <c r="B78" s="154"/>
      <c r="C78" s="155"/>
      <c r="D78" s="153" t="s">
        <v>43</v>
      </c>
      <c r="E78" s="154"/>
      <c r="F78" s="154"/>
      <c r="G78" s="154"/>
      <c r="H78" s="154"/>
      <c r="I78" s="154"/>
      <c r="J78" s="154"/>
      <c r="K78" s="154"/>
      <c r="L78" s="154"/>
      <c r="M78" s="155"/>
      <c r="N78" s="8" t="s">
        <v>44</v>
      </c>
      <c r="O78" s="156" t="s">
        <v>229</v>
      </c>
      <c r="P78" s="154"/>
      <c r="Q78" s="155"/>
      <c r="R78" s="153" t="s">
        <v>0</v>
      </c>
      <c r="S78" s="154"/>
      <c r="T78" s="154"/>
      <c r="U78" s="154"/>
      <c r="V78" s="154"/>
      <c r="W78" s="154"/>
      <c r="X78" s="154"/>
      <c r="Y78" s="155"/>
    </row>
    <row r="79" spans="1:25" ht="18.2" customHeight="1" x14ac:dyDescent="0.25">
      <c r="A79" s="153" t="s">
        <v>0</v>
      </c>
      <c r="B79" s="154"/>
      <c r="C79" s="155"/>
      <c r="D79" s="153" t="s">
        <v>45</v>
      </c>
      <c r="E79" s="154"/>
      <c r="F79" s="154"/>
      <c r="G79" s="154"/>
      <c r="H79" s="154"/>
      <c r="I79" s="154"/>
      <c r="J79" s="154"/>
      <c r="K79" s="154"/>
      <c r="L79" s="154"/>
      <c r="M79" s="155"/>
      <c r="N79" s="8" t="s">
        <v>0</v>
      </c>
      <c r="O79" s="156" t="s">
        <v>230</v>
      </c>
      <c r="P79" s="154"/>
      <c r="Q79" s="155"/>
      <c r="R79" s="153" t="s">
        <v>0</v>
      </c>
      <c r="S79" s="154"/>
      <c r="T79" s="154"/>
      <c r="U79" s="154"/>
      <c r="V79" s="154"/>
      <c r="W79" s="154"/>
      <c r="X79" s="154"/>
      <c r="Y79" s="155"/>
    </row>
    <row r="80" spans="1:25" ht="40.35" customHeight="1" x14ac:dyDescent="0.25"/>
    <row r="81" spans="1:25" ht="14.25" customHeight="1" x14ac:dyDescent="0.25">
      <c r="A81" s="152" t="s">
        <v>0</v>
      </c>
      <c r="B81" s="151"/>
      <c r="C81" s="157" t="s">
        <v>46</v>
      </c>
      <c r="D81" s="151"/>
      <c r="E81" s="151"/>
      <c r="F81" s="151"/>
      <c r="G81" s="151"/>
      <c r="H81" s="151"/>
      <c r="I81" s="151"/>
      <c r="J81" s="151"/>
      <c r="K81" s="151"/>
      <c r="L81" s="151"/>
      <c r="M81" s="157" t="s">
        <v>47</v>
      </c>
      <c r="N81" s="151"/>
      <c r="O81" s="151"/>
      <c r="P81" s="151"/>
      <c r="Q81" s="151"/>
      <c r="R81" s="151"/>
      <c r="S81" s="151"/>
      <c r="T81" s="151"/>
      <c r="U81" s="151"/>
      <c r="V81" s="151"/>
      <c r="W81" s="151"/>
      <c r="X81" s="151"/>
      <c r="Y81" s="151"/>
    </row>
    <row r="82" spans="1:25" ht="18.2" customHeight="1" x14ac:dyDescent="0.25">
      <c r="A82" s="152" t="s">
        <v>0</v>
      </c>
      <c r="B82" s="151"/>
      <c r="C82" s="152" t="s">
        <v>0</v>
      </c>
      <c r="D82" s="151"/>
      <c r="E82" s="148" t="s">
        <v>0</v>
      </c>
      <c r="F82" s="149"/>
      <c r="G82" s="149"/>
      <c r="H82" s="152" t="s">
        <v>0</v>
      </c>
      <c r="I82" s="151"/>
      <c r="J82" s="150" t="s">
        <v>0</v>
      </c>
      <c r="K82" s="151"/>
      <c r="L82" s="151"/>
      <c r="M82" s="152" t="s">
        <v>0</v>
      </c>
      <c r="N82" s="151"/>
      <c r="O82" s="151"/>
      <c r="P82" s="151"/>
      <c r="Q82" s="148" t="s">
        <v>0</v>
      </c>
      <c r="R82" s="149"/>
      <c r="S82" s="149"/>
      <c r="T82" s="149"/>
      <c r="U82" s="9" t="s">
        <v>0</v>
      </c>
      <c r="V82" s="150" t="s">
        <v>0</v>
      </c>
      <c r="W82" s="151"/>
      <c r="X82" s="151"/>
      <c r="Y82" s="151"/>
    </row>
    <row r="83" spans="1:25" ht="18.2" customHeight="1" x14ac:dyDescent="0.25"/>
  </sheetData>
  <mergeCells count="392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B16:C16"/>
    <mergeCell ref="D16:E16"/>
    <mergeCell ref="G16:H16"/>
    <mergeCell ref="I16:J16"/>
    <mergeCell ref="L16:M16"/>
    <mergeCell ref="P16:Q16"/>
    <mergeCell ref="T16:V16"/>
    <mergeCell ref="B14:C14"/>
    <mergeCell ref="D14:E14"/>
    <mergeCell ref="G14:H14"/>
    <mergeCell ref="I14:J14"/>
    <mergeCell ref="L14:M14"/>
    <mergeCell ref="P14:Q14"/>
    <mergeCell ref="T17:V17"/>
    <mergeCell ref="B18:C18"/>
    <mergeCell ref="D18:E18"/>
    <mergeCell ref="G18:H18"/>
    <mergeCell ref="I18:J18"/>
    <mergeCell ref="L18:M18"/>
    <mergeCell ref="P18:Q18"/>
    <mergeCell ref="T18:V18"/>
    <mergeCell ref="B17:C17"/>
    <mergeCell ref="D17:E17"/>
    <mergeCell ref="G17:H17"/>
    <mergeCell ref="I17:J17"/>
    <mergeCell ref="L17:M17"/>
    <mergeCell ref="P17:Q17"/>
    <mergeCell ref="T19:V19"/>
    <mergeCell ref="B20:C20"/>
    <mergeCell ref="D20:E20"/>
    <mergeCell ref="G20:H20"/>
    <mergeCell ref="I20:J20"/>
    <mergeCell ref="L20:M20"/>
    <mergeCell ref="P20:Q20"/>
    <mergeCell ref="T20:V20"/>
    <mergeCell ref="B19:C19"/>
    <mergeCell ref="D19:E19"/>
    <mergeCell ref="G19:H19"/>
    <mergeCell ref="I19:J19"/>
    <mergeCell ref="L19:M19"/>
    <mergeCell ref="P19:Q19"/>
    <mergeCell ref="T21:V21"/>
    <mergeCell ref="B22:C22"/>
    <mergeCell ref="D22:E22"/>
    <mergeCell ref="G22:H22"/>
    <mergeCell ref="I22:J22"/>
    <mergeCell ref="L22:M22"/>
    <mergeCell ref="P22:Q22"/>
    <mergeCell ref="T22:V22"/>
    <mergeCell ref="B21:C21"/>
    <mergeCell ref="D21:E21"/>
    <mergeCell ref="G21:H21"/>
    <mergeCell ref="I21:J21"/>
    <mergeCell ref="L21:M21"/>
    <mergeCell ref="P21:Q21"/>
    <mergeCell ref="T23:V23"/>
    <mergeCell ref="B24:C24"/>
    <mergeCell ref="D24:E24"/>
    <mergeCell ref="G24:H24"/>
    <mergeCell ref="I24:J24"/>
    <mergeCell ref="L24:M24"/>
    <mergeCell ref="P24:Q24"/>
    <mergeCell ref="T24:V24"/>
    <mergeCell ref="B23:C23"/>
    <mergeCell ref="D23:E23"/>
    <mergeCell ref="G23:H23"/>
    <mergeCell ref="I23:J23"/>
    <mergeCell ref="L23:M23"/>
    <mergeCell ref="P23:Q23"/>
    <mergeCell ref="T25:V25"/>
    <mergeCell ref="B26:C26"/>
    <mergeCell ref="D26:E26"/>
    <mergeCell ref="G26:H26"/>
    <mergeCell ref="I26:J26"/>
    <mergeCell ref="L26:M26"/>
    <mergeCell ref="P26:Q26"/>
    <mergeCell ref="T26:V26"/>
    <mergeCell ref="B25:C25"/>
    <mergeCell ref="D25:E25"/>
    <mergeCell ref="G25:H25"/>
    <mergeCell ref="I25:J25"/>
    <mergeCell ref="L25:M25"/>
    <mergeCell ref="P25:Q25"/>
    <mergeCell ref="T27:V27"/>
    <mergeCell ref="B28:C28"/>
    <mergeCell ref="D28:E28"/>
    <mergeCell ref="G28:H28"/>
    <mergeCell ref="I28:J28"/>
    <mergeCell ref="L28:M28"/>
    <mergeCell ref="P28:Q28"/>
    <mergeCell ref="T28:V28"/>
    <mergeCell ref="B27:C27"/>
    <mergeCell ref="D27:E27"/>
    <mergeCell ref="G27:H27"/>
    <mergeCell ref="I27:J27"/>
    <mergeCell ref="L27:M27"/>
    <mergeCell ref="P27:Q27"/>
    <mergeCell ref="T29:V29"/>
    <mergeCell ref="B30:C30"/>
    <mergeCell ref="D30:E30"/>
    <mergeCell ref="G30:H30"/>
    <mergeCell ref="I30:J30"/>
    <mergeCell ref="L30:M30"/>
    <mergeCell ref="P30:Q30"/>
    <mergeCell ref="T30:V30"/>
    <mergeCell ref="B29:C29"/>
    <mergeCell ref="D29:E29"/>
    <mergeCell ref="G29:H29"/>
    <mergeCell ref="I29:J29"/>
    <mergeCell ref="L29:M29"/>
    <mergeCell ref="P29:Q29"/>
    <mergeCell ref="T31:V31"/>
    <mergeCell ref="B32:C32"/>
    <mergeCell ref="D32:E32"/>
    <mergeCell ref="G32:H32"/>
    <mergeCell ref="I32:J32"/>
    <mergeCell ref="L32:M32"/>
    <mergeCell ref="P32:Q32"/>
    <mergeCell ref="T32:V32"/>
    <mergeCell ref="B31:C31"/>
    <mergeCell ref="D31:E31"/>
    <mergeCell ref="G31:H31"/>
    <mergeCell ref="I31:J31"/>
    <mergeCell ref="L31:M31"/>
    <mergeCell ref="P31:Q31"/>
    <mergeCell ref="T33:V33"/>
    <mergeCell ref="B34:C34"/>
    <mergeCell ref="D34:E34"/>
    <mergeCell ref="G34:H34"/>
    <mergeCell ref="I34:J34"/>
    <mergeCell ref="L34:M34"/>
    <mergeCell ref="P34:Q34"/>
    <mergeCell ref="T34:V34"/>
    <mergeCell ref="B33:C33"/>
    <mergeCell ref="D33:E33"/>
    <mergeCell ref="G33:H33"/>
    <mergeCell ref="I33:J33"/>
    <mergeCell ref="L33:M33"/>
    <mergeCell ref="P33:Q33"/>
    <mergeCell ref="T35:V35"/>
    <mergeCell ref="B36:C36"/>
    <mergeCell ref="D36:E36"/>
    <mergeCell ref="G36:H36"/>
    <mergeCell ref="I36:J36"/>
    <mergeCell ref="L36:M36"/>
    <mergeCell ref="P36:Q36"/>
    <mergeCell ref="T36:V36"/>
    <mergeCell ref="B35:C35"/>
    <mergeCell ref="D35:E35"/>
    <mergeCell ref="G35:H35"/>
    <mergeCell ref="I35:J35"/>
    <mergeCell ref="L35:M35"/>
    <mergeCell ref="P35:Q35"/>
    <mergeCell ref="T37:V37"/>
    <mergeCell ref="B38:C38"/>
    <mergeCell ref="D38:E38"/>
    <mergeCell ref="G38:H38"/>
    <mergeCell ref="I38:J38"/>
    <mergeCell ref="L38:M38"/>
    <mergeCell ref="P38:Q38"/>
    <mergeCell ref="T38:V38"/>
    <mergeCell ref="B37:C37"/>
    <mergeCell ref="D37:E37"/>
    <mergeCell ref="G37:H37"/>
    <mergeCell ref="I37:J37"/>
    <mergeCell ref="L37:M37"/>
    <mergeCell ref="P37:Q37"/>
    <mergeCell ref="T39:V39"/>
    <mergeCell ref="B40:C40"/>
    <mergeCell ref="D40:E40"/>
    <mergeCell ref="G40:H40"/>
    <mergeCell ref="I40:J40"/>
    <mergeCell ref="L40:M40"/>
    <mergeCell ref="P40:Q40"/>
    <mergeCell ref="T40:V40"/>
    <mergeCell ref="B39:C39"/>
    <mergeCell ref="D39:E39"/>
    <mergeCell ref="G39:H39"/>
    <mergeCell ref="I39:J39"/>
    <mergeCell ref="L39:M39"/>
    <mergeCell ref="P39:Q39"/>
    <mergeCell ref="A44:C44"/>
    <mergeCell ref="D44:M44"/>
    <mergeCell ref="O44:Q44"/>
    <mergeCell ref="R44:Y44"/>
    <mergeCell ref="A45:C45"/>
    <mergeCell ref="D45:M45"/>
    <mergeCell ref="O45:Q45"/>
    <mergeCell ref="R45:Y45"/>
    <mergeCell ref="A42:C42"/>
    <mergeCell ref="D42:M42"/>
    <mergeCell ref="O42:Q42"/>
    <mergeCell ref="R42:Y42"/>
    <mergeCell ref="A43:C43"/>
    <mergeCell ref="D43:M43"/>
    <mergeCell ref="O43:Q43"/>
    <mergeCell ref="R43:Y43"/>
    <mergeCell ref="A48:C48"/>
    <mergeCell ref="D48:M48"/>
    <mergeCell ref="O48:Q48"/>
    <mergeCell ref="R48:Y48"/>
    <mergeCell ref="A49:C49"/>
    <mergeCell ref="D49:M49"/>
    <mergeCell ref="O49:Q49"/>
    <mergeCell ref="R49:Y49"/>
    <mergeCell ref="A46:C46"/>
    <mergeCell ref="D46:M46"/>
    <mergeCell ref="O46:Q46"/>
    <mergeCell ref="R46:Y46"/>
    <mergeCell ref="A47:C47"/>
    <mergeCell ref="D47:M47"/>
    <mergeCell ref="O47:Q47"/>
    <mergeCell ref="R47:Y47"/>
    <mergeCell ref="A50:C50"/>
    <mergeCell ref="D50:M50"/>
    <mergeCell ref="O50:Q50"/>
    <mergeCell ref="R50:Y50"/>
    <mergeCell ref="A51:Y51"/>
    <mergeCell ref="B52:C52"/>
    <mergeCell ref="D52:E52"/>
    <mergeCell ref="G52:H52"/>
    <mergeCell ref="I52:J52"/>
    <mergeCell ref="L52:M52"/>
    <mergeCell ref="P52:Q52"/>
    <mergeCell ref="T52:V52"/>
    <mergeCell ref="B53:C53"/>
    <mergeCell ref="D53:E53"/>
    <mergeCell ref="G53:H53"/>
    <mergeCell ref="I53:J53"/>
    <mergeCell ref="L53:M53"/>
    <mergeCell ref="P53:Q53"/>
    <mergeCell ref="T53:V53"/>
    <mergeCell ref="T54:V54"/>
    <mergeCell ref="B55:C55"/>
    <mergeCell ref="D55:E55"/>
    <mergeCell ref="G55:H55"/>
    <mergeCell ref="I55:J55"/>
    <mergeCell ref="L55:M55"/>
    <mergeCell ref="P55:Q55"/>
    <mergeCell ref="T55:V55"/>
    <mergeCell ref="B54:C54"/>
    <mergeCell ref="D54:E54"/>
    <mergeCell ref="G54:H54"/>
    <mergeCell ref="I54:J54"/>
    <mergeCell ref="L54:M54"/>
    <mergeCell ref="P54:Q54"/>
    <mergeCell ref="T56:V56"/>
    <mergeCell ref="A58:C58"/>
    <mergeCell ref="D58:M58"/>
    <mergeCell ref="O58:Q58"/>
    <mergeCell ref="R58:Y58"/>
    <mergeCell ref="A59:C59"/>
    <mergeCell ref="D59:M59"/>
    <mergeCell ref="O59:Q59"/>
    <mergeCell ref="R59:Y59"/>
    <mergeCell ref="B56:C56"/>
    <mergeCell ref="D56:E56"/>
    <mergeCell ref="G56:H56"/>
    <mergeCell ref="I56:J56"/>
    <mergeCell ref="L56:M56"/>
    <mergeCell ref="P56:Q56"/>
    <mergeCell ref="A62:Y62"/>
    <mergeCell ref="B63:C63"/>
    <mergeCell ref="D63:E63"/>
    <mergeCell ref="G63:H63"/>
    <mergeCell ref="I63:J63"/>
    <mergeCell ref="L63:M63"/>
    <mergeCell ref="P63:Q63"/>
    <mergeCell ref="T63:V63"/>
    <mergeCell ref="A60:C60"/>
    <mergeCell ref="D60:M60"/>
    <mergeCell ref="O60:Q60"/>
    <mergeCell ref="R60:Y60"/>
    <mergeCell ref="A61:C61"/>
    <mergeCell ref="D61:M61"/>
    <mergeCell ref="O61:Q61"/>
    <mergeCell ref="R61:Y61"/>
    <mergeCell ref="T64:V64"/>
    <mergeCell ref="B65:C65"/>
    <mergeCell ref="D65:E65"/>
    <mergeCell ref="G65:H65"/>
    <mergeCell ref="I65:J65"/>
    <mergeCell ref="L65:M65"/>
    <mergeCell ref="P65:Q65"/>
    <mergeCell ref="T65:V65"/>
    <mergeCell ref="B64:C64"/>
    <mergeCell ref="D64:E64"/>
    <mergeCell ref="G64:H64"/>
    <mergeCell ref="I64:J64"/>
    <mergeCell ref="L64:M64"/>
    <mergeCell ref="P64:Q64"/>
    <mergeCell ref="T66:V66"/>
    <mergeCell ref="B67:C67"/>
    <mergeCell ref="D67:E67"/>
    <mergeCell ref="G67:H67"/>
    <mergeCell ref="I67:J67"/>
    <mergeCell ref="L67:M67"/>
    <mergeCell ref="P67:Q67"/>
    <mergeCell ref="T67:V67"/>
    <mergeCell ref="B66:C66"/>
    <mergeCell ref="D66:E66"/>
    <mergeCell ref="G66:H66"/>
    <mergeCell ref="I66:J66"/>
    <mergeCell ref="L66:M66"/>
    <mergeCell ref="P66:Q66"/>
    <mergeCell ref="A72:C72"/>
    <mergeCell ref="D72:M72"/>
    <mergeCell ref="O72:Q72"/>
    <mergeCell ref="R72:Y72"/>
    <mergeCell ref="A73:C73"/>
    <mergeCell ref="D73:M73"/>
    <mergeCell ref="O73:Q73"/>
    <mergeCell ref="R73:Y73"/>
    <mergeCell ref="T68:V68"/>
    <mergeCell ref="A70:C70"/>
    <mergeCell ref="D70:M70"/>
    <mergeCell ref="O70:Q70"/>
    <mergeCell ref="R70:Y70"/>
    <mergeCell ref="A71:C71"/>
    <mergeCell ref="D71:M71"/>
    <mergeCell ref="O71:Q71"/>
    <mergeCell ref="R71:Y71"/>
    <mergeCell ref="B68:C68"/>
    <mergeCell ref="D68:E68"/>
    <mergeCell ref="G68:H68"/>
    <mergeCell ref="I68:J68"/>
    <mergeCell ref="L68:M68"/>
    <mergeCell ref="P68:Q68"/>
    <mergeCell ref="A77:C77"/>
    <mergeCell ref="D77:M77"/>
    <mergeCell ref="O77:Q77"/>
    <mergeCell ref="R77:Y77"/>
    <mergeCell ref="A78:C78"/>
    <mergeCell ref="D78:M78"/>
    <mergeCell ref="O78:Q78"/>
    <mergeCell ref="R78:Y78"/>
    <mergeCell ref="A74:C74"/>
    <mergeCell ref="D74:M74"/>
    <mergeCell ref="O74:Q74"/>
    <mergeCell ref="R74:Y74"/>
    <mergeCell ref="A76:C76"/>
    <mergeCell ref="D76:M76"/>
    <mergeCell ref="O76:Q76"/>
    <mergeCell ref="R76:Y76"/>
    <mergeCell ref="Q82:T82"/>
    <mergeCell ref="V82:Y82"/>
    <mergeCell ref="A82:B82"/>
    <mergeCell ref="C82:D82"/>
    <mergeCell ref="E82:G82"/>
    <mergeCell ref="H82:I82"/>
    <mergeCell ref="J82:L82"/>
    <mergeCell ref="M82:P82"/>
    <mergeCell ref="A79:C79"/>
    <mergeCell ref="D79:M79"/>
    <mergeCell ref="O79:Q79"/>
    <mergeCell ref="R79:Y79"/>
    <mergeCell ref="A81:B81"/>
    <mergeCell ref="C81:L81"/>
    <mergeCell ref="M81:Y81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&amp;R02-02-01 Стр. &amp;P</oddFooter>
  </headerFooter>
  <rowBreaks count="1" manualBreakCount="1">
    <brk id="8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Y72"/>
  <sheetViews>
    <sheetView zoomScaleNormal="100" workbookViewId="0">
      <selection activeCell="AC13" sqref="AC13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9" customHeight="1" x14ac:dyDescent="0.25"/>
    <row r="2" spans="1:25" ht="15.75" customHeight="1" x14ac:dyDescent="0.25">
      <c r="A2" s="176" t="s">
        <v>263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ht="11.45" customHeight="1" x14ac:dyDescent="0.25">
      <c r="A3" s="177" t="s">
        <v>1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</row>
    <row r="4" spans="1:25" ht="18.75" customHeight="1" x14ac:dyDescent="0.25">
      <c r="A4" s="181" t="s">
        <v>262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</row>
    <row r="5" spans="1:25" ht="15" customHeight="1" x14ac:dyDescent="0.25">
      <c r="A5" s="182" t="s">
        <v>231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</row>
    <row r="6" spans="1:25" ht="18.95" customHeight="1" x14ac:dyDescent="0.25">
      <c r="A6" s="183" t="s">
        <v>3</v>
      </c>
      <c r="B6" s="151"/>
      <c r="C6" s="151"/>
      <c r="D6" s="183" t="s">
        <v>0</v>
      </c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</row>
    <row r="7" spans="1:25" ht="18.95" customHeight="1" x14ac:dyDescent="0.25">
      <c r="A7" s="183" t="s">
        <v>4</v>
      </c>
      <c r="B7" s="151"/>
      <c r="C7" s="151"/>
      <c r="D7" s="151"/>
      <c r="E7" s="151"/>
      <c r="F7" s="151"/>
      <c r="G7" s="151"/>
      <c r="H7" s="151"/>
      <c r="I7" s="151"/>
      <c r="J7" s="151"/>
      <c r="K7" s="184">
        <v>694507</v>
      </c>
      <c r="L7" s="151"/>
      <c r="M7" s="151"/>
      <c r="N7" s="183" t="s">
        <v>5</v>
      </c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</row>
    <row r="8" spans="1:25" ht="14.25" customHeight="1" x14ac:dyDescent="0.25">
      <c r="A8" s="179" t="s">
        <v>6</v>
      </c>
      <c r="B8" s="151"/>
      <c r="C8" s="151"/>
      <c r="D8" s="151"/>
      <c r="E8" s="151"/>
      <c r="F8" s="151"/>
      <c r="G8" s="151"/>
      <c r="H8" s="151"/>
      <c r="I8" s="151"/>
      <c r="J8" s="151"/>
      <c r="K8" s="180">
        <v>142289</v>
      </c>
      <c r="L8" s="151"/>
      <c r="M8" s="151"/>
      <c r="N8" s="179" t="s">
        <v>5</v>
      </c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</row>
    <row r="9" spans="1:25" ht="14.25" customHeight="1" x14ac:dyDescent="0.25">
      <c r="A9" s="179" t="s">
        <v>7</v>
      </c>
      <c r="B9" s="151"/>
      <c r="C9" s="151"/>
      <c r="D9" s="151"/>
      <c r="E9" s="151"/>
      <c r="F9" s="151"/>
      <c r="G9" s="151"/>
      <c r="H9" s="151"/>
      <c r="I9" s="151"/>
      <c r="J9" s="151"/>
      <c r="K9" s="180">
        <v>442</v>
      </c>
      <c r="L9" s="151"/>
      <c r="M9" s="151"/>
      <c r="N9" s="179" t="s">
        <v>8</v>
      </c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</row>
    <row r="10" spans="1:25" ht="14.25" customHeight="1" x14ac:dyDescent="0.25">
      <c r="A10" s="170" t="s">
        <v>264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</row>
    <row r="11" spans="1:25" ht="20.100000000000001" customHeight="1" x14ac:dyDescent="0.25">
      <c r="A11" s="171" t="s">
        <v>9</v>
      </c>
      <c r="B11" s="165" t="s">
        <v>10</v>
      </c>
      <c r="C11" s="166"/>
      <c r="D11" s="165" t="s">
        <v>11</v>
      </c>
      <c r="E11" s="166"/>
      <c r="F11" s="171" t="s">
        <v>12</v>
      </c>
      <c r="G11" s="165" t="s">
        <v>13</v>
      </c>
      <c r="H11" s="166"/>
      <c r="I11" s="169" t="s">
        <v>14</v>
      </c>
      <c r="J11" s="154"/>
      <c r="K11" s="154"/>
      <c r="L11" s="154"/>
      <c r="M11" s="154"/>
      <c r="N11" s="154"/>
      <c r="O11" s="155"/>
      <c r="P11" s="169" t="s">
        <v>15</v>
      </c>
      <c r="Q11" s="154"/>
      <c r="R11" s="154"/>
      <c r="S11" s="154"/>
      <c r="T11" s="154"/>
      <c r="U11" s="154"/>
      <c r="V11" s="154"/>
      <c r="W11" s="155"/>
      <c r="X11" s="171" t="s">
        <v>16</v>
      </c>
      <c r="Y11" s="171" t="s">
        <v>17</v>
      </c>
    </row>
    <row r="12" spans="1:25" ht="20.100000000000001" customHeight="1" x14ac:dyDescent="0.25">
      <c r="A12" s="172"/>
      <c r="B12" s="174"/>
      <c r="C12" s="175"/>
      <c r="D12" s="174"/>
      <c r="E12" s="175"/>
      <c r="F12" s="172"/>
      <c r="G12" s="174"/>
      <c r="H12" s="175"/>
      <c r="I12" s="165" t="s">
        <v>18</v>
      </c>
      <c r="J12" s="166"/>
      <c r="K12" s="169" t="s">
        <v>19</v>
      </c>
      <c r="L12" s="154"/>
      <c r="M12" s="154"/>
      <c r="N12" s="154"/>
      <c r="O12" s="155"/>
      <c r="P12" s="165" t="s">
        <v>18</v>
      </c>
      <c r="Q12" s="166"/>
      <c r="R12" s="169" t="s">
        <v>19</v>
      </c>
      <c r="S12" s="154"/>
      <c r="T12" s="154"/>
      <c r="U12" s="154"/>
      <c r="V12" s="154"/>
      <c r="W12" s="155"/>
      <c r="X12" s="172"/>
      <c r="Y12" s="172"/>
    </row>
    <row r="13" spans="1:25" ht="42.95" customHeight="1" x14ac:dyDescent="0.25">
      <c r="A13" s="173"/>
      <c r="B13" s="167"/>
      <c r="C13" s="168"/>
      <c r="D13" s="167"/>
      <c r="E13" s="168"/>
      <c r="F13" s="173"/>
      <c r="G13" s="167"/>
      <c r="H13" s="168"/>
      <c r="I13" s="167"/>
      <c r="J13" s="168"/>
      <c r="K13" s="2" t="s">
        <v>20</v>
      </c>
      <c r="L13" s="169" t="s">
        <v>21</v>
      </c>
      <c r="M13" s="155"/>
      <c r="N13" s="2" t="s">
        <v>22</v>
      </c>
      <c r="O13" s="2" t="s">
        <v>23</v>
      </c>
      <c r="P13" s="167"/>
      <c r="Q13" s="168"/>
      <c r="R13" s="2" t="s">
        <v>20</v>
      </c>
      <c r="S13" s="2" t="s">
        <v>21</v>
      </c>
      <c r="T13" s="169" t="s">
        <v>22</v>
      </c>
      <c r="U13" s="154"/>
      <c r="V13" s="155"/>
      <c r="W13" s="2" t="s">
        <v>23</v>
      </c>
      <c r="X13" s="173"/>
      <c r="Y13" s="173"/>
    </row>
    <row r="14" spans="1:25" ht="14.25" customHeight="1" x14ac:dyDescent="0.25">
      <c r="A14" s="2">
        <v>1</v>
      </c>
      <c r="B14" s="164">
        <v>2</v>
      </c>
      <c r="C14" s="155"/>
      <c r="D14" s="164">
        <v>3</v>
      </c>
      <c r="E14" s="155"/>
      <c r="F14" s="3">
        <v>4</v>
      </c>
      <c r="G14" s="164">
        <v>5</v>
      </c>
      <c r="H14" s="155"/>
      <c r="I14" s="164">
        <v>6</v>
      </c>
      <c r="J14" s="155"/>
      <c r="K14" s="3">
        <v>7</v>
      </c>
      <c r="L14" s="164">
        <v>8</v>
      </c>
      <c r="M14" s="155"/>
      <c r="N14" s="3">
        <v>9</v>
      </c>
      <c r="O14" s="3">
        <v>10</v>
      </c>
      <c r="P14" s="164">
        <v>11</v>
      </c>
      <c r="Q14" s="155"/>
      <c r="R14" s="3">
        <v>12</v>
      </c>
      <c r="S14" s="3">
        <v>13</v>
      </c>
      <c r="T14" s="164">
        <v>14</v>
      </c>
      <c r="U14" s="154"/>
      <c r="V14" s="155"/>
      <c r="W14" s="3">
        <v>15</v>
      </c>
      <c r="X14" s="3">
        <v>16</v>
      </c>
      <c r="Y14" s="3">
        <v>17</v>
      </c>
    </row>
    <row r="15" spans="1:25" ht="18.2" customHeight="1" x14ac:dyDescent="0.25">
      <c r="A15" s="163" t="s">
        <v>158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</row>
    <row r="16" spans="1:25" ht="156.75" customHeight="1" x14ac:dyDescent="0.25">
      <c r="A16" s="4" t="s">
        <v>24</v>
      </c>
      <c r="B16" s="161" t="s">
        <v>114</v>
      </c>
      <c r="C16" s="155"/>
      <c r="D16" s="161" t="s">
        <v>115</v>
      </c>
      <c r="E16" s="155"/>
      <c r="F16" s="5" t="s">
        <v>50</v>
      </c>
      <c r="G16" s="162">
        <v>1</v>
      </c>
      <c r="H16" s="155"/>
      <c r="I16" s="162">
        <v>5706.84</v>
      </c>
      <c r="J16" s="155"/>
      <c r="K16" s="6">
        <v>1117.9000000000001</v>
      </c>
      <c r="L16" s="162">
        <v>863.84</v>
      </c>
      <c r="M16" s="155"/>
      <c r="N16" s="6">
        <v>128.37</v>
      </c>
      <c r="O16" s="6">
        <v>3725.1</v>
      </c>
      <c r="P16" s="162">
        <v>5706.84</v>
      </c>
      <c r="Q16" s="155"/>
      <c r="R16" s="6">
        <v>1117.9000000000001</v>
      </c>
      <c r="S16" s="6">
        <v>863.84</v>
      </c>
      <c r="T16" s="162">
        <v>128.37</v>
      </c>
      <c r="U16" s="154"/>
      <c r="V16" s="155"/>
      <c r="W16" s="6">
        <v>4.66</v>
      </c>
      <c r="X16" s="6">
        <v>4.66</v>
      </c>
      <c r="Y16" s="6">
        <v>0.41</v>
      </c>
    </row>
    <row r="17" spans="1:25" ht="161.25" customHeight="1" x14ac:dyDescent="0.25">
      <c r="A17" s="4" t="s">
        <v>25</v>
      </c>
      <c r="B17" s="161" t="s">
        <v>116</v>
      </c>
      <c r="C17" s="155"/>
      <c r="D17" s="161" t="s">
        <v>232</v>
      </c>
      <c r="E17" s="155"/>
      <c r="F17" s="5" t="s">
        <v>117</v>
      </c>
      <c r="G17" s="162">
        <v>0.08</v>
      </c>
      <c r="H17" s="155"/>
      <c r="I17" s="162">
        <v>23767.7</v>
      </c>
      <c r="J17" s="155"/>
      <c r="K17" s="6">
        <v>17926.78</v>
      </c>
      <c r="L17" s="162">
        <v>1095.9000000000001</v>
      </c>
      <c r="M17" s="159"/>
      <c r="N17" s="6">
        <v>159.63</v>
      </c>
      <c r="O17" s="6">
        <v>4745.0200000000004</v>
      </c>
      <c r="P17" s="162">
        <v>1901.42</v>
      </c>
      <c r="Q17" s="159"/>
      <c r="R17" s="6">
        <v>1434.15</v>
      </c>
      <c r="S17" s="6">
        <v>87.67</v>
      </c>
      <c r="T17" s="162">
        <v>12.77</v>
      </c>
      <c r="U17" s="158"/>
      <c r="V17" s="159"/>
      <c r="W17" s="6">
        <v>74.73</v>
      </c>
      <c r="X17" s="6">
        <v>5.98</v>
      </c>
      <c r="Y17" s="6">
        <v>0.04</v>
      </c>
    </row>
    <row r="18" spans="1:25" ht="129.75" customHeight="1" x14ac:dyDescent="0.25">
      <c r="A18" s="4" t="s">
        <v>26</v>
      </c>
      <c r="B18" s="161" t="s">
        <v>233</v>
      </c>
      <c r="C18" s="159"/>
      <c r="D18" s="161" t="s">
        <v>234</v>
      </c>
      <c r="E18" s="159"/>
      <c r="F18" s="5" t="s">
        <v>117</v>
      </c>
      <c r="G18" s="162">
        <v>0.05</v>
      </c>
      <c r="H18" s="159"/>
      <c r="I18" s="162">
        <v>8635.16</v>
      </c>
      <c r="J18" s="159"/>
      <c r="K18" s="6">
        <v>7580.46</v>
      </c>
      <c r="L18" s="162">
        <v>77.489999999999995</v>
      </c>
      <c r="M18" s="159"/>
      <c r="N18" s="6">
        <v>9.44</v>
      </c>
      <c r="O18" s="6">
        <v>977.21</v>
      </c>
      <c r="P18" s="162">
        <v>431.76</v>
      </c>
      <c r="Q18" s="159"/>
      <c r="R18" s="6">
        <v>379.03</v>
      </c>
      <c r="S18" s="6">
        <v>3.87</v>
      </c>
      <c r="T18" s="162">
        <v>0.47</v>
      </c>
      <c r="U18" s="158"/>
      <c r="V18" s="159"/>
      <c r="W18" s="6">
        <v>31.6</v>
      </c>
      <c r="X18" s="6">
        <v>1.58</v>
      </c>
      <c r="Y18" s="7"/>
    </row>
    <row r="19" spans="1:25" ht="134.25" customHeight="1" x14ac:dyDescent="0.25">
      <c r="A19" s="4" t="s">
        <v>27</v>
      </c>
      <c r="B19" s="161" t="s">
        <v>119</v>
      </c>
      <c r="C19" s="159"/>
      <c r="D19" s="161" t="s">
        <v>235</v>
      </c>
      <c r="E19" s="159"/>
      <c r="F19" s="5" t="s">
        <v>117</v>
      </c>
      <c r="G19" s="162">
        <v>0.05</v>
      </c>
      <c r="H19" s="159"/>
      <c r="I19" s="162">
        <v>16843.97</v>
      </c>
      <c r="J19" s="159"/>
      <c r="K19" s="6">
        <v>14604.33</v>
      </c>
      <c r="L19" s="162">
        <v>351.66</v>
      </c>
      <c r="M19" s="159"/>
      <c r="N19" s="6">
        <v>25.01</v>
      </c>
      <c r="O19" s="6">
        <v>1887.98</v>
      </c>
      <c r="P19" s="162">
        <v>842.2</v>
      </c>
      <c r="Q19" s="159"/>
      <c r="R19" s="6">
        <v>730.22</v>
      </c>
      <c r="S19" s="6">
        <v>17.579999999999998</v>
      </c>
      <c r="T19" s="162">
        <v>1.25</v>
      </c>
      <c r="U19" s="158"/>
      <c r="V19" s="159"/>
      <c r="W19" s="6">
        <v>60.88</v>
      </c>
      <c r="X19" s="6">
        <v>3.04</v>
      </c>
      <c r="Y19" s="7"/>
    </row>
    <row r="20" spans="1:25" ht="140.25" customHeight="1" x14ac:dyDescent="0.25">
      <c r="A20" s="4" t="s">
        <v>28</v>
      </c>
      <c r="B20" s="161" t="s">
        <v>120</v>
      </c>
      <c r="C20" s="159"/>
      <c r="D20" s="161" t="s">
        <v>236</v>
      </c>
      <c r="E20" s="159"/>
      <c r="F20" s="5" t="s">
        <v>121</v>
      </c>
      <c r="G20" s="162">
        <v>0.65</v>
      </c>
      <c r="H20" s="159"/>
      <c r="I20" s="162">
        <v>4928.99</v>
      </c>
      <c r="J20" s="159"/>
      <c r="K20" s="6">
        <v>4331.76</v>
      </c>
      <c r="L20" s="162">
        <v>364.38</v>
      </c>
      <c r="M20" s="159"/>
      <c r="N20" s="6">
        <v>28.2</v>
      </c>
      <c r="O20" s="6">
        <v>232.85</v>
      </c>
      <c r="P20" s="162">
        <v>3203.84</v>
      </c>
      <c r="Q20" s="159"/>
      <c r="R20" s="6">
        <v>2815.64</v>
      </c>
      <c r="S20" s="6">
        <v>236.85</v>
      </c>
      <c r="T20" s="162">
        <v>18.329999999999998</v>
      </c>
      <c r="U20" s="158"/>
      <c r="V20" s="159"/>
      <c r="W20" s="6">
        <v>19.04</v>
      </c>
      <c r="X20" s="6">
        <v>12.38</v>
      </c>
      <c r="Y20" s="6">
        <v>0.06</v>
      </c>
    </row>
    <row r="21" spans="1:25" ht="153.75" customHeight="1" x14ac:dyDescent="0.25">
      <c r="A21" s="4" t="s">
        <v>29</v>
      </c>
      <c r="B21" s="161" t="s">
        <v>118</v>
      </c>
      <c r="C21" s="159"/>
      <c r="D21" s="161" t="s">
        <v>237</v>
      </c>
      <c r="E21" s="159"/>
      <c r="F21" s="5" t="s">
        <v>117</v>
      </c>
      <c r="G21" s="162">
        <v>0.17</v>
      </c>
      <c r="H21" s="159"/>
      <c r="I21" s="162">
        <v>51889.04</v>
      </c>
      <c r="J21" s="159"/>
      <c r="K21" s="6">
        <v>42590.07</v>
      </c>
      <c r="L21" s="162">
        <v>8447.11</v>
      </c>
      <c r="M21" s="159"/>
      <c r="N21" s="6">
        <v>1364.68</v>
      </c>
      <c r="O21" s="6">
        <v>851.86</v>
      </c>
      <c r="P21" s="162">
        <v>8821.14</v>
      </c>
      <c r="Q21" s="159"/>
      <c r="R21" s="6">
        <v>7240.31</v>
      </c>
      <c r="S21" s="6">
        <v>1436.01</v>
      </c>
      <c r="T21" s="162">
        <v>232</v>
      </c>
      <c r="U21" s="158"/>
      <c r="V21" s="159"/>
      <c r="W21" s="6">
        <v>187.2</v>
      </c>
      <c r="X21" s="6">
        <v>31.82</v>
      </c>
      <c r="Y21" s="6">
        <v>0.74</v>
      </c>
    </row>
    <row r="22" spans="1:25" ht="141.75" customHeight="1" x14ac:dyDescent="0.25">
      <c r="A22" s="4" t="s">
        <v>31</v>
      </c>
      <c r="B22" s="161" t="s">
        <v>122</v>
      </c>
      <c r="C22" s="159"/>
      <c r="D22" s="161" t="s">
        <v>136</v>
      </c>
      <c r="E22" s="159"/>
      <c r="F22" s="5" t="s">
        <v>121</v>
      </c>
      <c r="G22" s="162">
        <v>0.01</v>
      </c>
      <c r="H22" s="159"/>
      <c r="I22" s="162">
        <v>5991.19</v>
      </c>
      <c r="J22" s="159"/>
      <c r="K22" s="6">
        <v>3458.22</v>
      </c>
      <c r="L22" s="162">
        <v>962.33</v>
      </c>
      <c r="M22" s="159"/>
      <c r="N22" s="6">
        <v>118.92</v>
      </c>
      <c r="O22" s="6">
        <v>1570.64</v>
      </c>
      <c r="P22" s="162">
        <v>59.91</v>
      </c>
      <c r="Q22" s="159"/>
      <c r="R22" s="6">
        <v>34.58</v>
      </c>
      <c r="S22" s="6">
        <v>9.6199999999999992</v>
      </c>
      <c r="T22" s="162">
        <v>1.19</v>
      </c>
      <c r="U22" s="158"/>
      <c r="V22" s="159"/>
      <c r="W22" s="6">
        <v>15.2</v>
      </c>
      <c r="X22" s="6">
        <v>0.15</v>
      </c>
      <c r="Y22" s="7"/>
    </row>
    <row r="23" spans="1:25" ht="151.5" customHeight="1" x14ac:dyDescent="0.25">
      <c r="A23" s="4" t="s">
        <v>61</v>
      </c>
      <c r="B23" s="161" t="s">
        <v>123</v>
      </c>
      <c r="C23" s="159"/>
      <c r="D23" s="161" t="s">
        <v>238</v>
      </c>
      <c r="E23" s="159"/>
      <c r="F23" s="5" t="s">
        <v>124</v>
      </c>
      <c r="G23" s="162">
        <v>0.65</v>
      </c>
      <c r="H23" s="159"/>
      <c r="I23" s="162">
        <v>3251.38</v>
      </c>
      <c r="J23" s="159"/>
      <c r="K23" s="6">
        <v>2308.79</v>
      </c>
      <c r="L23" s="162">
        <v>461.98</v>
      </c>
      <c r="M23" s="159"/>
      <c r="N23" s="6">
        <v>62.65</v>
      </c>
      <c r="O23" s="6">
        <v>480.61</v>
      </c>
      <c r="P23" s="162">
        <v>2113.4</v>
      </c>
      <c r="Q23" s="159"/>
      <c r="R23" s="6">
        <v>1500.71</v>
      </c>
      <c r="S23" s="6">
        <v>300.29000000000002</v>
      </c>
      <c r="T23" s="162">
        <v>40.72</v>
      </c>
      <c r="U23" s="158"/>
      <c r="V23" s="159"/>
      <c r="W23" s="6">
        <v>9.92</v>
      </c>
      <c r="X23" s="6">
        <v>6.45</v>
      </c>
      <c r="Y23" s="6">
        <v>0.13</v>
      </c>
    </row>
    <row r="24" spans="1:25" ht="124.5" customHeight="1" x14ac:dyDescent="0.25">
      <c r="A24" s="4" t="s">
        <v>63</v>
      </c>
      <c r="B24" s="161" t="s">
        <v>125</v>
      </c>
      <c r="C24" s="159"/>
      <c r="D24" s="161" t="s">
        <v>239</v>
      </c>
      <c r="E24" s="159"/>
      <c r="F24" s="5" t="s">
        <v>126</v>
      </c>
      <c r="G24" s="162">
        <v>2</v>
      </c>
      <c r="H24" s="159"/>
      <c r="I24" s="162">
        <v>279.52</v>
      </c>
      <c r="J24" s="159"/>
      <c r="K24" s="6">
        <v>88.43</v>
      </c>
      <c r="L24" s="160"/>
      <c r="M24" s="159"/>
      <c r="N24" s="7"/>
      <c r="O24" s="6">
        <v>191.09</v>
      </c>
      <c r="P24" s="162">
        <v>559.04</v>
      </c>
      <c r="Q24" s="159"/>
      <c r="R24" s="6">
        <v>176.86</v>
      </c>
      <c r="S24" s="7"/>
      <c r="T24" s="160"/>
      <c r="U24" s="158"/>
      <c r="V24" s="159"/>
      <c r="W24" s="6">
        <v>0.38</v>
      </c>
      <c r="X24" s="6">
        <v>0.76</v>
      </c>
      <c r="Y24" s="7"/>
    </row>
    <row r="25" spans="1:25" ht="113.25" customHeight="1" x14ac:dyDescent="0.25">
      <c r="A25" s="4" t="s">
        <v>64</v>
      </c>
      <c r="B25" s="161" t="s">
        <v>128</v>
      </c>
      <c r="C25" s="159"/>
      <c r="D25" s="161" t="s">
        <v>129</v>
      </c>
      <c r="E25" s="159"/>
      <c r="F25" s="5" t="s">
        <v>130</v>
      </c>
      <c r="G25" s="162">
        <v>3</v>
      </c>
      <c r="H25" s="159"/>
      <c r="I25" s="162">
        <v>2021.18</v>
      </c>
      <c r="J25" s="159"/>
      <c r="K25" s="6">
        <v>2021.18</v>
      </c>
      <c r="L25" s="160"/>
      <c r="M25" s="159"/>
      <c r="N25" s="7"/>
      <c r="O25" s="7"/>
      <c r="P25" s="162">
        <v>6063.54</v>
      </c>
      <c r="Q25" s="159"/>
      <c r="R25" s="6">
        <v>6063.54</v>
      </c>
      <c r="S25" s="7"/>
      <c r="T25" s="160"/>
      <c r="U25" s="158"/>
      <c r="V25" s="159"/>
      <c r="W25" s="6">
        <v>7.29</v>
      </c>
      <c r="X25" s="6">
        <v>21.87</v>
      </c>
      <c r="Y25" s="7"/>
    </row>
    <row r="26" spans="1:25" ht="181.5" customHeight="1" x14ac:dyDescent="0.25">
      <c r="A26" s="4" t="s">
        <v>66</v>
      </c>
      <c r="B26" s="161" t="s">
        <v>131</v>
      </c>
      <c r="C26" s="159"/>
      <c r="D26" s="161" t="s">
        <v>240</v>
      </c>
      <c r="E26" s="159"/>
      <c r="F26" s="5" t="s">
        <v>132</v>
      </c>
      <c r="G26" s="162">
        <v>19</v>
      </c>
      <c r="H26" s="159"/>
      <c r="I26" s="162">
        <v>99.15</v>
      </c>
      <c r="J26" s="159"/>
      <c r="K26" s="6">
        <v>99.15</v>
      </c>
      <c r="L26" s="160"/>
      <c r="M26" s="159"/>
      <c r="N26" s="7"/>
      <c r="O26" s="7"/>
      <c r="P26" s="162">
        <v>1883.85</v>
      </c>
      <c r="Q26" s="159"/>
      <c r="R26" s="6">
        <v>1883.85</v>
      </c>
      <c r="S26" s="7"/>
      <c r="T26" s="160"/>
      <c r="U26" s="158"/>
      <c r="V26" s="159"/>
      <c r="W26" s="6">
        <v>0.32</v>
      </c>
      <c r="X26" s="6">
        <v>6.08</v>
      </c>
      <c r="Y26" s="7"/>
    </row>
    <row r="27" spans="1:25" ht="99.75" customHeight="1" x14ac:dyDescent="0.25">
      <c r="A27" s="4" t="s">
        <v>68</v>
      </c>
      <c r="B27" s="161" t="s">
        <v>133</v>
      </c>
      <c r="C27" s="159"/>
      <c r="D27" s="161" t="s">
        <v>134</v>
      </c>
      <c r="E27" s="159"/>
      <c r="F27" s="5" t="s">
        <v>130</v>
      </c>
      <c r="G27" s="162">
        <v>1</v>
      </c>
      <c r="H27" s="159"/>
      <c r="I27" s="162">
        <v>673.98</v>
      </c>
      <c r="J27" s="159"/>
      <c r="K27" s="6">
        <v>673.98</v>
      </c>
      <c r="L27" s="160"/>
      <c r="M27" s="159"/>
      <c r="N27" s="7"/>
      <c r="O27" s="7"/>
      <c r="P27" s="162">
        <v>673.98</v>
      </c>
      <c r="Q27" s="159"/>
      <c r="R27" s="6">
        <v>673.98</v>
      </c>
      <c r="S27" s="7"/>
      <c r="T27" s="160"/>
      <c r="U27" s="158"/>
      <c r="V27" s="159"/>
      <c r="W27" s="6">
        <v>2.4300000000000002</v>
      </c>
      <c r="X27" s="6">
        <v>2.4300000000000002</v>
      </c>
      <c r="Y27" s="7"/>
    </row>
    <row r="28" spans="1:25" ht="120.75" customHeight="1" x14ac:dyDescent="0.25">
      <c r="A28" s="4" t="s">
        <v>69</v>
      </c>
      <c r="B28" s="161" t="s">
        <v>135</v>
      </c>
      <c r="C28" s="159"/>
      <c r="D28" s="161" t="s">
        <v>241</v>
      </c>
      <c r="E28" s="159"/>
      <c r="F28" s="5" t="s">
        <v>50</v>
      </c>
      <c r="G28" s="162">
        <v>5</v>
      </c>
      <c r="H28" s="159"/>
      <c r="I28" s="162">
        <v>309.05</v>
      </c>
      <c r="J28" s="159"/>
      <c r="K28" s="6">
        <v>309.05</v>
      </c>
      <c r="L28" s="160"/>
      <c r="M28" s="159"/>
      <c r="N28" s="7"/>
      <c r="O28" s="7"/>
      <c r="P28" s="162">
        <v>1545.25</v>
      </c>
      <c r="Q28" s="159"/>
      <c r="R28" s="6">
        <v>1545.25</v>
      </c>
      <c r="S28" s="7"/>
      <c r="T28" s="160"/>
      <c r="U28" s="158"/>
      <c r="V28" s="159"/>
      <c r="W28" s="6">
        <v>1.36</v>
      </c>
      <c r="X28" s="6">
        <v>6.8</v>
      </c>
      <c r="Y28" s="7"/>
    </row>
    <row r="29" spans="1:25" ht="120.75" customHeight="1" x14ac:dyDescent="0.25">
      <c r="A29" s="4" t="s">
        <v>71</v>
      </c>
      <c r="B29" s="161" t="s">
        <v>153</v>
      </c>
      <c r="C29" s="159"/>
      <c r="D29" s="161" t="s">
        <v>154</v>
      </c>
      <c r="E29" s="159"/>
      <c r="F29" s="5" t="s">
        <v>155</v>
      </c>
      <c r="G29" s="162">
        <v>1</v>
      </c>
      <c r="H29" s="159"/>
      <c r="I29" s="162">
        <v>145850.98000000001</v>
      </c>
      <c r="J29" s="159"/>
      <c r="K29" s="6">
        <v>103401.43</v>
      </c>
      <c r="L29" s="162">
        <v>40381.54</v>
      </c>
      <c r="M29" s="159"/>
      <c r="N29" s="6">
        <v>12855.96</v>
      </c>
      <c r="O29" s="6">
        <v>2068.0100000000002</v>
      </c>
      <c r="P29" s="162">
        <v>145850.98000000001</v>
      </c>
      <c r="Q29" s="159"/>
      <c r="R29" s="6">
        <v>103401.43</v>
      </c>
      <c r="S29" s="6">
        <v>40381.54</v>
      </c>
      <c r="T29" s="162">
        <v>12855.96</v>
      </c>
      <c r="U29" s="158"/>
      <c r="V29" s="159"/>
      <c r="W29" s="6">
        <v>289</v>
      </c>
      <c r="X29" s="6">
        <v>289</v>
      </c>
      <c r="Y29" s="6">
        <v>48</v>
      </c>
    </row>
    <row r="30" spans="1:25" ht="8.4499999999999993" customHeight="1" x14ac:dyDescent="0.25"/>
    <row r="31" spans="1:25" ht="18.2" customHeight="1" x14ac:dyDescent="0.25">
      <c r="A31" s="153" t="s">
        <v>0</v>
      </c>
      <c r="B31" s="158"/>
      <c r="C31" s="159"/>
      <c r="D31" s="153" t="s">
        <v>33</v>
      </c>
      <c r="E31" s="158"/>
      <c r="F31" s="158"/>
      <c r="G31" s="158"/>
      <c r="H31" s="158"/>
      <c r="I31" s="158"/>
      <c r="J31" s="158"/>
      <c r="K31" s="158"/>
      <c r="L31" s="158"/>
      <c r="M31" s="159"/>
      <c r="N31" s="8" t="s">
        <v>0</v>
      </c>
      <c r="O31" s="156" t="s">
        <v>242</v>
      </c>
      <c r="P31" s="158"/>
      <c r="Q31" s="159"/>
      <c r="R31" s="153" t="s">
        <v>0</v>
      </c>
      <c r="S31" s="158"/>
      <c r="T31" s="158"/>
      <c r="U31" s="158"/>
      <c r="V31" s="158"/>
      <c r="W31" s="158"/>
      <c r="X31" s="158"/>
      <c r="Y31" s="159"/>
    </row>
    <row r="32" spans="1:25" ht="18.2" customHeight="1" x14ac:dyDescent="0.25">
      <c r="A32" s="153" t="s">
        <v>0</v>
      </c>
      <c r="B32" s="158"/>
      <c r="C32" s="159"/>
      <c r="D32" s="153" t="s">
        <v>48</v>
      </c>
      <c r="E32" s="158"/>
      <c r="F32" s="158"/>
      <c r="G32" s="158"/>
      <c r="H32" s="158"/>
      <c r="I32" s="158"/>
      <c r="J32" s="158"/>
      <c r="K32" s="158"/>
      <c r="L32" s="158"/>
      <c r="M32" s="159"/>
      <c r="N32" s="8" t="s">
        <v>0</v>
      </c>
      <c r="O32" s="156" t="s">
        <v>243</v>
      </c>
      <c r="P32" s="158"/>
      <c r="Q32" s="159"/>
      <c r="R32" s="153" t="s">
        <v>0</v>
      </c>
      <c r="S32" s="158"/>
      <c r="T32" s="158"/>
      <c r="U32" s="158"/>
      <c r="V32" s="158"/>
      <c r="W32" s="158"/>
      <c r="X32" s="158"/>
      <c r="Y32" s="159"/>
    </row>
    <row r="33" spans="1:25" ht="18.2" customHeight="1" x14ac:dyDescent="0.25">
      <c r="A33" s="153" t="s">
        <v>0</v>
      </c>
      <c r="B33" s="158"/>
      <c r="C33" s="159"/>
      <c r="D33" s="153" t="s">
        <v>34</v>
      </c>
      <c r="E33" s="154"/>
      <c r="F33" s="154"/>
      <c r="G33" s="154"/>
      <c r="H33" s="154"/>
      <c r="I33" s="154"/>
      <c r="J33" s="154"/>
      <c r="K33" s="154"/>
      <c r="L33" s="154"/>
      <c r="M33" s="155"/>
      <c r="N33" s="8" t="s">
        <v>0</v>
      </c>
      <c r="O33" s="156" t="s">
        <v>244</v>
      </c>
      <c r="P33" s="154"/>
      <c r="Q33" s="155"/>
      <c r="R33" s="153" t="s">
        <v>0</v>
      </c>
      <c r="S33" s="154"/>
      <c r="T33" s="154"/>
      <c r="U33" s="154"/>
      <c r="V33" s="154"/>
      <c r="W33" s="154"/>
      <c r="X33" s="154"/>
      <c r="Y33" s="155"/>
    </row>
    <row r="34" spans="1:25" ht="18.2" customHeight="1" x14ac:dyDescent="0.25">
      <c r="A34" s="153" t="s">
        <v>0</v>
      </c>
      <c r="B34" s="154"/>
      <c r="C34" s="155"/>
      <c r="D34" s="153" t="s">
        <v>35</v>
      </c>
      <c r="E34" s="154"/>
      <c r="F34" s="154"/>
      <c r="G34" s="154"/>
      <c r="H34" s="154"/>
      <c r="I34" s="154"/>
      <c r="J34" s="154"/>
      <c r="K34" s="154"/>
      <c r="L34" s="154"/>
      <c r="M34" s="155"/>
      <c r="N34" s="8" t="s">
        <v>0</v>
      </c>
      <c r="O34" s="156" t="s">
        <v>245</v>
      </c>
      <c r="P34" s="154"/>
      <c r="Q34" s="155"/>
      <c r="R34" s="153" t="s">
        <v>0</v>
      </c>
      <c r="S34" s="154"/>
      <c r="T34" s="154"/>
      <c r="U34" s="154"/>
      <c r="V34" s="154"/>
      <c r="W34" s="154"/>
      <c r="X34" s="154"/>
      <c r="Y34" s="155"/>
    </row>
    <row r="35" spans="1:25" ht="18.2" customHeight="1" x14ac:dyDescent="0.25">
      <c r="A35" s="153" t="s">
        <v>0</v>
      </c>
      <c r="B35" s="154"/>
      <c r="C35" s="155"/>
      <c r="D35" s="153" t="s">
        <v>36</v>
      </c>
      <c r="E35" s="154"/>
      <c r="F35" s="154"/>
      <c r="G35" s="154"/>
      <c r="H35" s="154"/>
      <c r="I35" s="154"/>
      <c r="J35" s="154"/>
      <c r="K35" s="154"/>
      <c r="L35" s="154"/>
      <c r="M35" s="155"/>
      <c r="N35" s="8" t="s">
        <v>0</v>
      </c>
      <c r="O35" s="156" t="s">
        <v>246</v>
      </c>
      <c r="P35" s="154"/>
      <c r="Q35" s="155"/>
      <c r="R35" s="153" t="s">
        <v>0</v>
      </c>
      <c r="S35" s="154"/>
      <c r="T35" s="154"/>
      <c r="U35" s="154"/>
      <c r="V35" s="154"/>
      <c r="W35" s="154"/>
      <c r="X35" s="154"/>
      <c r="Y35" s="155"/>
    </row>
    <row r="36" spans="1:25" ht="18.2" customHeight="1" x14ac:dyDescent="0.25">
      <c r="A36" s="153" t="s">
        <v>0</v>
      </c>
      <c r="B36" s="154"/>
      <c r="C36" s="155"/>
      <c r="D36" s="153" t="s">
        <v>37</v>
      </c>
      <c r="E36" s="154"/>
      <c r="F36" s="154"/>
      <c r="G36" s="154"/>
      <c r="H36" s="154"/>
      <c r="I36" s="154"/>
      <c r="J36" s="154"/>
      <c r="K36" s="154"/>
      <c r="L36" s="154"/>
      <c r="M36" s="155"/>
      <c r="N36" s="8" t="s">
        <v>0</v>
      </c>
      <c r="O36" s="156" t="s">
        <v>247</v>
      </c>
      <c r="P36" s="154"/>
      <c r="Q36" s="155"/>
      <c r="R36" s="153" t="s">
        <v>0</v>
      </c>
      <c r="S36" s="154"/>
      <c r="T36" s="154"/>
      <c r="U36" s="154"/>
      <c r="V36" s="154"/>
      <c r="W36" s="154"/>
      <c r="X36" s="154"/>
      <c r="Y36" s="155"/>
    </row>
    <row r="37" spans="1:25" ht="18.2" customHeight="1" x14ac:dyDescent="0.25">
      <c r="A37" s="153" t="s">
        <v>0</v>
      </c>
      <c r="B37" s="154"/>
      <c r="C37" s="155"/>
      <c r="D37" s="153" t="s">
        <v>38</v>
      </c>
      <c r="E37" s="154"/>
      <c r="F37" s="154"/>
      <c r="G37" s="154"/>
      <c r="H37" s="154"/>
      <c r="I37" s="154"/>
      <c r="J37" s="154"/>
      <c r="K37" s="154"/>
      <c r="L37" s="154"/>
      <c r="M37" s="155"/>
      <c r="N37" s="8" t="s">
        <v>0</v>
      </c>
      <c r="O37" s="156" t="s">
        <v>248</v>
      </c>
      <c r="P37" s="154"/>
      <c r="Q37" s="155"/>
      <c r="R37" s="153" t="s">
        <v>0</v>
      </c>
      <c r="S37" s="154"/>
      <c r="T37" s="154"/>
      <c r="U37" s="154"/>
      <c r="V37" s="154"/>
      <c r="W37" s="154"/>
      <c r="X37" s="154"/>
      <c r="Y37" s="155"/>
    </row>
    <row r="38" spans="1:25" ht="18.2" customHeight="1" x14ac:dyDescent="0.25">
      <c r="A38" s="153" t="s">
        <v>0</v>
      </c>
      <c r="B38" s="154"/>
      <c r="C38" s="155"/>
      <c r="D38" s="153" t="s">
        <v>39</v>
      </c>
      <c r="E38" s="154"/>
      <c r="F38" s="154"/>
      <c r="G38" s="154"/>
      <c r="H38" s="154"/>
      <c r="I38" s="154"/>
      <c r="J38" s="154"/>
      <c r="K38" s="154"/>
      <c r="L38" s="154"/>
      <c r="M38" s="155"/>
      <c r="N38" s="8" t="s">
        <v>24</v>
      </c>
      <c r="O38" s="156" t="s">
        <v>249</v>
      </c>
      <c r="P38" s="154"/>
      <c r="Q38" s="155"/>
      <c r="R38" s="153" t="s">
        <v>0</v>
      </c>
      <c r="S38" s="154"/>
      <c r="T38" s="154"/>
      <c r="U38" s="154"/>
      <c r="V38" s="154"/>
      <c r="W38" s="154"/>
      <c r="X38" s="154"/>
      <c r="Y38" s="155"/>
    </row>
    <row r="39" spans="1:25" ht="18.2" customHeight="1" x14ac:dyDescent="0.25">
      <c r="A39" s="153" t="s">
        <v>0</v>
      </c>
      <c r="B39" s="154"/>
      <c r="C39" s="155"/>
      <c r="D39" s="153" t="s">
        <v>40</v>
      </c>
      <c r="E39" s="154"/>
      <c r="F39" s="154"/>
      <c r="G39" s="154"/>
      <c r="H39" s="154"/>
      <c r="I39" s="154"/>
      <c r="J39" s="154"/>
      <c r="K39" s="154"/>
      <c r="L39" s="154"/>
      <c r="M39" s="155"/>
      <c r="N39" s="8" t="s">
        <v>0</v>
      </c>
      <c r="O39" s="156" t="s">
        <v>249</v>
      </c>
      <c r="P39" s="154"/>
      <c r="Q39" s="155"/>
      <c r="R39" s="153" t="s">
        <v>0</v>
      </c>
      <c r="S39" s="154"/>
      <c r="T39" s="154"/>
      <c r="U39" s="154"/>
      <c r="V39" s="154"/>
      <c r="W39" s="154"/>
      <c r="X39" s="154"/>
      <c r="Y39" s="155"/>
    </row>
    <row r="40" spans="1:25" ht="18.2" customHeight="1" x14ac:dyDescent="0.25">
      <c r="A40" s="163" t="s">
        <v>49</v>
      </c>
      <c r="B40" s="154"/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</row>
    <row r="41" spans="1:25" ht="38.85" customHeight="1" x14ac:dyDescent="0.25">
      <c r="A41" s="4" t="s">
        <v>72</v>
      </c>
      <c r="B41" s="161" t="s">
        <v>137</v>
      </c>
      <c r="C41" s="155"/>
      <c r="D41" s="161" t="s">
        <v>138</v>
      </c>
      <c r="E41" s="155"/>
      <c r="F41" s="5" t="s">
        <v>117</v>
      </c>
      <c r="G41" s="162">
        <v>0.05</v>
      </c>
      <c r="H41" s="155"/>
      <c r="I41" s="162">
        <v>2576.27</v>
      </c>
      <c r="J41" s="155"/>
      <c r="K41" s="7"/>
      <c r="L41" s="160"/>
      <c r="M41" s="159"/>
      <c r="N41" s="7"/>
      <c r="O41" s="6">
        <v>2576.27</v>
      </c>
      <c r="P41" s="162">
        <v>128.81</v>
      </c>
      <c r="Q41" s="159"/>
      <c r="R41" s="7"/>
      <c r="S41" s="7"/>
      <c r="T41" s="160"/>
      <c r="U41" s="158"/>
      <c r="V41" s="159"/>
      <c r="W41" s="7"/>
      <c r="X41" s="7"/>
      <c r="Y41" s="7"/>
    </row>
    <row r="42" spans="1:25" ht="50.25" customHeight="1" x14ac:dyDescent="0.25">
      <c r="A42" s="4" t="s">
        <v>73</v>
      </c>
      <c r="B42" s="161" t="s">
        <v>139</v>
      </c>
      <c r="C42" s="159"/>
      <c r="D42" s="161" t="s">
        <v>140</v>
      </c>
      <c r="E42" s="159"/>
      <c r="F42" s="5" t="s">
        <v>141</v>
      </c>
      <c r="G42" s="162">
        <v>6.5</v>
      </c>
      <c r="H42" s="159"/>
      <c r="I42" s="162">
        <v>218.64</v>
      </c>
      <c r="J42" s="159"/>
      <c r="K42" s="7"/>
      <c r="L42" s="160"/>
      <c r="M42" s="159"/>
      <c r="N42" s="7"/>
      <c r="O42" s="6">
        <v>218.64</v>
      </c>
      <c r="P42" s="162">
        <v>1421.16</v>
      </c>
      <c r="Q42" s="159"/>
      <c r="R42" s="7"/>
      <c r="S42" s="7"/>
      <c r="T42" s="160"/>
      <c r="U42" s="158"/>
      <c r="V42" s="159"/>
      <c r="W42" s="7"/>
      <c r="X42" s="7"/>
      <c r="Y42" s="7"/>
    </row>
    <row r="43" spans="1:25" ht="38.85" customHeight="1" x14ac:dyDescent="0.25">
      <c r="A43" s="4" t="s">
        <v>74</v>
      </c>
      <c r="B43" s="161" t="s">
        <v>142</v>
      </c>
      <c r="C43" s="159"/>
      <c r="D43" s="161" t="s">
        <v>143</v>
      </c>
      <c r="E43" s="159"/>
      <c r="F43" s="5" t="s">
        <v>127</v>
      </c>
      <c r="G43" s="162">
        <v>13</v>
      </c>
      <c r="H43" s="159"/>
      <c r="I43" s="162">
        <v>40.799999999999997</v>
      </c>
      <c r="J43" s="159"/>
      <c r="K43" s="7"/>
      <c r="L43" s="160"/>
      <c r="M43" s="159"/>
      <c r="N43" s="7"/>
      <c r="O43" s="6">
        <v>40.799999999999997</v>
      </c>
      <c r="P43" s="162">
        <v>530.4</v>
      </c>
      <c r="Q43" s="159"/>
      <c r="R43" s="7"/>
      <c r="S43" s="7"/>
      <c r="T43" s="160"/>
      <c r="U43" s="158"/>
      <c r="V43" s="159"/>
      <c r="W43" s="7"/>
      <c r="X43" s="7"/>
      <c r="Y43" s="7"/>
    </row>
    <row r="44" spans="1:25" ht="54.75" customHeight="1" x14ac:dyDescent="0.25">
      <c r="A44" s="4" t="s">
        <v>75</v>
      </c>
      <c r="B44" s="161" t="s">
        <v>145</v>
      </c>
      <c r="C44" s="159"/>
      <c r="D44" s="161" t="s">
        <v>146</v>
      </c>
      <c r="E44" s="159"/>
      <c r="F44" s="5" t="s">
        <v>144</v>
      </c>
      <c r="G44" s="162">
        <v>1</v>
      </c>
      <c r="H44" s="159"/>
      <c r="I44" s="162">
        <v>182.52</v>
      </c>
      <c r="J44" s="159"/>
      <c r="K44" s="7"/>
      <c r="L44" s="160"/>
      <c r="M44" s="159"/>
      <c r="N44" s="7"/>
      <c r="O44" s="6">
        <v>182.52</v>
      </c>
      <c r="P44" s="162">
        <v>182.52</v>
      </c>
      <c r="Q44" s="159"/>
      <c r="R44" s="7"/>
      <c r="S44" s="7"/>
      <c r="T44" s="160"/>
      <c r="U44" s="158"/>
      <c r="V44" s="159"/>
      <c r="W44" s="7"/>
      <c r="X44" s="7"/>
      <c r="Y44" s="7"/>
    </row>
    <row r="45" spans="1:25" ht="8.4499999999999993" customHeight="1" x14ac:dyDescent="0.25"/>
    <row r="46" spans="1:25" ht="18.2" customHeight="1" x14ac:dyDescent="0.25">
      <c r="A46" s="153" t="s">
        <v>0</v>
      </c>
      <c r="B46" s="158"/>
      <c r="C46" s="159"/>
      <c r="D46" s="153" t="s">
        <v>33</v>
      </c>
      <c r="E46" s="158"/>
      <c r="F46" s="158"/>
      <c r="G46" s="158"/>
      <c r="H46" s="158"/>
      <c r="I46" s="158"/>
      <c r="J46" s="158"/>
      <c r="K46" s="158"/>
      <c r="L46" s="158"/>
      <c r="M46" s="159"/>
      <c r="N46" s="8" t="s">
        <v>0</v>
      </c>
      <c r="O46" s="156" t="s">
        <v>250</v>
      </c>
      <c r="P46" s="158"/>
      <c r="Q46" s="159"/>
      <c r="R46" s="153" t="s">
        <v>0</v>
      </c>
      <c r="S46" s="158"/>
      <c r="T46" s="158"/>
      <c r="U46" s="158"/>
      <c r="V46" s="158"/>
      <c r="W46" s="158"/>
      <c r="X46" s="158"/>
      <c r="Y46" s="159"/>
    </row>
    <row r="47" spans="1:25" ht="18.2" customHeight="1" x14ac:dyDescent="0.25">
      <c r="A47" s="153" t="s">
        <v>0</v>
      </c>
      <c r="B47" s="158"/>
      <c r="C47" s="159"/>
      <c r="D47" s="153" t="s">
        <v>51</v>
      </c>
      <c r="E47" s="158"/>
      <c r="F47" s="158"/>
      <c r="G47" s="158"/>
      <c r="H47" s="158"/>
      <c r="I47" s="158"/>
      <c r="J47" s="158"/>
      <c r="K47" s="158"/>
      <c r="L47" s="158"/>
      <c r="M47" s="159"/>
      <c r="N47" s="8" t="s">
        <v>0</v>
      </c>
      <c r="O47" s="156" t="s">
        <v>250</v>
      </c>
      <c r="P47" s="158"/>
      <c r="Q47" s="159"/>
      <c r="R47" s="153" t="s">
        <v>0</v>
      </c>
      <c r="S47" s="158"/>
      <c r="T47" s="158"/>
      <c r="U47" s="158"/>
      <c r="V47" s="158"/>
      <c r="W47" s="158"/>
      <c r="X47" s="158"/>
      <c r="Y47" s="159"/>
    </row>
    <row r="48" spans="1:25" ht="18.2" customHeight="1" x14ac:dyDescent="0.25">
      <c r="A48" s="153" t="s">
        <v>0</v>
      </c>
      <c r="B48" s="154"/>
      <c r="C48" s="155"/>
      <c r="D48" s="153" t="s">
        <v>39</v>
      </c>
      <c r="E48" s="154"/>
      <c r="F48" s="154"/>
      <c r="G48" s="154"/>
      <c r="H48" s="154"/>
      <c r="I48" s="154"/>
      <c r="J48" s="154"/>
      <c r="K48" s="154"/>
      <c r="L48" s="154"/>
      <c r="M48" s="155"/>
      <c r="N48" s="8" t="s">
        <v>24</v>
      </c>
      <c r="O48" s="156" t="s">
        <v>250</v>
      </c>
      <c r="P48" s="154"/>
      <c r="Q48" s="155"/>
      <c r="R48" s="153" t="s">
        <v>0</v>
      </c>
      <c r="S48" s="154"/>
      <c r="T48" s="154"/>
      <c r="U48" s="154"/>
      <c r="V48" s="154"/>
      <c r="W48" s="154"/>
      <c r="X48" s="154"/>
      <c r="Y48" s="155"/>
    </row>
    <row r="49" spans="1:25" ht="18.2" customHeight="1" x14ac:dyDescent="0.25">
      <c r="A49" s="153" t="s">
        <v>0</v>
      </c>
      <c r="B49" s="154"/>
      <c r="C49" s="155"/>
      <c r="D49" s="153" t="s">
        <v>40</v>
      </c>
      <c r="E49" s="154"/>
      <c r="F49" s="154"/>
      <c r="G49" s="154"/>
      <c r="H49" s="154"/>
      <c r="I49" s="154"/>
      <c r="J49" s="154"/>
      <c r="K49" s="154"/>
      <c r="L49" s="154"/>
      <c r="M49" s="155"/>
      <c r="N49" s="8" t="s">
        <v>0</v>
      </c>
      <c r="O49" s="156" t="s">
        <v>250</v>
      </c>
      <c r="P49" s="154"/>
      <c r="Q49" s="155"/>
      <c r="R49" s="153" t="s">
        <v>0</v>
      </c>
      <c r="S49" s="154"/>
      <c r="T49" s="154"/>
      <c r="U49" s="154"/>
      <c r="V49" s="154"/>
      <c r="W49" s="154"/>
      <c r="X49" s="154"/>
      <c r="Y49" s="155"/>
    </row>
    <row r="50" spans="1:25" ht="18.2" customHeight="1" x14ac:dyDescent="0.25">
      <c r="A50" s="163" t="s">
        <v>52</v>
      </c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4"/>
    </row>
    <row r="51" spans="1:25" ht="38.85" customHeight="1" x14ac:dyDescent="0.25">
      <c r="A51" s="4" t="s">
        <v>76</v>
      </c>
      <c r="B51" s="161" t="s">
        <v>53</v>
      </c>
      <c r="C51" s="155"/>
      <c r="D51" s="161" t="s">
        <v>251</v>
      </c>
      <c r="E51" s="155"/>
      <c r="F51" s="5" t="s">
        <v>54</v>
      </c>
      <c r="G51" s="162">
        <v>1</v>
      </c>
      <c r="H51" s="155"/>
      <c r="I51" s="162">
        <v>125000</v>
      </c>
      <c r="J51" s="155"/>
      <c r="K51" s="7"/>
      <c r="L51" s="160"/>
      <c r="M51" s="155"/>
      <c r="N51" s="7"/>
      <c r="O51" s="6">
        <v>125000</v>
      </c>
      <c r="P51" s="162">
        <v>125000</v>
      </c>
      <c r="Q51" s="155"/>
      <c r="R51" s="7"/>
      <c r="S51" s="7"/>
      <c r="T51" s="160"/>
      <c r="U51" s="154"/>
      <c r="V51" s="155"/>
      <c r="W51" s="7"/>
      <c r="X51" s="7"/>
      <c r="Y51" s="7"/>
    </row>
    <row r="52" spans="1:25" ht="38.85" customHeight="1" x14ac:dyDescent="0.25">
      <c r="A52" s="4" t="s">
        <v>77</v>
      </c>
      <c r="B52" s="161" t="s">
        <v>53</v>
      </c>
      <c r="C52" s="155"/>
      <c r="D52" s="161" t="s">
        <v>147</v>
      </c>
      <c r="E52" s="155"/>
      <c r="F52" s="5" t="s">
        <v>54</v>
      </c>
      <c r="G52" s="162">
        <v>8</v>
      </c>
      <c r="H52" s="155"/>
      <c r="I52" s="162">
        <v>2666.67</v>
      </c>
      <c r="J52" s="155"/>
      <c r="K52" s="7"/>
      <c r="L52" s="160"/>
      <c r="M52" s="155"/>
      <c r="N52" s="7"/>
      <c r="O52" s="6">
        <v>2666.67</v>
      </c>
      <c r="P52" s="162">
        <v>21333.360000000001</v>
      </c>
      <c r="Q52" s="155"/>
      <c r="R52" s="7"/>
      <c r="S52" s="7"/>
      <c r="T52" s="160"/>
      <c r="U52" s="154"/>
      <c r="V52" s="155"/>
      <c r="W52" s="7"/>
      <c r="X52" s="7"/>
      <c r="Y52" s="7"/>
    </row>
    <row r="53" spans="1:25" ht="45" customHeight="1" x14ac:dyDescent="0.25">
      <c r="A53" s="4" t="s">
        <v>78</v>
      </c>
      <c r="B53" s="161" t="s">
        <v>53</v>
      </c>
      <c r="C53" s="155"/>
      <c r="D53" s="161" t="s">
        <v>252</v>
      </c>
      <c r="E53" s="155"/>
      <c r="F53" s="5" t="s">
        <v>54</v>
      </c>
      <c r="G53" s="162">
        <v>5</v>
      </c>
      <c r="H53" s="155"/>
      <c r="I53" s="162">
        <v>1229.17</v>
      </c>
      <c r="J53" s="155"/>
      <c r="K53" s="7"/>
      <c r="L53" s="160"/>
      <c r="M53" s="155"/>
      <c r="N53" s="7"/>
      <c r="O53" s="6">
        <v>1229.17</v>
      </c>
      <c r="P53" s="162">
        <v>6145.85</v>
      </c>
      <c r="Q53" s="155"/>
      <c r="R53" s="7"/>
      <c r="S53" s="7"/>
      <c r="T53" s="160"/>
      <c r="U53" s="154"/>
      <c r="V53" s="155"/>
      <c r="W53" s="7"/>
      <c r="X53" s="7"/>
      <c r="Y53" s="7"/>
    </row>
    <row r="54" spans="1:25" ht="38.85" customHeight="1" x14ac:dyDescent="0.25">
      <c r="A54" s="4" t="s">
        <v>79</v>
      </c>
      <c r="B54" s="161" t="s">
        <v>53</v>
      </c>
      <c r="C54" s="155"/>
      <c r="D54" s="161" t="s">
        <v>253</v>
      </c>
      <c r="E54" s="155"/>
      <c r="F54" s="5" t="s">
        <v>54</v>
      </c>
      <c r="G54" s="162">
        <v>17</v>
      </c>
      <c r="H54" s="159"/>
      <c r="I54" s="162">
        <v>46.62</v>
      </c>
      <c r="J54" s="159"/>
      <c r="K54" s="7"/>
      <c r="L54" s="160"/>
      <c r="M54" s="159"/>
      <c r="N54" s="7"/>
      <c r="O54" s="6">
        <v>46.62</v>
      </c>
      <c r="P54" s="162">
        <v>792.54</v>
      </c>
      <c r="Q54" s="159"/>
      <c r="R54" s="7"/>
      <c r="S54" s="7"/>
      <c r="T54" s="160"/>
      <c r="U54" s="158"/>
      <c r="V54" s="159"/>
      <c r="W54" s="7"/>
      <c r="X54" s="7"/>
      <c r="Y54" s="7"/>
    </row>
    <row r="55" spans="1:25" ht="28.7" customHeight="1" x14ac:dyDescent="0.25">
      <c r="A55" s="4" t="s">
        <v>80</v>
      </c>
      <c r="B55" s="161" t="s">
        <v>53</v>
      </c>
      <c r="C55" s="159"/>
      <c r="D55" s="161" t="s">
        <v>148</v>
      </c>
      <c r="E55" s="159"/>
      <c r="F55" s="5" t="s">
        <v>149</v>
      </c>
      <c r="G55" s="162">
        <v>35</v>
      </c>
      <c r="H55" s="159"/>
      <c r="I55" s="162">
        <v>88.03</v>
      </c>
      <c r="J55" s="159"/>
      <c r="K55" s="7"/>
      <c r="L55" s="160"/>
      <c r="M55" s="159"/>
      <c r="N55" s="7"/>
      <c r="O55" s="6">
        <v>88.03</v>
      </c>
      <c r="P55" s="162">
        <v>3081.05</v>
      </c>
      <c r="Q55" s="159"/>
      <c r="R55" s="7"/>
      <c r="S55" s="7"/>
      <c r="T55" s="160"/>
      <c r="U55" s="158"/>
      <c r="V55" s="159"/>
      <c r="W55" s="7"/>
      <c r="X55" s="7"/>
      <c r="Y55" s="7"/>
    </row>
    <row r="56" spans="1:25" ht="38.85" customHeight="1" x14ac:dyDescent="0.25">
      <c r="A56" s="4" t="s">
        <v>81</v>
      </c>
      <c r="B56" s="161" t="s">
        <v>53</v>
      </c>
      <c r="C56" s="159"/>
      <c r="D56" s="161" t="s">
        <v>150</v>
      </c>
      <c r="E56" s="159"/>
      <c r="F56" s="5" t="s">
        <v>149</v>
      </c>
      <c r="G56" s="162">
        <v>30</v>
      </c>
      <c r="H56" s="159"/>
      <c r="I56" s="162">
        <v>90.35</v>
      </c>
      <c r="J56" s="159"/>
      <c r="K56" s="7"/>
      <c r="L56" s="160"/>
      <c r="M56" s="159"/>
      <c r="N56" s="7"/>
      <c r="O56" s="6">
        <v>90.35</v>
      </c>
      <c r="P56" s="162">
        <v>2710.5</v>
      </c>
      <c r="Q56" s="159"/>
      <c r="R56" s="7"/>
      <c r="S56" s="7"/>
      <c r="T56" s="160"/>
      <c r="U56" s="158"/>
      <c r="V56" s="159"/>
      <c r="W56" s="7"/>
      <c r="X56" s="7"/>
      <c r="Y56" s="7"/>
    </row>
    <row r="57" spans="1:25" ht="54.75" customHeight="1" x14ac:dyDescent="0.25">
      <c r="A57" s="4" t="s">
        <v>82</v>
      </c>
      <c r="B57" s="161" t="s">
        <v>53</v>
      </c>
      <c r="C57" s="159"/>
      <c r="D57" s="161" t="s">
        <v>254</v>
      </c>
      <c r="E57" s="159"/>
      <c r="F57" s="5" t="s">
        <v>255</v>
      </c>
      <c r="G57" s="162">
        <v>1</v>
      </c>
      <c r="H57" s="159"/>
      <c r="I57" s="162">
        <v>16368.33</v>
      </c>
      <c r="J57" s="159"/>
      <c r="K57" s="7"/>
      <c r="L57" s="160"/>
      <c r="M57" s="159"/>
      <c r="N57" s="7"/>
      <c r="O57" s="6">
        <v>16368.33</v>
      </c>
      <c r="P57" s="162">
        <v>16368.33</v>
      </c>
      <c r="Q57" s="159"/>
      <c r="R57" s="7"/>
      <c r="S57" s="7"/>
      <c r="T57" s="160"/>
      <c r="U57" s="158"/>
      <c r="V57" s="159"/>
      <c r="W57" s="7"/>
      <c r="X57" s="7"/>
      <c r="Y57" s="7"/>
    </row>
    <row r="58" spans="1:25" ht="8.4499999999999993" customHeight="1" x14ac:dyDescent="0.25"/>
    <row r="59" spans="1:25" ht="18.2" customHeight="1" x14ac:dyDescent="0.25">
      <c r="A59" s="153" t="s">
        <v>0</v>
      </c>
      <c r="B59" s="158"/>
      <c r="C59" s="159"/>
      <c r="D59" s="153" t="s">
        <v>33</v>
      </c>
      <c r="E59" s="158"/>
      <c r="F59" s="158"/>
      <c r="G59" s="158"/>
      <c r="H59" s="158"/>
      <c r="I59" s="158"/>
      <c r="J59" s="158"/>
      <c r="K59" s="158"/>
      <c r="L59" s="158"/>
      <c r="M59" s="159"/>
      <c r="N59" s="8" t="s">
        <v>0</v>
      </c>
      <c r="O59" s="156" t="s">
        <v>256</v>
      </c>
      <c r="P59" s="158"/>
      <c r="Q59" s="159"/>
      <c r="R59" s="153" t="s">
        <v>0</v>
      </c>
      <c r="S59" s="158"/>
      <c r="T59" s="158"/>
      <c r="U59" s="158"/>
      <c r="V59" s="158"/>
      <c r="W59" s="158"/>
      <c r="X59" s="158"/>
      <c r="Y59" s="159"/>
    </row>
    <row r="60" spans="1:25" ht="18.2" customHeight="1" x14ac:dyDescent="0.25">
      <c r="A60" s="153" t="s">
        <v>0</v>
      </c>
      <c r="B60" s="158"/>
      <c r="C60" s="159"/>
      <c r="D60" s="153" t="s">
        <v>51</v>
      </c>
      <c r="E60" s="158"/>
      <c r="F60" s="158"/>
      <c r="G60" s="158"/>
      <c r="H60" s="158"/>
      <c r="I60" s="158"/>
      <c r="J60" s="158"/>
      <c r="K60" s="158"/>
      <c r="L60" s="158"/>
      <c r="M60" s="159"/>
      <c r="N60" s="8" t="s">
        <v>0</v>
      </c>
      <c r="O60" s="156" t="s">
        <v>256</v>
      </c>
      <c r="P60" s="154"/>
      <c r="Q60" s="155"/>
      <c r="R60" s="153" t="s">
        <v>0</v>
      </c>
      <c r="S60" s="154"/>
      <c r="T60" s="154"/>
      <c r="U60" s="154"/>
      <c r="V60" s="154"/>
      <c r="W60" s="154"/>
      <c r="X60" s="154"/>
      <c r="Y60" s="155"/>
    </row>
    <row r="61" spans="1:25" ht="18.2" customHeight="1" x14ac:dyDescent="0.25">
      <c r="A61" s="153" t="s">
        <v>0</v>
      </c>
      <c r="B61" s="154"/>
      <c r="C61" s="155"/>
      <c r="D61" s="153" t="s">
        <v>39</v>
      </c>
      <c r="E61" s="154"/>
      <c r="F61" s="154"/>
      <c r="G61" s="154"/>
      <c r="H61" s="154"/>
      <c r="I61" s="154"/>
      <c r="J61" s="154"/>
      <c r="K61" s="154"/>
      <c r="L61" s="154"/>
      <c r="M61" s="155"/>
      <c r="N61" s="8" t="s">
        <v>24</v>
      </c>
      <c r="O61" s="156" t="s">
        <v>256</v>
      </c>
      <c r="P61" s="154"/>
      <c r="Q61" s="155"/>
      <c r="R61" s="153" t="s">
        <v>0</v>
      </c>
      <c r="S61" s="154"/>
      <c r="T61" s="154"/>
      <c r="U61" s="154"/>
      <c r="V61" s="154"/>
      <c r="W61" s="154"/>
      <c r="X61" s="154"/>
      <c r="Y61" s="155"/>
    </row>
    <row r="62" spans="1:25" ht="18.2" customHeight="1" x14ac:dyDescent="0.25">
      <c r="A62" s="153" t="s">
        <v>0</v>
      </c>
      <c r="B62" s="154"/>
      <c r="C62" s="155"/>
      <c r="D62" s="153" t="s">
        <v>40</v>
      </c>
      <c r="E62" s="154"/>
      <c r="F62" s="154"/>
      <c r="G62" s="154"/>
      <c r="H62" s="154"/>
      <c r="I62" s="154"/>
      <c r="J62" s="154"/>
      <c r="K62" s="154"/>
      <c r="L62" s="154"/>
      <c r="M62" s="155"/>
      <c r="N62" s="8" t="s">
        <v>0</v>
      </c>
      <c r="O62" s="156" t="s">
        <v>256</v>
      </c>
      <c r="P62" s="154"/>
      <c r="Q62" s="155"/>
      <c r="R62" s="153" t="s">
        <v>0</v>
      </c>
      <c r="S62" s="154"/>
      <c r="T62" s="154"/>
      <c r="U62" s="154"/>
      <c r="V62" s="154"/>
      <c r="W62" s="154"/>
      <c r="X62" s="154"/>
      <c r="Y62" s="155"/>
    </row>
    <row r="63" spans="1:25" ht="18.2" customHeight="1" x14ac:dyDescent="0.25">
      <c r="A63" s="153" t="s">
        <v>0</v>
      </c>
      <c r="B63" s="154"/>
      <c r="C63" s="155"/>
      <c r="D63" s="153" t="s">
        <v>55</v>
      </c>
      <c r="E63" s="154"/>
      <c r="F63" s="154"/>
      <c r="G63" s="154"/>
      <c r="H63" s="154"/>
      <c r="I63" s="154"/>
      <c r="J63" s="154"/>
      <c r="K63" s="154"/>
      <c r="L63" s="154"/>
      <c r="M63" s="155"/>
      <c r="N63" s="8" t="s">
        <v>56</v>
      </c>
      <c r="O63" s="156" t="s">
        <v>257</v>
      </c>
      <c r="P63" s="154"/>
      <c r="Q63" s="155"/>
      <c r="R63" s="153" t="s">
        <v>0</v>
      </c>
      <c r="S63" s="154"/>
      <c r="T63" s="154"/>
      <c r="U63" s="154"/>
      <c r="V63" s="154"/>
      <c r="W63" s="154"/>
      <c r="X63" s="154"/>
      <c r="Y63" s="155"/>
    </row>
    <row r="64" spans="1:25" ht="8.4499999999999993" customHeight="1" x14ac:dyDescent="0.25"/>
    <row r="65" spans="1:25" ht="18.2" customHeight="1" x14ac:dyDescent="0.25">
      <c r="A65" s="153" t="s">
        <v>0</v>
      </c>
      <c r="B65" s="154"/>
      <c r="C65" s="155"/>
      <c r="D65" s="153" t="s">
        <v>41</v>
      </c>
      <c r="E65" s="154"/>
      <c r="F65" s="154"/>
      <c r="G65" s="154"/>
      <c r="H65" s="154"/>
      <c r="I65" s="154"/>
      <c r="J65" s="154"/>
      <c r="K65" s="154"/>
      <c r="L65" s="154"/>
      <c r="M65" s="155"/>
      <c r="N65" s="8" t="s">
        <v>0</v>
      </c>
      <c r="O65" s="156" t="s">
        <v>258</v>
      </c>
      <c r="P65" s="154"/>
      <c r="Q65" s="155"/>
      <c r="R65" s="153" t="s">
        <v>0</v>
      </c>
      <c r="S65" s="154"/>
      <c r="T65" s="154"/>
      <c r="U65" s="154"/>
      <c r="V65" s="154"/>
      <c r="W65" s="154"/>
      <c r="X65" s="154"/>
      <c r="Y65" s="155"/>
    </row>
    <row r="66" spans="1:25" ht="18.2" customHeight="1" x14ac:dyDescent="0.25">
      <c r="A66" s="153" t="s">
        <v>0</v>
      </c>
      <c r="B66" s="154"/>
      <c r="C66" s="155"/>
      <c r="D66" s="153" t="s">
        <v>42</v>
      </c>
      <c r="E66" s="154"/>
      <c r="F66" s="154"/>
      <c r="G66" s="154"/>
      <c r="H66" s="154"/>
      <c r="I66" s="154"/>
      <c r="J66" s="154"/>
      <c r="K66" s="154"/>
      <c r="L66" s="154"/>
      <c r="M66" s="155"/>
      <c r="N66" s="8" t="s">
        <v>0</v>
      </c>
      <c r="O66" s="156" t="s">
        <v>259</v>
      </c>
      <c r="P66" s="154"/>
      <c r="Q66" s="155"/>
      <c r="R66" s="153" t="s">
        <v>0</v>
      </c>
      <c r="S66" s="154"/>
      <c r="T66" s="154"/>
      <c r="U66" s="154"/>
      <c r="V66" s="154"/>
      <c r="W66" s="154"/>
      <c r="X66" s="154"/>
      <c r="Y66" s="155"/>
    </row>
    <row r="67" spans="1:25" ht="18.2" customHeight="1" x14ac:dyDescent="0.25">
      <c r="A67" s="153" t="s">
        <v>0</v>
      </c>
      <c r="B67" s="154"/>
      <c r="C67" s="155"/>
      <c r="D67" s="153" t="s">
        <v>43</v>
      </c>
      <c r="E67" s="154"/>
      <c r="F67" s="154"/>
      <c r="G67" s="154"/>
      <c r="H67" s="154"/>
      <c r="I67" s="154"/>
      <c r="J67" s="154"/>
      <c r="K67" s="154"/>
      <c r="L67" s="154"/>
      <c r="M67" s="155"/>
      <c r="N67" s="8" t="s">
        <v>44</v>
      </c>
      <c r="O67" s="156" t="s">
        <v>260</v>
      </c>
      <c r="P67" s="154"/>
      <c r="Q67" s="155"/>
      <c r="R67" s="153" t="s">
        <v>0</v>
      </c>
      <c r="S67" s="154"/>
      <c r="T67" s="154"/>
      <c r="U67" s="154"/>
      <c r="V67" s="154"/>
      <c r="W67" s="154"/>
      <c r="X67" s="154"/>
      <c r="Y67" s="155"/>
    </row>
    <row r="68" spans="1:25" ht="18.2" customHeight="1" x14ac:dyDescent="0.25">
      <c r="A68" s="153" t="s">
        <v>0</v>
      </c>
      <c r="B68" s="154"/>
      <c r="C68" s="155"/>
      <c r="D68" s="153" t="s">
        <v>45</v>
      </c>
      <c r="E68" s="154"/>
      <c r="F68" s="154"/>
      <c r="G68" s="154"/>
      <c r="H68" s="154"/>
      <c r="I68" s="154"/>
      <c r="J68" s="154"/>
      <c r="K68" s="154"/>
      <c r="L68" s="154"/>
      <c r="M68" s="155"/>
      <c r="N68" s="8" t="s">
        <v>0</v>
      </c>
      <c r="O68" s="156" t="s">
        <v>261</v>
      </c>
      <c r="P68" s="154"/>
      <c r="Q68" s="155"/>
      <c r="R68" s="153" t="s">
        <v>0</v>
      </c>
      <c r="S68" s="154"/>
      <c r="T68" s="154"/>
      <c r="U68" s="154"/>
      <c r="V68" s="154"/>
      <c r="W68" s="154"/>
      <c r="X68" s="154"/>
      <c r="Y68" s="155"/>
    </row>
    <row r="69" spans="1:25" ht="40.35" customHeight="1" x14ac:dyDescent="0.25"/>
    <row r="70" spans="1:25" ht="14.25" customHeight="1" x14ac:dyDescent="0.25">
      <c r="A70" s="152" t="s">
        <v>0</v>
      </c>
      <c r="B70" s="151"/>
      <c r="C70" s="157" t="s">
        <v>46</v>
      </c>
      <c r="D70" s="151"/>
      <c r="E70" s="151"/>
      <c r="F70" s="151"/>
      <c r="G70" s="151"/>
      <c r="H70" s="151"/>
      <c r="I70" s="151"/>
      <c r="J70" s="151"/>
      <c r="K70" s="151"/>
      <c r="L70" s="151"/>
      <c r="M70" s="157" t="s">
        <v>47</v>
      </c>
      <c r="N70" s="186"/>
      <c r="O70" s="186"/>
      <c r="P70" s="186"/>
      <c r="Q70" s="186"/>
      <c r="R70" s="186"/>
      <c r="S70" s="186"/>
      <c r="T70" s="186"/>
      <c r="U70" s="186"/>
      <c r="V70" s="186"/>
      <c r="W70" s="186"/>
      <c r="X70" s="186"/>
      <c r="Y70" s="186"/>
    </row>
    <row r="71" spans="1:25" ht="18.2" customHeight="1" x14ac:dyDescent="0.25">
      <c r="A71" s="152" t="s">
        <v>0</v>
      </c>
      <c r="B71" s="186"/>
      <c r="C71" s="152" t="s">
        <v>0</v>
      </c>
      <c r="D71" s="186"/>
      <c r="E71" s="148" t="s">
        <v>0</v>
      </c>
      <c r="F71" s="185"/>
      <c r="G71" s="185"/>
      <c r="H71" s="152" t="s">
        <v>0</v>
      </c>
      <c r="I71" s="186"/>
      <c r="J71" s="150" t="s">
        <v>0</v>
      </c>
      <c r="K71" s="186"/>
      <c r="L71" s="186"/>
      <c r="M71" s="152" t="s">
        <v>0</v>
      </c>
      <c r="N71" s="186"/>
      <c r="O71" s="186"/>
      <c r="P71" s="186"/>
      <c r="Q71" s="148" t="s">
        <v>0</v>
      </c>
      <c r="R71" s="185"/>
      <c r="S71" s="185"/>
      <c r="T71" s="185"/>
      <c r="U71" s="9" t="s">
        <v>0</v>
      </c>
      <c r="V71" s="150" t="s">
        <v>0</v>
      </c>
      <c r="W71" s="186"/>
      <c r="X71" s="186"/>
      <c r="Y71" s="186"/>
    </row>
    <row r="72" spans="1:25" ht="18.2" customHeight="1" x14ac:dyDescent="0.25"/>
  </sheetData>
  <mergeCells count="315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B16:C16"/>
    <mergeCell ref="D16:E16"/>
    <mergeCell ref="G16:H16"/>
    <mergeCell ref="I16:J16"/>
    <mergeCell ref="L16:M16"/>
    <mergeCell ref="P16:Q16"/>
    <mergeCell ref="T16:V16"/>
    <mergeCell ref="B14:C14"/>
    <mergeCell ref="D14:E14"/>
    <mergeCell ref="G14:H14"/>
    <mergeCell ref="I14:J14"/>
    <mergeCell ref="L14:M14"/>
    <mergeCell ref="P14:Q14"/>
    <mergeCell ref="T17:V17"/>
    <mergeCell ref="B18:C18"/>
    <mergeCell ref="D18:E18"/>
    <mergeCell ref="G18:H18"/>
    <mergeCell ref="I18:J18"/>
    <mergeCell ref="L18:M18"/>
    <mergeCell ref="P18:Q18"/>
    <mergeCell ref="T18:V18"/>
    <mergeCell ref="B17:C17"/>
    <mergeCell ref="D17:E17"/>
    <mergeCell ref="G17:H17"/>
    <mergeCell ref="I17:J17"/>
    <mergeCell ref="L17:M17"/>
    <mergeCell ref="P17:Q17"/>
    <mergeCell ref="T19:V19"/>
    <mergeCell ref="B20:C20"/>
    <mergeCell ref="D20:E20"/>
    <mergeCell ref="G20:H20"/>
    <mergeCell ref="I20:J20"/>
    <mergeCell ref="L20:M20"/>
    <mergeCell ref="P20:Q20"/>
    <mergeCell ref="T20:V20"/>
    <mergeCell ref="B19:C19"/>
    <mergeCell ref="D19:E19"/>
    <mergeCell ref="G19:H19"/>
    <mergeCell ref="I19:J19"/>
    <mergeCell ref="L19:M19"/>
    <mergeCell ref="P19:Q19"/>
    <mergeCell ref="T21:V21"/>
    <mergeCell ref="B22:C22"/>
    <mergeCell ref="D22:E22"/>
    <mergeCell ref="G22:H22"/>
    <mergeCell ref="I22:J22"/>
    <mergeCell ref="L22:M22"/>
    <mergeCell ref="P22:Q22"/>
    <mergeCell ref="T22:V22"/>
    <mergeCell ref="B21:C21"/>
    <mergeCell ref="D21:E21"/>
    <mergeCell ref="G21:H21"/>
    <mergeCell ref="I21:J21"/>
    <mergeCell ref="L21:M21"/>
    <mergeCell ref="P21:Q21"/>
    <mergeCell ref="T23:V23"/>
    <mergeCell ref="B24:C24"/>
    <mergeCell ref="D24:E24"/>
    <mergeCell ref="G24:H24"/>
    <mergeCell ref="I24:J24"/>
    <mergeCell ref="L24:M24"/>
    <mergeCell ref="P24:Q24"/>
    <mergeCell ref="T24:V24"/>
    <mergeCell ref="B23:C23"/>
    <mergeCell ref="D23:E23"/>
    <mergeCell ref="G23:H23"/>
    <mergeCell ref="I23:J23"/>
    <mergeCell ref="L23:M23"/>
    <mergeCell ref="P23:Q23"/>
    <mergeCell ref="T25:V25"/>
    <mergeCell ref="B26:C26"/>
    <mergeCell ref="D26:E26"/>
    <mergeCell ref="G26:H26"/>
    <mergeCell ref="I26:J26"/>
    <mergeCell ref="L26:M26"/>
    <mergeCell ref="P26:Q26"/>
    <mergeCell ref="T26:V26"/>
    <mergeCell ref="B25:C25"/>
    <mergeCell ref="D25:E25"/>
    <mergeCell ref="G25:H25"/>
    <mergeCell ref="I25:J25"/>
    <mergeCell ref="L25:M25"/>
    <mergeCell ref="P25:Q25"/>
    <mergeCell ref="T27:V27"/>
    <mergeCell ref="B28:C28"/>
    <mergeCell ref="D28:E28"/>
    <mergeCell ref="G28:H28"/>
    <mergeCell ref="I28:J28"/>
    <mergeCell ref="L28:M28"/>
    <mergeCell ref="P28:Q28"/>
    <mergeCell ref="T28:V28"/>
    <mergeCell ref="B27:C27"/>
    <mergeCell ref="D27:E27"/>
    <mergeCell ref="G27:H27"/>
    <mergeCell ref="I27:J27"/>
    <mergeCell ref="L27:M27"/>
    <mergeCell ref="P27:Q27"/>
    <mergeCell ref="A33:C33"/>
    <mergeCell ref="D33:M33"/>
    <mergeCell ref="O33:Q33"/>
    <mergeCell ref="R33:Y33"/>
    <mergeCell ref="A34:C34"/>
    <mergeCell ref="D34:M34"/>
    <mergeCell ref="O34:Q34"/>
    <mergeCell ref="R34:Y34"/>
    <mergeCell ref="T29:V29"/>
    <mergeCell ref="A31:C31"/>
    <mergeCell ref="D31:M31"/>
    <mergeCell ref="O31:Q31"/>
    <mergeCell ref="R31:Y31"/>
    <mergeCell ref="A32:C32"/>
    <mergeCell ref="D32:M32"/>
    <mergeCell ref="O32:Q32"/>
    <mergeCell ref="R32:Y32"/>
    <mergeCell ref="B29:C29"/>
    <mergeCell ref="D29:E29"/>
    <mergeCell ref="G29:H29"/>
    <mergeCell ref="I29:J29"/>
    <mergeCell ref="L29:M29"/>
    <mergeCell ref="P29:Q29"/>
    <mergeCell ref="A37:C37"/>
    <mergeCell ref="D37:M37"/>
    <mergeCell ref="O37:Q37"/>
    <mergeCell ref="R37:Y37"/>
    <mergeCell ref="A38:C38"/>
    <mergeCell ref="D38:M38"/>
    <mergeCell ref="O38:Q38"/>
    <mergeCell ref="R38:Y38"/>
    <mergeCell ref="A35:C35"/>
    <mergeCell ref="D35:M35"/>
    <mergeCell ref="O35:Q35"/>
    <mergeCell ref="R35:Y35"/>
    <mergeCell ref="A36:C36"/>
    <mergeCell ref="D36:M36"/>
    <mergeCell ref="O36:Q36"/>
    <mergeCell ref="R36:Y36"/>
    <mergeCell ref="A39:C39"/>
    <mergeCell ref="D39:M39"/>
    <mergeCell ref="O39:Q39"/>
    <mergeCell ref="R39:Y39"/>
    <mergeCell ref="A40:Y40"/>
    <mergeCell ref="B41:C41"/>
    <mergeCell ref="D41:E41"/>
    <mergeCell ref="G41:H41"/>
    <mergeCell ref="I41:J41"/>
    <mergeCell ref="L41:M41"/>
    <mergeCell ref="P41:Q41"/>
    <mergeCell ref="T41:V41"/>
    <mergeCell ref="B42:C42"/>
    <mergeCell ref="D42:E42"/>
    <mergeCell ref="G42:H42"/>
    <mergeCell ref="I42:J42"/>
    <mergeCell ref="L42:M42"/>
    <mergeCell ref="P42:Q42"/>
    <mergeCell ref="T42:V42"/>
    <mergeCell ref="A46:C46"/>
    <mergeCell ref="D46:M46"/>
    <mergeCell ref="O46:Q46"/>
    <mergeCell ref="R46:Y46"/>
    <mergeCell ref="A47:C47"/>
    <mergeCell ref="D47:M47"/>
    <mergeCell ref="O47:Q47"/>
    <mergeCell ref="R47:Y47"/>
    <mergeCell ref="T43:V43"/>
    <mergeCell ref="B44:C44"/>
    <mergeCell ref="D44:E44"/>
    <mergeCell ref="G44:H44"/>
    <mergeCell ref="I44:J44"/>
    <mergeCell ref="L44:M44"/>
    <mergeCell ref="P44:Q44"/>
    <mergeCell ref="T44:V44"/>
    <mergeCell ref="B43:C43"/>
    <mergeCell ref="D43:E43"/>
    <mergeCell ref="G43:H43"/>
    <mergeCell ref="I43:J43"/>
    <mergeCell ref="L43:M43"/>
    <mergeCell ref="P43:Q43"/>
    <mergeCell ref="A50:Y50"/>
    <mergeCell ref="B51:C51"/>
    <mergeCell ref="D51:E51"/>
    <mergeCell ref="G51:H51"/>
    <mergeCell ref="I51:J51"/>
    <mergeCell ref="L51:M51"/>
    <mergeCell ref="P51:Q51"/>
    <mergeCell ref="T51:V51"/>
    <mergeCell ref="A48:C48"/>
    <mergeCell ref="D48:M48"/>
    <mergeCell ref="O48:Q48"/>
    <mergeCell ref="R48:Y48"/>
    <mergeCell ref="A49:C49"/>
    <mergeCell ref="D49:M49"/>
    <mergeCell ref="O49:Q49"/>
    <mergeCell ref="R49:Y49"/>
    <mergeCell ref="T52:V52"/>
    <mergeCell ref="B53:C53"/>
    <mergeCell ref="D53:E53"/>
    <mergeCell ref="G53:H53"/>
    <mergeCell ref="I53:J53"/>
    <mergeCell ref="L53:M53"/>
    <mergeCell ref="P53:Q53"/>
    <mergeCell ref="T53:V53"/>
    <mergeCell ref="B52:C52"/>
    <mergeCell ref="D52:E52"/>
    <mergeCell ref="G52:H52"/>
    <mergeCell ref="I52:J52"/>
    <mergeCell ref="L52:M52"/>
    <mergeCell ref="P52:Q52"/>
    <mergeCell ref="T54:V54"/>
    <mergeCell ref="B55:C55"/>
    <mergeCell ref="D55:E55"/>
    <mergeCell ref="G55:H55"/>
    <mergeCell ref="I55:J55"/>
    <mergeCell ref="L55:M55"/>
    <mergeCell ref="P55:Q55"/>
    <mergeCell ref="T55:V55"/>
    <mergeCell ref="B54:C54"/>
    <mergeCell ref="D54:E54"/>
    <mergeCell ref="G54:H54"/>
    <mergeCell ref="I54:J54"/>
    <mergeCell ref="L54:M54"/>
    <mergeCell ref="P54:Q54"/>
    <mergeCell ref="T56:V56"/>
    <mergeCell ref="B57:C57"/>
    <mergeCell ref="D57:E57"/>
    <mergeCell ref="G57:H57"/>
    <mergeCell ref="I57:J57"/>
    <mergeCell ref="L57:M57"/>
    <mergeCell ref="P57:Q57"/>
    <mergeCell ref="T57:V57"/>
    <mergeCell ref="B56:C56"/>
    <mergeCell ref="D56:E56"/>
    <mergeCell ref="G56:H56"/>
    <mergeCell ref="I56:J56"/>
    <mergeCell ref="L56:M56"/>
    <mergeCell ref="P56:Q56"/>
    <mergeCell ref="A61:C61"/>
    <mergeCell ref="D61:M61"/>
    <mergeCell ref="O61:Q61"/>
    <mergeCell ref="R61:Y61"/>
    <mergeCell ref="A62:C62"/>
    <mergeCell ref="D62:M62"/>
    <mergeCell ref="O62:Q62"/>
    <mergeCell ref="R62:Y62"/>
    <mergeCell ref="A59:C59"/>
    <mergeCell ref="D59:M59"/>
    <mergeCell ref="O59:Q59"/>
    <mergeCell ref="R59:Y59"/>
    <mergeCell ref="A60:C60"/>
    <mergeCell ref="D60:M60"/>
    <mergeCell ref="O60:Q60"/>
    <mergeCell ref="R60:Y60"/>
    <mergeCell ref="A66:C66"/>
    <mergeCell ref="D66:M66"/>
    <mergeCell ref="O66:Q66"/>
    <mergeCell ref="R66:Y66"/>
    <mergeCell ref="A67:C67"/>
    <mergeCell ref="D67:M67"/>
    <mergeCell ref="O67:Q67"/>
    <mergeCell ref="R67:Y67"/>
    <mergeCell ref="A63:C63"/>
    <mergeCell ref="D63:M63"/>
    <mergeCell ref="O63:Q63"/>
    <mergeCell ref="R63:Y63"/>
    <mergeCell ref="A65:C65"/>
    <mergeCell ref="D65:M65"/>
    <mergeCell ref="O65:Q65"/>
    <mergeCell ref="R65:Y65"/>
    <mergeCell ref="Q71:T71"/>
    <mergeCell ref="V71:Y71"/>
    <mergeCell ref="A71:B71"/>
    <mergeCell ref="C71:D71"/>
    <mergeCell ref="E71:G71"/>
    <mergeCell ref="H71:I71"/>
    <mergeCell ref="J71:L71"/>
    <mergeCell ref="M71:P71"/>
    <mergeCell ref="A68:C68"/>
    <mergeCell ref="D68:M68"/>
    <mergeCell ref="O68:Q68"/>
    <mergeCell ref="R68:Y68"/>
    <mergeCell ref="A70:B70"/>
    <mergeCell ref="C70:L70"/>
    <mergeCell ref="M70:Y70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&amp;R02-02-02 Стр. &amp;P</oddFooter>
  </headerFooter>
  <rowBreaks count="1" manualBreakCount="1">
    <brk id="7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C9991-CD4F-4B81-A7D8-D0335C0F3DEA}">
  <dimension ref="A1:Z63"/>
  <sheetViews>
    <sheetView tabSelected="1" zoomScale="80" zoomScaleNormal="80" zoomScaleSheetLayoutView="70" workbookViewId="0">
      <selection activeCell="H17" sqref="H17"/>
    </sheetView>
  </sheetViews>
  <sheetFormatPr defaultColWidth="9.140625" defaultRowHeight="15" x14ac:dyDescent="0.25"/>
  <cols>
    <col min="1" max="1" width="11.140625" style="101" customWidth="1"/>
    <col min="2" max="2" width="99.85546875" style="101" customWidth="1"/>
    <col min="3" max="3" width="18.140625" style="101" customWidth="1"/>
    <col min="4" max="4" width="17" style="101" customWidth="1"/>
    <col min="5" max="5" width="25.42578125" style="101" customWidth="1"/>
    <col min="6" max="6" width="19" style="101" customWidth="1"/>
    <col min="7" max="7" width="18.85546875" style="101" customWidth="1"/>
    <col min="8" max="8" width="18.140625" style="101" customWidth="1"/>
    <col min="9" max="9" width="17.5703125" style="101" customWidth="1"/>
    <col min="10" max="10" width="20" style="101" customWidth="1"/>
    <col min="11" max="11" width="9.140625" style="101" customWidth="1"/>
    <col min="12" max="16384" width="9.140625" style="101"/>
  </cols>
  <sheetData>
    <row r="1" spans="1:26" s="80" customFormat="1" ht="15.75" x14ac:dyDescent="0.25"/>
    <row r="2" spans="1:26" s="83" customFormat="1" ht="15.75" customHeight="1" x14ac:dyDescent="0.3">
      <c r="A2" s="187" t="s">
        <v>385</v>
      </c>
      <c r="B2" s="187"/>
      <c r="C2" s="187"/>
      <c r="D2" s="187"/>
      <c r="E2" s="187"/>
      <c r="F2" s="187"/>
      <c r="G2" s="187"/>
      <c r="H2" s="187"/>
      <c r="I2" s="81"/>
      <c r="J2" s="81"/>
      <c r="K2" s="81"/>
      <c r="L2" s="81"/>
      <c r="M2" s="81"/>
      <c r="N2" s="82"/>
      <c r="O2" s="82"/>
      <c r="P2" s="82"/>
      <c r="Q2" s="82"/>
      <c r="R2" s="82"/>
      <c r="S2" s="82"/>
      <c r="T2" s="82"/>
      <c r="U2" s="82"/>
      <c r="V2" s="82"/>
      <c r="W2" s="82"/>
    </row>
    <row r="3" spans="1:26" s="83" customFormat="1" ht="15.75" customHeight="1" x14ac:dyDescent="0.25">
      <c r="A3" s="84"/>
      <c r="B3" s="84"/>
      <c r="C3" s="84"/>
      <c r="D3" s="84"/>
      <c r="E3" s="84"/>
      <c r="F3" s="84"/>
      <c r="G3" s="188" t="s">
        <v>386</v>
      </c>
      <c r="H3" s="188"/>
      <c r="I3" s="81"/>
      <c r="J3" s="81"/>
      <c r="K3" s="81"/>
      <c r="L3" s="81"/>
      <c r="M3" s="81"/>
      <c r="N3" s="82"/>
      <c r="O3" s="82"/>
      <c r="P3" s="82"/>
      <c r="Q3" s="82"/>
      <c r="R3" s="82"/>
      <c r="S3" s="82"/>
      <c r="T3" s="82"/>
      <c r="U3" s="82"/>
      <c r="V3" s="82"/>
      <c r="W3" s="82"/>
    </row>
    <row r="4" spans="1:26" s="83" customFormat="1" ht="36" customHeight="1" x14ac:dyDescent="0.25">
      <c r="A4" s="189" t="s">
        <v>387</v>
      </c>
      <c r="B4" s="189"/>
      <c r="C4" s="85"/>
      <c r="D4" s="82"/>
      <c r="E4" s="190" t="s">
        <v>388</v>
      </c>
      <c r="F4" s="190"/>
      <c r="G4" s="190"/>
      <c r="H4" s="190"/>
      <c r="I4" s="81"/>
      <c r="J4" s="81"/>
      <c r="K4" s="81"/>
      <c r="L4" s="81"/>
      <c r="M4" s="81"/>
      <c r="N4" s="82"/>
      <c r="O4" s="82"/>
      <c r="P4" s="82"/>
      <c r="Q4" s="82"/>
      <c r="R4" s="82"/>
      <c r="S4" s="82"/>
      <c r="T4" s="82"/>
      <c r="U4" s="82"/>
      <c r="V4" s="82"/>
      <c r="W4" s="82"/>
    </row>
    <row r="5" spans="1:26" s="89" customFormat="1" ht="21" customHeight="1" x14ac:dyDescent="0.25">
      <c r="A5" s="86" t="s">
        <v>389</v>
      </c>
      <c r="B5" s="87" t="s">
        <v>390</v>
      </c>
      <c r="C5" s="86" t="s">
        <v>391</v>
      </c>
      <c r="D5" s="86" t="s">
        <v>392</v>
      </c>
      <c r="E5" s="86" t="s">
        <v>393</v>
      </c>
      <c r="F5" s="86" t="s">
        <v>394</v>
      </c>
      <c r="G5" s="86" t="s">
        <v>395</v>
      </c>
      <c r="H5" s="86" t="s">
        <v>42</v>
      </c>
      <c r="I5" s="81"/>
      <c r="J5" s="81"/>
      <c r="K5" s="81"/>
      <c r="L5" s="81"/>
      <c r="M5" s="81"/>
      <c r="N5" s="82"/>
      <c r="O5" s="82"/>
      <c r="P5" s="82"/>
      <c r="Q5" s="82"/>
      <c r="R5" s="82"/>
      <c r="S5" s="82"/>
      <c r="T5" s="82"/>
      <c r="U5" s="82"/>
      <c r="V5" s="82"/>
      <c r="W5" s="82"/>
      <c r="X5" s="88"/>
      <c r="Y5" s="88"/>
      <c r="Z5" s="88"/>
    </row>
    <row r="6" spans="1:26" s="92" customFormat="1" ht="21" customHeight="1" x14ac:dyDescent="0.25">
      <c r="A6" s="86">
        <v>1</v>
      </c>
      <c r="B6" s="90" t="s">
        <v>396</v>
      </c>
      <c r="C6" s="86" t="s">
        <v>397</v>
      </c>
      <c r="D6" s="91">
        <v>298.33339000000001</v>
      </c>
      <c r="E6" s="91">
        <v>3657.02027</v>
      </c>
      <c r="F6" s="91">
        <v>0</v>
      </c>
      <c r="G6" s="91">
        <v>20.931750000000001</v>
      </c>
      <c r="H6" s="91">
        <f>SUM(D6:G6)</f>
        <v>3976.28541</v>
      </c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</row>
    <row r="7" spans="1:26" s="92" customFormat="1" ht="21" customHeight="1" x14ac:dyDescent="0.25">
      <c r="A7" s="86">
        <v>2</v>
      </c>
      <c r="B7" s="90" t="s">
        <v>398</v>
      </c>
      <c r="C7" s="86" t="s">
        <v>397</v>
      </c>
      <c r="D7" s="91">
        <v>0</v>
      </c>
      <c r="E7" s="91">
        <v>0</v>
      </c>
      <c r="F7" s="91">
        <v>0</v>
      </c>
      <c r="G7" s="91">
        <v>0</v>
      </c>
      <c r="H7" s="91">
        <f>SUM(D7:G7)</f>
        <v>0</v>
      </c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</row>
    <row r="8" spans="1:26" s="93" customFormat="1" ht="21" customHeight="1" x14ac:dyDescent="0.25">
      <c r="A8" s="86">
        <v>3</v>
      </c>
      <c r="B8" s="90" t="s">
        <v>399</v>
      </c>
      <c r="C8" s="86" t="s">
        <v>397</v>
      </c>
      <c r="D8" s="91">
        <v>298.33339000000001</v>
      </c>
      <c r="E8" s="91">
        <v>3657.02027</v>
      </c>
      <c r="F8" s="91">
        <v>0</v>
      </c>
      <c r="G8" s="91">
        <v>20.931750000000001</v>
      </c>
      <c r="H8" s="91">
        <f>SUM(D8:G8)</f>
        <v>3976.28541</v>
      </c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</row>
    <row r="9" spans="1:26" s="95" customFormat="1" ht="21" customHeight="1" x14ac:dyDescent="0.25">
      <c r="A9" s="86">
        <v>5</v>
      </c>
      <c r="B9" s="90" t="s">
        <v>400</v>
      </c>
      <c r="C9" s="94">
        <v>106.97</v>
      </c>
      <c r="D9" s="91" t="s">
        <v>397</v>
      </c>
      <c r="E9" s="91" t="s">
        <v>397</v>
      </c>
      <c r="F9" s="91" t="s">
        <v>397</v>
      </c>
      <c r="G9" s="91" t="s">
        <v>397</v>
      </c>
      <c r="H9" s="91" t="s">
        <v>397</v>
      </c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</row>
    <row r="10" spans="1:26" s="96" customFormat="1" ht="21" customHeight="1" x14ac:dyDescent="0.25">
      <c r="A10" s="86">
        <v>6</v>
      </c>
      <c r="B10" s="90" t="s">
        <v>401</v>
      </c>
      <c r="C10" s="94">
        <v>105.27</v>
      </c>
      <c r="D10" s="91" t="s">
        <v>397</v>
      </c>
      <c r="E10" s="91" t="s">
        <v>397</v>
      </c>
      <c r="F10" s="91" t="s">
        <v>397</v>
      </c>
      <c r="G10" s="91" t="s">
        <v>397</v>
      </c>
      <c r="H10" s="91" t="s">
        <v>397</v>
      </c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</row>
    <row r="11" spans="1:26" s="96" customFormat="1" ht="21" customHeight="1" x14ac:dyDescent="0.25">
      <c r="A11" s="86">
        <v>7</v>
      </c>
      <c r="B11" s="90" t="s">
        <v>402</v>
      </c>
      <c r="C11" s="94">
        <v>104.76</v>
      </c>
      <c r="D11" s="91" t="s">
        <v>397</v>
      </c>
      <c r="E11" s="91" t="s">
        <v>397</v>
      </c>
      <c r="F11" s="91" t="s">
        <v>397</v>
      </c>
      <c r="G11" s="91" t="s">
        <v>397</v>
      </c>
      <c r="H11" s="91" t="s">
        <v>397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</row>
    <row r="12" spans="1:26" s="96" customFormat="1" ht="21" customHeight="1" x14ac:dyDescent="0.25">
      <c r="A12" s="86">
        <v>8</v>
      </c>
      <c r="B12" s="90" t="s">
        <v>403</v>
      </c>
      <c r="C12" s="94">
        <v>104.58</v>
      </c>
      <c r="D12" s="91" t="s">
        <v>397</v>
      </c>
      <c r="E12" s="91" t="s">
        <v>397</v>
      </c>
      <c r="F12" s="91" t="s">
        <v>397</v>
      </c>
      <c r="G12" s="91" t="s">
        <v>397</v>
      </c>
      <c r="H12" s="91" t="s">
        <v>397</v>
      </c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</row>
    <row r="13" spans="1:26" s="95" customFormat="1" ht="21" customHeight="1" x14ac:dyDescent="0.25">
      <c r="A13" s="86">
        <v>9</v>
      </c>
      <c r="B13" s="90" t="s">
        <v>404</v>
      </c>
      <c r="C13" s="94">
        <v>104.58</v>
      </c>
      <c r="D13" s="91" t="s">
        <v>397</v>
      </c>
      <c r="E13" s="91" t="s">
        <v>397</v>
      </c>
      <c r="F13" s="91" t="s">
        <v>397</v>
      </c>
      <c r="G13" s="91" t="s">
        <v>397</v>
      </c>
      <c r="H13" s="91" t="s">
        <v>397</v>
      </c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</row>
    <row r="14" spans="1:26" s="95" customFormat="1" ht="21" customHeight="1" x14ac:dyDescent="0.25">
      <c r="A14" s="86">
        <v>10</v>
      </c>
      <c r="B14" s="90" t="s">
        <v>405</v>
      </c>
      <c r="C14" s="94">
        <v>104.58</v>
      </c>
      <c r="D14" s="91" t="s">
        <v>397</v>
      </c>
      <c r="E14" s="91" t="s">
        <v>397</v>
      </c>
      <c r="F14" s="91" t="s">
        <v>397</v>
      </c>
      <c r="G14" s="91" t="s">
        <v>397</v>
      </c>
      <c r="H14" s="91" t="s">
        <v>397</v>
      </c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</row>
    <row r="15" spans="1:26" s="95" customFormat="1" ht="21" customHeight="1" x14ac:dyDescent="0.25">
      <c r="A15" s="86">
        <v>11</v>
      </c>
      <c r="B15" s="90" t="s">
        <v>406</v>
      </c>
      <c r="C15" s="86" t="s">
        <v>397</v>
      </c>
      <c r="D15" s="91">
        <f>D8*C9/100*C10/100*C11/100*C12/100*C13/100*C14/100</f>
        <v>402.54078025216916</v>
      </c>
      <c r="E15" s="91">
        <f>E8*C9/100*C10/100*C11/100*C12/100*C13/100*C14/100</f>
        <v>4934.4117763144077</v>
      </c>
      <c r="F15" s="91">
        <v>0</v>
      </c>
      <c r="G15" s="91">
        <f>G8*C9/100*C10/100*C11/100*C12/100*C13/100*C14/100</f>
        <v>28.243177798647832</v>
      </c>
      <c r="H15" s="91">
        <f>SUM(D15:G15)</f>
        <v>5365.1957343652248</v>
      </c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</row>
    <row r="16" spans="1:26" s="95" customFormat="1" ht="21" customHeight="1" x14ac:dyDescent="0.25">
      <c r="A16" s="86">
        <v>12</v>
      </c>
      <c r="B16" s="90" t="s">
        <v>407</v>
      </c>
      <c r="C16" s="86" t="s">
        <v>397</v>
      </c>
      <c r="D16" s="91">
        <f>D15+D7</f>
        <v>402.54078025216916</v>
      </c>
      <c r="E16" s="91">
        <f>E15+E7</f>
        <v>4934.4117763144077</v>
      </c>
      <c r="F16" s="91">
        <v>0</v>
      </c>
      <c r="G16" s="91">
        <f>G15+G7</f>
        <v>28.243177798647832</v>
      </c>
      <c r="H16" s="91">
        <f>SUM(D16:G16)</f>
        <v>5365.1957343652248</v>
      </c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</row>
    <row r="17" spans="1:23" s="95" customFormat="1" ht="21" customHeight="1" x14ac:dyDescent="0.25">
      <c r="A17" s="86">
        <v>13</v>
      </c>
      <c r="B17" s="90" t="s">
        <v>408</v>
      </c>
      <c r="C17" s="86" t="s">
        <v>397</v>
      </c>
      <c r="D17" s="91">
        <f>D16*1.2</f>
        <v>483.04893630260295</v>
      </c>
      <c r="E17" s="91">
        <f>E16*1.2</f>
        <v>5921.2941315772887</v>
      </c>
      <c r="F17" s="91">
        <f>F16*1.2</f>
        <v>0</v>
      </c>
      <c r="G17" s="91">
        <f>G16*1.2</f>
        <v>33.891813358377398</v>
      </c>
      <c r="H17" s="91">
        <f>SUM(D17:G17)</f>
        <v>6438.2348812382688</v>
      </c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</row>
    <row r="18" spans="1:23" s="97" customFormat="1" ht="15.75" customHeight="1" x14ac:dyDescent="0.25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</row>
    <row r="19" spans="1:23" s="97" customFormat="1" ht="15.75" customHeight="1" x14ac:dyDescent="0.25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</row>
    <row r="20" spans="1:23" s="97" customFormat="1" ht="15.75" customHeight="1" x14ac:dyDescent="0.25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</row>
    <row r="21" spans="1:23" s="97" customFormat="1" ht="15.75" customHeight="1" x14ac:dyDescent="0.25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</row>
    <row r="22" spans="1:23" s="97" customFormat="1" ht="15.75" customHeight="1" x14ac:dyDescent="0.25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</row>
    <row r="23" spans="1:23" s="97" customFormat="1" ht="15.75" customHeight="1" x14ac:dyDescent="0.25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</row>
    <row r="24" spans="1:23" s="97" customFormat="1" ht="15.75" customHeight="1" x14ac:dyDescent="0.25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</row>
    <row r="25" spans="1:23" s="97" customFormat="1" ht="15.75" customHeight="1" x14ac:dyDescent="0.25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</row>
    <row r="26" spans="1:23" s="97" customFormat="1" ht="15.75" customHeight="1" x14ac:dyDescent="0.25">
      <c r="A26" s="82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</row>
    <row r="27" spans="1:23" s="97" customFormat="1" ht="15.75" customHeight="1" x14ac:dyDescent="0.25">
      <c r="A27" s="82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</row>
    <row r="28" spans="1:23" s="95" customFormat="1" ht="15.75" customHeight="1" x14ac:dyDescent="0.25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</row>
    <row r="29" spans="1:23" s="95" customFormat="1" ht="15.75" customHeight="1" x14ac:dyDescent="0.25">
      <c r="A29" s="82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</row>
    <row r="30" spans="1:23" s="95" customFormat="1" ht="15.75" customHeight="1" x14ac:dyDescent="0.25">
      <c r="A30" s="82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</row>
    <row r="31" spans="1:23" s="95" customFormat="1" ht="15.75" customHeight="1" x14ac:dyDescent="0.25">
      <c r="A31" s="82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</row>
    <row r="32" spans="1:23" s="95" customFormat="1" ht="15.75" customHeight="1" x14ac:dyDescent="0.25">
      <c r="A32" s="82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</row>
    <row r="33" spans="1:23" s="95" customFormat="1" ht="15.75" customHeight="1" x14ac:dyDescent="0.25">
      <c r="A33" s="82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</row>
    <row r="34" spans="1:23" s="95" customFormat="1" ht="15.75" customHeight="1" x14ac:dyDescent="0.25">
      <c r="A34" s="82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</row>
    <row r="35" spans="1:23" s="95" customFormat="1" ht="15.75" customHeight="1" x14ac:dyDescent="0.25">
      <c r="A35" s="82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</row>
    <row r="36" spans="1:23" s="95" customFormat="1" ht="15.75" customHeight="1" x14ac:dyDescent="0.25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</row>
    <row r="37" spans="1:23" s="95" customFormat="1" ht="15.75" customHeight="1" x14ac:dyDescent="0.25">
      <c r="A37" s="82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</row>
    <row r="38" spans="1:23" s="95" customFormat="1" ht="15.75" customHeight="1" x14ac:dyDescent="0.25">
      <c r="A38" s="82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</row>
    <row r="39" spans="1:23" s="95" customFormat="1" ht="15.75" customHeight="1" x14ac:dyDescent="0.25">
      <c r="A39" s="82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</row>
    <row r="40" spans="1:23" s="95" customFormat="1" ht="15.75" customHeight="1" x14ac:dyDescent="0.25">
      <c r="A40" s="82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</row>
    <row r="41" spans="1:23" s="95" customFormat="1" ht="15.75" customHeight="1" x14ac:dyDescent="0.25">
      <c r="A41" s="82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</row>
    <row r="42" spans="1:23" s="95" customFormat="1" ht="15.75" customHeight="1" x14ac:dyDescent="0.25">
      <c r="A42" s="82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</row>
    <row r="43" spans="1:23" s="95" customFormat="1" ht="15.75" customHeight="1" x14ac:dyDescent="0.25">
      <c r="A43" s="82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</row>
    <row r="44" spans="1:23" s="95" customFormat="1" ht="15.75" customHeight="1" x14ac:dyDescent="0.25">
      <c r="A44" s="82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</row>
    <row r="45" spans="1:23" s="95" customFormat="1" ht="15.75" customHeight="1" x14ac:dyDescent="0.25">
      <c r="A45" s="82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</row>
    <row r="46" spans="1:23" s="95" customFormat="1" ht="15.75" customHeight="1" x14ac:dyDescent="0.25">
      <c r="A46" s="82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</row>
    <row r="47" spans="1:23" s="95" customFormat="1" ht="15.75" customHeight="1" x14ac:dyDescent="0.25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</row>
    <row r="48" spans="1:23" s="95" customFormat="1" ht="15.75" customHeight="1" x14ac:dyDescent="0.25">
      <c r="A48" s="82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</row>
    <row r="49" spans="1:23" s="95" customFormat="1" ht="15.75" customHeight="1" x14ac:dyDescent="0.25">
      <c r="A49" s="82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</row>
    <row r="50" spans="1:23" s="95" customFormat="1" ht="15.75" customHeight="1" x14ac:dyDescent="0.2">
      <c r="B50" s="98"/>
      <c r="C50" s="99"/>
      <c r="D50" s="100"/>
      <c r="F50" s="98"/>
      <c r="G50" s="98"/>
      <c r="H50" s="98"/>
      <c r="I50" s="98"/>
      <c r="J50" s="98"/>
    </row>
    <row r="51" spans="1:23" s="95" customFormat="1" ht="15.75" customHeight="1" x14ac:dyDescent="0.2">
      <c r="B51" s="98"/>
      <c r="C51" s="99"/>
      <c r="D51" s="100"/>
      <c r="F51" s="98"/>
      <c r="G51" s="98"/>
      <c r="H51" s="98"/>
      <c r="I51" s="98"/>
      <c r="J51" s="98"/>
    </row>
    <row r="52" spans="1:23" s="95" customFormat="1" ht="15.75" customHeight="1" x14ac:dyDescent="0.2">
      <c r="B52" s="98"/>
      <c r="C52" s="99"/>
      <c r="D52" s="100"/>
      <c r="F52" s="98"/>
      <c r="G52" s="98"/>
      <c r="H52" s="98"/>
      <c r="I52" s="98"/>
      <c r="J52" s="98"/>
    </row>
    <row r="53" spans="1:23" s="95" customFormat="1" ht="15.75" customHeight="1" x14ac:dyDescent="0.2">
      <c r="B53" s="98"/>
      <c r="C53" s="99"/>
      <c r="D53" s="100"/>
      <c r="F53" s="98"/>
      <c r="G53" s="98"/>
      <c r="H53" s="98"/>
      <c r="I53" s="98"/>
      <c r="J53" s="98"/>
    </row>
    <row r="54" spans="1:23" s="95" customFormat="1" ht="15.75" customHeight="1" x14ac:dyDescent="0.2">
      <c r="B54" s="98"/>
      <c r="C54" s="99"/>
      <c r="D54" s="100"/>
      <c r="F54" s="98"/>
      <c r="G54" s="98"/>
      <c r="H54" s="98"/>
      <c r="I54" s="98"/>
      <c r="J54" s="98"/>
    </row>
    <row r="55" spans="1:23" s="95" customFormat="1" ht="15.75" customHeight="1" x14ac:dyDescent="0.2">
      <c r="B55" s="98"/>
      <c r="C55" s="99"/>
      <c r="D55" s="100"/>
      <c r="F55" s="98"/>
      <c r="G55" s="98"/>
      <c r="H55" s="98"/>
      <c r="I55" s="98"/>
      <c r="J55" s="98"/>
    </row>
    <row r="56" spans="1:23" s="95" customFormat="1" ht="15.75" customHeight="1" x14ac:dyDescent="0.2">
      <c r="B56" s="98"/>
      <c r="C56" s="99"/>
      <c r="D56" s="100"/>
      <c r="F56" s="98"/>
      <c r="G56" s="98"/>
      <c r="H56" s="98"/>
      <c r="I56" s="98"/>
      <c r="J56" s="98"/>
    </row>
    <row r="57" spans="1:23" s="95" customFormat="1" ht="15.75" customHeight="1" x14ac:dyDescent="0.2">
      <c r="B57" s="98"/>
      <c r="C57" s="99"/>
      <c r="D57" s="100"/>
      <c r="F57" s="98"/>
      <c r="G57" s="98"/>
      <c r="H57" s="98"/>
      <c r="I57" s="98"/>
      <c r="J57" s="98"/>
    </row>
    <row r="58" spans="1:23" s="95" customFormat="1" ht="15.75" customHeight="1" x14ac:dyDescent="0.2">
      <c r="B58" s="98"/>
      <c r="C58" s="99"/>
      <c r="D58" s="100"/>
      <c r="F58" s="98"/>
      <c r="G58" s="98"/>
      <c r="H58" s="98"/>
      <c r="I58" s="98"/>
      <c r="J58" s="98"/>
    </row>
    <row r="59" spans="1:23" s="95" customFormat="1" ht="15.75" customHeight="1" x14ac:dyDescent="0.2">
      <c r="B59" s="98"/>
      <c r="C59" s="99"/>
      <c r="D59" s="100"/>
      <c r="F59" s="98"/>
      <c r="G59" s="98"/>
      <c r="H59" s="98"/>
      <c r="I59" s="98"/>
      <c r="J59" s="98"/>
    </row>
    <row r="60" spans="1:23" s="95" customFormat="1" ht="11.25" x14ac:dyDescent="0.2">
      <c r="B60" s="98"/>
      <c r="C60" s="99"/>
      <c r="D60" s="100"/>
      <c r="F60" s="98"/>
      <c r="G60" s="98"/>
      <c r="H60" s="98"/>
      <c r="I60" s="98"/>
      <c r="J60" s="98"/>
    </row>
    <row r="61" spans="1:23" s="95" customFormat="1" ht="11.25" x14ac:dyDescent="0.2">
      <c r="B61" s="98"/>
      <c r="C61" s="99"/>
      <c r="D61" s="100"/>
      <c r="F61" s="98"/>
      <c r="G61" s="98"/>
      <c r="H61" s="98"/>
      <c r="I61" s="98"/>
      <c r="J61" s="98"/>
    </row>
    <row r="62" spans="1:23" s="95" customFormat="1" ht="11.25" x14ac:dyDescent="0.2">
      <c r="B62" s="98"/>
      <c r="C62" s="99"/>
      <c r="D62" s="100"/>
      <c r="F62" s="98"/>
      <c r="G62" s="98"/>
      <c r="H62" s="98"/>
      <c r="I62" s="98"/>
      <c r="J62" s="98"/>
    </row>
    <row r="63" spans="1:23" s="95" customFormat="1" ht="11.25" x14ac:dyDescent="0.2">
      <c r="B63" s="98"/>
      <c r="C63" s="99"/>
      <c r="D63" s="100"/>
      <c r="F63" s="98"/>
      <c r="G63" s="98"/>
      <c r="H63" s="98"/>
      <c r="I63" s="98"/>
      <c r="J63" s="98"/>
    </row>
  </sheetData>
  <mergeCells count="4">
    <mergeCell ref="A2:H2"/>
    <mergeCell ref="G3:H3"/>
    <mergeCell ref="A4:B4"/>
    <mergeCell ref="E4:H4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ССР</vt:lpstr>
      <vt:lpstr>ЛС ПИР</vt:lpstr>
      <vt:lpstr>01-01-01</vt:lpstr>
      <vt:lpstr>01-01-02</vt:lpstr>
      <vt:lpstr>Расчет стоимости</vt:lpstr>
      <vt:lpstr>'01-01-01'!Заголовки_для_печати</vt:lpstr>
      <vt:lpstr>'01-01-02'!Заголовки_для_печати</vt:lpstr>
      <vt:lpstr>'Расчет стоимости'!Область_печати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Семирягина Светлана Александровна</cp:lastModifiedBy>
  <cp:lastPrinted>2021-11-26T10:04:19Z</cp:lastPrinted>
  <dcterms:created xsi:type="dcterms:W3CDTF">2021-11-24T21:27:12Z</dcterms:created>
  <dcterms:modified xsi:type="dcterms:W3CDTF">2024-03-11T12:57:23Z</dcterms:modified>
</cp:coreProperties>
</file>