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5DFE522-C875-42E7-A84C-425BEEB37969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L9" i="1"/>
  <c r="K9" i="1"/>
  <c r="M9" i="1"/>
  <c r="H9" i="1"/>
  <c r="I9" i="1"/>
  <c r="J9" i="1"/>
  <c r="F9" i="1"/>
  <c r="E9" i="1"/>
  <c r="G9" i="1"/>
  <c r="K10" i="1" l="1"/>
  <c r="F9" i="2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E8" i="2" s="1"/>
  <c r="F8" i="2" s="1"/>
  <c r="D3" i="2"/>
  <c r="D7" i="2" s="1"/>
  <c r="C3" i="2"/>
  <c r="C6" i="2" s="1"/>
  <c r="D6" i="2" s="1"/>
  <c r="E6" i="2" s="1"/>
  <c r="F6" i="2" s="1"/>
  <c r="B3" i="2"/>
  <c r="G10" i="2" l="1"/>
  <c r="H10" i="2" s="1"/>
  <c r="I10" i="2" s="1"/>
  <c r="J10" i="2" s="1"/>
  <c r="E7" i="2"/>
  <c r="F7" i="2" s="1"/>
  <c r="G7" i="2" s="1"/>
  <c r="H7" i="2" s="1"/>
  <c r="I7" i="2" s="1"/>
  <c r="J7" i="2" s="1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I9" i="2"/>
  <c r="J9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<sst xmlns="http://schemas.openxmlformats.org/spreadsheetml/2006/main" count="39" uniqueCount="27">
  <si>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</si>
  <si>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</si>
  <si>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</si>
  <si>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</si>
  <si>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</si>
  <si>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</si>
  <si>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</si>
  <si>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</si>
  <si>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</si>
  <si>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</si>
  <si>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</si>
  <si>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</si>
  <si>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</si>
  <si>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</si>
  <si>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</si>
  <si>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</si>
  <si>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</si>
  <si>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</si>
  <si>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</si>
  <si>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</si>
  <si>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</si>
  <si>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</si>
  <si>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</si>
  <si>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"Станция технического
обслуживания ГАЗ"</t>
  </si>
  <si>
    <t>ООО "Техцентры СОТРАНС"</t>
  </si>
  <si>
    <t>Выб, Покупка автомобиля грузового (24-1-05-3-05-07-0-0189)</t>
  </si>
  <si>
    <t>ООО "ТЕХИНКОМ ПИТЕР"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</si>
</sst>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2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Continuous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Protection="1">
      <protection locked="0"/>
    </xf>
    <xf numFmtId="43" fontId="2" fillId="0" borderId="5" xfId="1" applyFont="1" applyBorder="1" applyProtection="1"/>
    <xf numFmtId="43" fontId="2" fillId="0" borderId="0" xfId="0" applyNumberFormat="1" applyFont="1" applyProtection="1">
      <protection locked="0"/>
    </xf>
    <xf numFmtId="43" fontId="2" fillId="0" borderId="5" xfId="1" applyNumberFormat="1" applyFont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>
      <selection activeCell="M21" sqref="M21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11.1406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8" t="s">
        <v>0</v>
      </c>
      <c r="B6" s="25" t="s">
        <v>1</v>
      </c>
      <c r="C6" s="26"/>
      <c r="D6" s="1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ht="29.25" x14ac:dyDescent="0.25">
      <c r="A7" s="18"/>
      <c r="B7" s="27"/>
      <c r="C7" s="28"/>
      <c r="D7" s="18"/>
      <c r="E7" s="17" t="s">
        <v>23</v>
      </c>
      <c r="F7" s="6"/>
      <c r="G7" s="6"/>
      <c r="H7" s="6" t="s">
        <v>24</v>
      </c>
      <c r="I7" s="6"/>
      <c r="J7" s="6"/>
      <c r="K7" s="6" t="s">
        <v>26</v>
      </c>
      <c r="L7" s="6"/>
      <c r="M7" s="6"/>
    </row>
    <row r="8" spans="1:13" x14ac:dyDescent="0.25">
      <c r="A8" s="18"/>
      <c r="B8" s="29"/>
      <c r="C8" s="30"/>
      <c r="D8" s="18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ht="33.75" customHeight="1" x14ac:dyDescent="0.25">
      <c r="A9" s="7" t="s">
        <v>2</v>
      </c>
      <c r="B9" s="24" t="s">
        <v>25</v>
      </c>
      <c r="C9" s="23"/>
      <c r="D9" s="8">
        <v>1</v>
      </c>
      <c r="E9" s="31">
        <f>G9/1.2</f>
        <v>2324.166666666667</v>
      </c>
      <c r="F9" s="31">
        <f>E9*0.2</f>
        <v>464.83333333333343</v>
      </c>
      <c r="G9" s="31">
        <f>2789000/1000</f>
        <v>2789</v>
      </c>
      <c r="H9" s="31">
        <f>J9/1.2</f>
        <v>2250</v>
      </c>
      <c r="I9" s="31">
        <f>H9*0.2</f>
        <v>450</v>
      </c>
      <c r="J9" s="31">
        <f>2700000/1000</f>
        <v>2700</v>
      </c>
      <c r="K9" s="31">
        <f>M9/1.2</f>
        <v>2208.3333333333335</v>
      </c>
      <c r="L9" s="31">
        <f>K9*1.2</f>
        <v>2650</v>
      </c>
      <c r="M9" s="31">
        <f>2650000/1000</f>
        <v>2650</v>
      </c>
    </row>
    <row r="10" spans="1:13" x14ac:dyDescent="0.25">
      <c r="A10" s="7" t="s">
        <v>16</v>
      </c>
      <c r="B10" s="22" t="s">
        <v>7</v>
      </c>
      <c r="C10" s="23"/>
      <c r="D10" s="8"/>
      <c r="E10" s="31">
        <f>IFERROR(E9*$E$11,"Не указан год КП и год поставки")</f>
        <v>2324.166666666667</v>
      </c>
      <c r="F10" s="31">
        <f t="shared" ref="F10:M10" si="0">IFERROR(F9*$E$11,"Не указан год КП и год поставки")</f>
        <v>464.83333333333343</v>
      </c>
      <c r="G10" s="31">
        <f t="shared" si="0"/>
        <v>2789</v>
      </c>
      <c r="H10" s="31">
        <f t="shared" si="0"/>
        <v>2250</v>
      </c>
      <c r="I10" s="31">
        <f t="shared" si="0"/>
        <v>450</v>
      </c>
      <c r="J10" s="31">
        <f t="shared" si="0"/>
        <v>2700</v>
      </c>
      <c r="K10" s="31">
        <f t="shared" si="0"/>
        <v>2208.3333333333335</v>
      </c>
      <c r="L10" s="31">
        <f t="shared" si="0"/>
        <v>2650</v>
      </c>
      <c r="M10" s="31">
        <f t="shared" si="0"/>
        <v>2650</v>
      </c>
    </row>
    <row r="11" spans="1:13" x14ac:dyDescent="0.25">
      <c r="A11" s="7" t="s">
        <v>17</v>
      </c>
      <c r="B11" s="22" t="s">
        <v>12</v>
      </c>
      <c r="C11" s="23"/>
      <c r="D11" s="9" t="s">
        <v>15</v>
      </c>
      <c r="E11" s="11">
        <v>1</v>
      </c>
    </row>
    <row r="12" spans="1:13" x14ac:dyDescent="0.25">
      <c r="A12" s="7" t="s">
        <v>18</v>
      </c>
      <c r="B12" s="22" t="s">
        <v>13</v>
      </c>
      <c r="C12" s="23"/>
      <c r="D12" s="9" t="s">
        <v>15</v>
      </c>
      <c r="E12" s="8">
        <v>2023</v>
      </c>
    </row>
    <row r="13" spans="1:13" x14ac:dyDescent="0.25">
      <c r="A13" s="7" t="s">
        <v>19</v>
      </c>
      <c r="B13" s="22" t="s">
        <v>14</v>
      </c>
      <c r="C13" s="23"/>
      <c r="D13" s="9" t="s">
        <v>15</v>
      </c>
      <c r="E13" s="8">
        <v>2024</v>
      </c>
    </row>
    <row r="14" spans="1:13" x14ac:dyDescent="0.25">
      <c r="A14" s="20" t="s">
        <v>20</v>
      </c>
      <c r="B14" s="19" t="s">
        <v>22</v>
      </c>
      <c r="C14" s="10" t="s">
        <v>8</v>
      </c>
      <c r="D14" s="10" t="s">
        <v>15</v>
      </c>
      <c r="E14" s="32">
        <f>AVERAGE(E10,H10,K10)</f>
        <v>2260.8333333333335</v>
      </c>
      <c r="F14" s="33"/>
    </row>
    <row r="15" spans="1:13" x14ac:dyDescent="0.25">
      <c r="A15" s="21"/>
      <c r="B15" s="19"/>
      <c r="C15" s="9" t="s">
        <v>10</v>
      </c>
      <c r="D15" s="9" t="s">
        <v>15</v>
      </c>
      <c r="E15" s="34">
        <f>AVERAGE(G10,J10,M10)</f>
        <v>2713</v>
      </c>
    </row>
    <row r="18" spans="7:7" x14ac:dyDescent="0.25">
      <c r="G18" s="16"/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2024-02-12T13:16:30Z</dcterms:modified>
</cp:coreProperties>
</file>