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ybenov-bb\Desktop\ССР\"/>
    </mc:Choice>
  </mc:AlternateContent>
  <bookViews>
    <workbookView xWindow="0" yWindow="0" windowWidth="28800" windowHeight="12210" tabRatio="581" activeTab="1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 l="1"/>
  <c r="G44" i="2"/>
  <c r="G28" i="2"/>
  <c r="H28" i="2" s="1"/>
  <c r="H49" i="1"/>
  <c r="D25" i="2"/>
  <c r="D26" i="2" s="1"/>
  <c r="D30" i="2" s="1"/>
  <c r="E25" i="2"/>
  <c r="F25" i="2"/>
  <c r="F26" i="2" s="1"/>
  <c r="F30" i="2" s="1"/>
  <c r="F35" i="2" s="1"/>
  <c r="F45" i="2" s="1"/>
  <c r="G37" i="2"/>
  <c r="H37" i="2" s="1"/>
  <c r="E26" i="2"/>
  <c r="E30" i="2" s="1"/>
  <c r="E35" i="2" s="1"/>
  <c r="E45" i="2" s="1"/>
  <c r="G42" i="2"/>
  <c r="H42" i="2" s="1"/>
  <c r="G41" i="2"/>
  <c r="H41" i="2" s="1"/>
  <c r="F44" i="2"/>
  <c r="E44" i="2"/>
  <c r="D44" i="2"/>
  <c r="H40" i="2"/>
  <c r="H39" i="2"/>
  <c r="H38" i="2"/>
  <c r="F34" i="2"/>
  <c r="E34" i="2"/>
  <c r="D34" i="2"/>
  <c r="G29" i="2"/>
  <c r="H29" i="2" s="1"/>
  <c r="F29" i="2"/>
  <c r="E29" i="2"/>
  <c r="D29" i="2"/>
  <c r="G26" i="2"/>
  <c r="G37" i="1"/>
  <c r="G28" i="1"/>
  <c r="G42" i="1"/>
  <c r="F25" i="1"/>
  <c r="E25" i="1"/>
  <c r="D25" i="1"/>
  <c r="G30" i="2" l="1"/>
  <c r="G33" i="2" s="1"/>
  <c r="H33" i="2" s="1"/>
  <c r="E47" i="2"/>
  <c r="E48" i="2" s="1"/>
  <c r="F47" i="2"/>
  <c r="F48" i="2" s="1"/>
  <c r="G32" i="2"/>
  <c r="G43" i="2"/>
  <c r="D35" i="2"/>
  <c r="D45" i="2" s="1"/>
  <c r="H25" i="2"/>
  <c r="H26" i="2" s="1"/>
  <c r="H30" i="2" s="1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G29" i="1"/>
  <c r="F29" i="1"/>
  <c r="E29" i="1"/>
  <c r="D29" i="1"/>
  <c r="D26" i="1"/>
  <c r="E49" i="2" l="1"/>
  <c r="G34" i="2"/>
  <c r="H32" i="2"/>
  <c r="H43" i="2"/>
  <c r="H44" i="2"/>
  <c r="D47" i="2"/>
  <c r="D48" i="2" s="1"/>
  <c r="F49" i="2"/>
  <c r="D30" i="1"/>
  <c r="H29" i="1"/>
  <c r="F26" i="1"/>
  <c r="F30" i="1" s="1"/>
  <c r="F35" i="1" s="1"/>
  <c r="F45" i="1" s="1"/>
  <c r="F47" i="1" s="1"/>
  <c r="F49" i="1" s="1"/>
  <c r="G26" i="1"/>
  <c r="G30" i="1" s="1"/>
  <c r="D49" i="2" l="1"/>
  <c r="H34" i="2"/>
  <c r="H35" i="2" s="1"/>
  <c r="G35" i="2"/>
  <c r="G45" i="2" s="1"/>
  <c r="D35" i="1"/>
  <c r="D45" i="1" s="1"/>
  <c r="F48" i="1"/>
  <c r="G48" i="2" l="1"/>
  <c r="H48" i="2" s="1"/>
  <c r="H45" i="2"/>
  <c r="H25" i="1"/>
  <c r="G49" i="2" l="1"/>
  <c r="H47" i="2"/>
  <c r="H49" i="2" s="1"/>
  <c r="D6" i="2" s="1"/>
  <c r="E26" i="1"/>
  <c r="E30" i="1" s="1"/>
  <c r="G43" i="1" s="1"/>
  <c r="G33" i="1" l="1"/>
  <c r="H33" i="1" s="1"/>
  <c r="E35" i="1"/>
  <c r="E45" i="1" s="1"/>
  <c r="G32" i="1"/>
  <c r="G44" i="1" l="1"/>
  <c r="H44" i="1" s="1"/>
  <c r="H43" i="1"/>
  <c r="G34" i="1"/>
  <c r="H32" i="1"/>
  <c r="E47" i="1"/>
  <c r="E48" i="1" s="1"/>
  <c r="D47" i="1"/>
  <c r="D48" i="1" s="1"/>
  <c r="H34" i="1" l="1"/>
  <c r="G35" i="1"/>
  <c r="G45" i="1" s="1"/>
  <c r="H45" i="1" s="1"/>
  <c r="H26" i="1"/>
  <c r="H30" i="1" s="1"/>
  <c r="D49" i="1"/>
  <c r="E49" i="1"/>
  <c r="G47" i="1" l="1"/>
  <c r="G48" i="1" s="1"/>
  <c r="H48" i="1" s="1"/>
  <c r="H35" i="1"/>
  <c r="H47" i="1"/>
  <c r="D6" i="1" s="1"/>
  <c r="G49" i="1" l="1"/>
</calcChain>
</file>

<file path=xl/sharedStrings.xml><?xml version="1.0" encoding="utf-8"?>
<sst xmlns="http://schemas.openxmlformats.org/spreadsheetml/2006/main" count="112" uniqueCount="51">
  <si>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</si>
  <si>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</si>
  <si>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</si>
  <si>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</si>
  <si>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</si>
  <si>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</si>
  <si>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</si>
  <si>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</si>
  <si>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</si>
  <si>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</si>
  <si>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</si>
  <si>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</si>
  <si>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</si>
  <si>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</si>
  <si>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</si>
  <si>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</si>
  <si>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</si>
  <si>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</si>
  <si>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</si>
  <si>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</si>
  <si>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</si>
  <si>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</si>
  <si>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</si>
  <si>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</si>
  <si>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</si>
  <si>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</si>
  <si>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</si>
  <si>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</si>
  <si>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</si>
  <si>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</si>
  <si>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</si>
  <si>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</si>
  <si>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</si>
  <si>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</si>
  <si>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</si>
  <si>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</si>
  <si>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</si>
  <si>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</si>
  <si>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</si>
  <si>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</si>
  <si>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</si>
  <si>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</si>
  <si>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</si>
  <si>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</si>
  <si>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</si>
  <si>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</si>
  <si>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 xml:space="preserve">Пусконаладочные работы </t>
  </si>
  <si>
    <t>Проект</t>
  </si>
  <si>
    <t>Бокс, РК ТП-9 в п. Заборье Бокситогорского района ЛО (инв. №010000206) (20-1-20-0-08-04-0-1400)</t>
  </si>
  <si>
    <t xml:space="preserve">Составлена в базовых ценах </t>
  </si>
  <si>
    <t>Составлена в ценах по состоянию на 2 кв.2022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</si>
</sst>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view="pageBreakPreview" zoomScale="75" zoomScaleNormal="75" zoomScaleSheetLayoutView="75" workbookViewId="0">
      <selection activeCell="C15" sqref="C15:G1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2542.6234988196002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4.75" customHeight="1" x14ac:dyDescent="0.2">
      <c r="C8" s="33" t="s">
        <v>48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4.75" customHeight="1" x14ac:dyDescent="0.2">
      <c r="C15" s="35" t="s">
        <v>48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50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25.5" x14ac:dyDescent="0.2">
      <c r="A25" s="18">
        <v>1</v>
      </c>
      <c r="B25" s="19" t="s">
        <v>20</v>
      </c>
      <c r="C25" s="25" t="s">
        <v>48</v>
      </c>
      <c r="D25" s="27">
        <f>479052.22/1000</f>
        <v>479.05221999999998</v>
      </c>
      <c r="E25" s="27">
        <f>454831/1000</f>
        <v>454.83100000000002</v>
      </c>
      <c r="F25" s="21">
        <f>649172/1000</f>
        <v>649.17200000000003</v>
      </c>
      <c r="G25" s="21">
        <v>0</v>
      </c>
      <c r="H25" s="20">
        <f>D25+E25+G25+F25</f>
        <v>1583.05522</v>
      </c>
    </row>
    <row r="26" spans="1:8" x14ac:dyDescent="0.2">
      <c r="A26" s="22"/>
      <c r="B26" s="28" t="s">
        <v>21</v>
      </c>
      <c r="C26" s="29"/>
      <c r="D26" s="20">
        <f>D25</f>
        <v>479.05221999999998</v>
      </c>
      <c r="E26" s="20">
        <f>E25</f>
        <v>454.83100000000002</v>
      </c>
      <c r="F26" s="21">
        <f>F25</f>
        <v>649.17200000000003</v>
      </c>
      <c r="G26" s="21">
        <f>G25</f>
        <v>0</v>
      </c>
      <c r="H26" s="20">
        <f>H25</f>
        <v>1583.05522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46</v>
      </c>
      <c r="D28" s="21"/>
      <c r="E28" s="21"/>
      <c r="F28" s="21"/>
      <c r="G28" s="20">
        <f>46784/1000</f>
        <v>46.783999999999999</v>
      </c>
      <c r="H28" s="20">
        <f>G28+D28+E28+F28</f>
        <v>46.783999999999999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46.783999999999999</v>
      </c>
      <c r="H29" s="20">
        <f>G29+F29+E29+D29</f>
        <v>46.783999999999999</v>
      </c>
    </row>
    <row r="30" spans="1:8" x14ac:dyDescent="0.2">
      <c r="A30" s="22"/>
      <c r="B30" s="28" t="s">
        <v>24</v>
      </c>
      <c r="C30" s="29"/>
      <c r="D30" s="20">
        <f>D26+D29</f>
        <v>479.05221999999998</v>
      </c>
      <c r="E30" s="20">
        <f t="shared" ref="E30:G30" si="0">E26+E29</f>
        <v>454.83100000000002</v>
      </c>
      <c r="F30" s="20">
        <f t="shared" si="0"/>
        <v>649.17200000000003</v>
      </c>
      <c r="G30" s="20">
        <f t="shared" si="0"/>
        <v>46.783999999999999</v>
      </c>
      <c r="H30" s="20">
        <f>H26+H29</f>
        <v>1629.8392200000001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33.877381708000001</v>
      </c>
      <c r="H32" s="20">
        <f>D32+E32+F32+G32</f>
        <v>33.877381708000001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153.78129429999998</v>
      </c>
      <c r="H33" s="20">
        <f>D33+E33+F33+G33</f>
        <v>153.78129429999998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187.65867600799999</v>
      </c>
      <c r="H34" s="20">
        <f>D34+E34+F34+G34</f>
        <v>187.65867600799999</v>
      </c>
    </row>
    <row r="35" spans="1:8" x14ac:dyDescent="0.2">
      <c r="A35" s="22"/>
      <c r="B35" s="28" t="s">
        <v>42</v>
      </c>
      <c r="C35" s="29"/>
      <c r="D35" s="20">
        <f>D30+D34</f>
        <v>479.05221999999998</v>
      </c>
      <c r="E35" s="20">
        <f t="shared" ref="E35:F35" si="2">E30+E34</f>
        <v>454.83100000000002</v>
      </c>
      <c r="F35" s="20">
        <f t="shared" si="2"/>
        <v>649.17200000000003</v>
      </c>
      <c r="G35" s="20">
        <f>G30+G34</f>
        <v>234.44267600799998</v>
      </c>
      <c r="H35" s="20">
        <f>H34+H30</f>
        <v>1817.497896008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47</v>
      </c>
      <c r="D37" s="21"/>
      <c r="E37" s="21"/>
      <c r="F37" s="21"/>
      <c r="G37" s="20">
        <f>152824.03/1000</f>
        <v>152.82402999999999</v>
      </c>
      <c r="H37" s="20">
        <f>G37+F37+E37+D37</f>
        <v>152.82402999999999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v>0</v>
      </c>
      <c r="H38" s="20">
        <f t="shared" ref="H38:H43" si="3">G38+F38+E38+D38</f>
        <v>0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v>0</v>
      </c>
      <c r="H39" s="20">
        <f t="shared" si="3"/>
        <v>0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v>0</v>
      </c>
      <c r="H40" s="20">
        <f t="shared" si="3"/>
        <v>0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v>4.3899999999999997</v>
      </c>
      <c r="H41" s="20">
        <f t="shared" si="3"/>
        <v>4.3899999999999997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35000/1000</f>
        <v>35</v>
      </c>
      <c r="H42" s="20">
        <f t="shared" si="3"/>
        <v>35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109.14098967500001</v>
      </c>
      <c r="H43" s="20">
        <f t="shared" si="3"/>
        <v>109.14098967500001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301.35501967499999</v>
      </c>
      <c r="H44" s="20">
        <f>G44+F44+E44+D44</f>
        <v>301.35501967499999</v>
      </c>
    </row>
    <row r="45" spans="1:8" x14ac:dyDescent="0.2">
      <c r="A45" s="22"/>
      <c r="B45" s="28" t="s">
        <v>31</v>
      </c>
      <c r="C45" s="29"/>
      <c r="D45" s="20">
        <f>D35+D44</f>
        <v>479.05221999999998</v>
      </c>
      <c r="E45" s="20">
        <f t="shared" ref="E45:G45" si="5">E35+E44</f>
        <v>454.83100000000002</v>
      </c>
      <c r="F45" s="20">
        <f t="shared" si="5"/>
        <v>649.17200000000003</v>
      </c>
      <c r="G45" s="20">
        <f t="shared" si="5"/>
        <v>535.79769568300003</v>
      </c>
      <c r="H45" s="20">
        <f>D45+E45+F45+G45</f>
        <v>2118.852915683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95.81044399999999</v>
      </c>
      <c r="E47" s="20">
        <f t="shared" ref="E47:G47" si="6">E45/100*20</f>
        <v>90.966200000000001</v>
      </c>
      <c r="F47" s="20">
        <f t="shared" si="6"/>
        <v>129.83439999999999</v>
      </c>
      <c r="G47" s="20">
        <f t="shared" si="6"/>
        <v>107.1595391366</v>
      </c>
      <c r="H47" s="20">
        <f>H45/100*20</f>
        <v>423.77058313660001</v>
      </c>
    </row>
    <row r="48" spans="1:8" x14ac:dyDescent="0.2">
      <c r="A48" s="22"/>
      <c r="B48" s="28" t="s">
        <v>34</v>
      </c>
      <c r="C48" s="29"/>
      <c r="D48" s="20">
        <f>D47</f>
        <v>95.81044399999999</v>
      </c>
      <c r="E48" s="20">
        <f>E47</f>
        <v>90.966200000000001</v>
      </c>
      <c r="F48" s="21">
        <f>F47</f>
        <v>129.83439999999999</v>
      </c>
      <c r="G48" s="20">
        <f>G47</f>
        <v>107.1595391366</v>
      </c>
      <c r="H48" s="20">
        <f>D48+E48+F48+G48</f>
        <v>423.77058313660001</v>
      </c>
    </row>
    <row r="49" spans="1:8" x14ac:dyDescent="0.2">
      <c r="A49" s="22"/>
      <c r="B49" s="28" t="s">
        <v>35</v>
      </c>
      <c r="C49" s="29"/>
      <c r="D49" s="20">
        <f>D45+D47</f>
        <v>574.862664</v>
      </c>
      <c r="E49" s="20">
        <f>E45+E47</f>
        <v>545.79719999999998</v>
      </c>
      <c r="F49" s="20">
        <f t="shared" ref="F49" si="7">F45+F47</f>
        <v>779.00639999999999</v>
      </c>
      <c r="G49" s="20">
        <f>G45+G47</f>
        <v>642.95723481959999</v>
      </c>
      <c r="H49" s="20">
        <f>H45+H47</f>
        <v>2542.6234988196002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view="pageBreakPreview" zoomScale="75" zoomScaleNormal="75" zoomScaleSheetLayoutView="75" workbookViewId="0">
      <selection activeCell="L37" sqref="L3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384.68281309608545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4.75" customHeight="1" x14ac:dyDescent="0.2">
      <c r="C8" s="33" t="s">
        <v>48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4.75" customHeight="1" x14ac:dyDescent="0.2">
      <c r="C15" s="35" t="s">
        <v>48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49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25.5" x14ac:dyDescent="0.2">
      <c r="A25" s="18">
        <v>1</v>
      </c>
      <c r="B25" s="19" t="s">
        <v>20</v>
      </c>
      <c r="C25" s="25" t="s">
        <v>48</v>
      </c>
      <c r="D25" s="27">
        <f>479052.22/1000/7.21</f>
        <v>66.442748959778086</v>
      </c>
      <c r="E25" s="27">
        <f>454831/1000/7.21</f>
        <v>63.08335644937587</v>
      </c>
      <c r="F25" s="21">
        <f>649172/1000/6.16</f>
        <v>105.38506493506493</v>
      </c>
      <c r="G25" s="21">
        <v>0</v>
      </c>
      <c r="H25" s="20">
        <f>D25+E25+G25+F25</f>
        <v>234.91117034421887</v>
      </c>
    </row>
    <row r="26" spans="1:8" x14ac:dyDescent="0.2">
      <c r="A26" s="22"/>
      <c r="B26" s="28" t="s">
        <v>21</v>
      </c>
      <c r="C26" s="29"/>
      <c r="D26" s="20">
        <f>D25</f>
        <v>66.442748959778086</v>
      </c>
      <c r="E26" s="20">
        <f>E25</f>
        <v>63.08335644937587</v>
      </c>
      <c r="F26" s="21">
        <f>F25</f>
        <v>105.38506493506493</v>
      </c>
      <c r="G26" s="21">
        <f>G25</f>
        <v>0</v>
      </c>
      <c r="H26" s="20">
        <f>H25</f>
        <v>234.91117034421887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46</v>
      </c>
      <c r="D28" s="21"/>
      <c r="E28" s="21"/>
      <c r="F28" s="21"/>
      <c r="G28" s="20">
        <f>46784/1000/7.21</f>
        <v>6.4887656033287104</v>
      </c>
      <c r="H28" s="20">
        <f>G28+D28+E28+F28</f>
        <v>6.4887656033287104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6.4887656033287104</v>
      </c>
      <c r="H29" s="20">
        <f>G29+F29+E29+D29</f>
        <v>6.4887656033287104</v>
      </c>
    </row>
    <row r="30" spans="1:8" x14ac:dyDescent="0.2">
      <c r="A30" s="22"/>
      <c r="B30" s="28" t="s">
        <v>24</v>
      </c>
      <c r="C30" s="29"/>
      <c r="D30" s="20">
        <f>D26+D29</f>
        <v>66.442748959778086</v>
      </c>
      <c r="E30" s="20">
        <f t="shared" ref="E30:G30" si="0">E26+E29</f>
        <v>63.08335644937587</v>
      </c>
      <c r="F30" s="20">
        <f t="shared" si="0"/>
        <v>105.38506493506493</v>
      </c>
      <c r="G30" s="20">
        <f t="shared" si="0"/>
        <v>6.4887656033287104</v>
      </c>
      <c r="H30" s="20">
        <f>H26+H29</f>
        <v>241.39993594754759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5.0270990453662838</v>
      </c>
      <c r="H32" s="20">
        <f>D32+E32+F32+G32</f>
        <v>5.0270990453662838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23.273387539685768</v>
      </c>
      <c r="H33" s="20">
        <f>D33+E33+F33+G33</f>
        <v>23.273387539685768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28.300486585052052</v>
      </c>
      <c r="H34" s="20">
        <f>D34+E34+F34+G34</f>
        <v>28.300486585052052</v>
      </c>
    </row>
    <row r="35" spans="1:8" x14ac:dyDescent="0.2">
      <c r="A35" s="22"/>
      <c r="B35" s="28" t="s">
        <v>42</v>
      </c>
      <c r="C35" s="29"/>
      <c r="D35" s="20">
        <f>D30+D34</f>
        <v>66.442748959778086</v>
      </c>
      <c r="E35" s="20">
        <f t="shared" ref="E35:F35" si="2">E30+E34</f>
        <v>63.08335644937587</v>
      </c>
      <c r="F35" s="20">
        <f t="shared" si="2"/>
        <v>105.38506493506493</v>
      </c>
      <c r="G35" s="20">
        <f>G30+G34</f>
        <v>34.789252188380765</v>
      </c>
      <c r="H35" s="20">
        <f>H34+H30</f>
        <v>269.70042253259965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47</v>
      </c>
      <c r="D37" s="21"/>
      <c r="E37" s="21"/>
      <c r="F37" s="21"/>
      <c r="G37" s="20">
        <f>152824.03/1000/4.91</f>
        <v>31.125057026476576</v>
      </c>
      <c r="H37" s="20">
        <f>G37+F37+E37+D37</f>
        <v>31.125057026476576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v>0</v>
      </c>
      <c r="H38" s="20">
        <f t="shared" ref="H38:H43" si="3">G38+F38+E38+D38</f>
        <v>0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v>0</v>
      </c>
      <c r="H39" s="20">
        <f t="shared" si="3"/>
        <v>0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v>0</v>
      </c>
      <c r="H40" s="20">
        <f t="shared" si="3"/>
        <v>0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4.39/12.21</f>
        <v>0.35954135954135952</v>
      </c>
      <c r="H41" s="20">
        <f t="shared" si="3"/>
        <v>0.35954135954135952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35000/1000/12.21</f>
        <v>2.8665028665028665</v>
      </c>
      <c r="H42" s="20">
        <f t="shared" si="3"/>
        <v>2.8665028665028665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16.517487128284095</v>
      </c>
      <c r="H43" s="20">
        <f t="shared" si="3"/>
        <v>16.517487128284095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50.868588380804901</v>
      </c>
      <c r="H44" s="20">
        <f>G44+F44+E44+D44</f>
        <v>50.868588380804901</v>
      </c>
    </row>
    <row r="45" spans="1:8" x14ac:dyDescent="0.2">
      <c r="A45" s="22"/>
      <c r="B45" s="28" t="s">
        <v>31</v>
      </c>
      <c r="C45" s="29"/>
      <c r="D45" s="20">
        <f>D35+D44</f>
        <v>66.442748959778086</v>
      </c>
      <c r="E45" s="20">
        <f t="shared" ref="E45:G45" si="5">E35+E44</f>
        <v>63.08335644937587</v>
      </c>
      <c r="F45" s="20">
        <f t="shared" si="5"/>
        <v>105.38506493506493</v>
      </c>
      <c r="G45" s="20">
        <f t="shared" si="5"/>
        <v>85.657840569185666</v>
      </c>
      <c r="H45" s="20">
        <f>D45+E45+F45+G45</f>
        <v>320.56901091340455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13.288549791955617</v>
      </c>
      <c r="E47" s="20">
        <f t="shared" ref="E47:F47" si="6">E45/100*20</f>
        <v>12.616671289875175</v>
      </c>
      <c r="F47" s="20">
        <f t="shared" si="6"/>
        <v>21.077012987012989</v>
      </c>
      <c r="G47" s="20">
        <f>G45/100*20</f>
        <v>17.131568113837133</v>
      </c>
      <c r="H47" s="20">
        <f>H45/100*20</f>
        <v>64.113802182680914</v>
      </c>
    </row>
    <row r="48" spans="1:8" x14ac:dyDescent="0.2">
      <c r="A48" s="22"/>
      <c r="B48" s="28" t="s">
        <v>34</v>
      </c>
      <c r="C48" s="29"/>
      <c r="D48" s="20">
        <f>D47</f>
        <v>13.288549791955617</v>
      </c>
      <c r="E48" s="20">
        <f>E47</f>
        <v>12.616671289875175</v>
      </c>
      <c r="F48" s="21">
        <f>F47</f>
        <v>21.077012987012989</v>
      </c>
      <c r="G48" s="20">
        <f>G47</f>
        <v>17.131568113837133</v>
      </c>
      <c r="H48" s="20">
        <f>D48+E48+F48+G48</f>
        <v>64.113802182680914</v>
      </c>
    </row>
    <row r="49" spans="1:8" x14ac:dyDescent="0.2">
      <c r="A49" s="22"/>
      <c r="B49" s="28" t="s">
        <v>35</v>
      </c>
      <c r="C49" s="29"/>
      <c r="D49" s="20">
        <f>D45+D47</f>
        <v>79.731298751733704</v>
      </c>
      <c r="E49" s="20">
        <f>E45+E47</f>
        <v>75.700027739251041</v>
      </c>
      <c r="F49" s="20">
        <f t="shared" ref="F49" si="7">F45+F47</f>
        <v>126.46207792207792</v>
      </c>
      <c r="G49" s="20">
        <f>G45+G47</f>
        <v>102.7894086830228</v>
      </c>
      <c r="H49" s="20">
        <f>H45+H47</f>
        <v>384.68281309608545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Цыбенов Баир Борисович</cp:lastModifiedBy>
  <cp:lastPrinted>2022-11-16T06:43:37Z</cp:lastPrinted>
  <dcterms:created xsi:type="dcterms:W3CDTF">2022-07-06T13:17:17Z</dcterms:created>
  <dcterms:modified xsi:type="dcterms:W3CDTF">2022-11-16T06:43:40Z</dcterms:modified>
</cp:coreProperties>
</file>