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FFED13E1-E55A-4474-95FA-E1D1E28DD96F}" xr6:coauthVersionLast="36" xr6:coauthVersionMax="36" xr10:uidLastSave="{00000000-0000-0000-0000-000000000000}"/>
  <bookViews>
    <workbookView xWindow="0" yWindow="0" windowWidth="28800" windowHeight="12120" xr2:uid="{00000000-000D-0000-FFFF-FFFF00000000}"/>
  </bookViews>
  <sheets>
    <sheet name="Анализ рынка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K15" i="1"/>
  <c r="K9" i="1" s="1"/>
  <c r="J15" i="1"/>
  <c r="H15" i="1"/>
  <c r="H9" i="1" s="1"/>
  <c r="G15" i="1"/>
  <c r="G9" i="1" s="1"/>
  <c r="E15" i="1"/>
  <c r="E9" i="1" s="1"/>
  <c r="M9" i="1"/>
  <c r="L9" i="1"/>
  <c r="I9" i="1"/>
  <c r="F9" i="1"/>
  <c r="J11" i="1"/>
  <c r="J9" i="1" l="1"/>
  <c r="G3" i="2"/>
  <c r="G10" i="2" s="1"/>
  <c r="F3" i="2"/>
  <c r="F9" i="2" s="1"/>
  <c r="G9" i="2" s="1"/>
  <c r="E3" i="2"/>
  <c r="E8" i="2" s="1"/>
  <c r="D3" i="2"/>
  <c r="D7" i="2" s="1"/>
  <c r="C3" i="2"/>
  <c r="C6" i="2" s="1"/>
  <c r="F8" i="2" l="1"/>
  <c r="G8" i="2" s="1"/>
  <c r="D6" i="2"/>
  <c r="E6" i="2" s="1"/>
  <c r="F6" i="2" s="1"/>
  <c r="G6" i="2" s="1"/>
  <c r="E7" i="2"/>
  <c r="F7" i="2"/>
  <c r="G7" i="2" s="1"/>
  <c r="F16" i="1" l="1"/>
  <c r="M16" i="1"/>
  <c r="E16" i="1"/>
  <c r="L16" i="1"/>
  <c r="K16" i="1"/>
  <c r="G16" i="1"/>
  <c r="I16" i="1"/>
  <c r="J16" i="1"/>
  <c r="H16" i="1"/>
</calcChain>
</file>

<file path=xl/sharedStrings.xml><?xml version="1.0" encoding="utf-8"?>
<sst xmlns="http://schemas.openxmlformats.org/spreadsheetml/2006/main" count="53" uniqueCount="40">
  <si>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</si>
  <si>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</si>
  <si>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</si>
  <si>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</si>
  <si>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</si>
  <si>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</si>
  <si>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</si>
  <si>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</si>
  <si>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</si>
  <si>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</si>
  <si>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</si>
  <si>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</si>
  <si>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</si>
  <si>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</si>
  <si>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</si>
  <si>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</si>
  <si>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</si>
  <si>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</si>
  <si>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</si>
  <si>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</si>
  <si>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</si>
  <si>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тыс. руб</t>
  </si>
  <si>
    <t>Разработка и внедрение программного комплекса для автоматизации и оптимизации бизнес-процессов предприятия в области бухгалтерского, управленческого и налогового учёта</t>
  </si>
  <si>
    <t>ООО "Информационные системы ВС"</t>
  </si>
  <si>
    <t>ООО "Боксклауд"</t>
  </si>
  <si>
    <t>ООО "РИТ Групп"</t>
  </si>
  <si>
    <t>ЦА, Разработка и внедрение автоматизированной системы управления предприятием (АСУП) (21-1-00-6-13-07-0-0465)</t>
  </si>
  <si>
    <t>Разработка и внедрение подсистемы арендных платежей согласно ФСБУ 25 в составе АСУ ФХД</t>
  </si>
  <si>
    <t>Разработка и внедрение информационной системы электронного документооборота на базе программного продукта
1С: Документооборот 8.3 КОРП</t>
  </si>
  <si>
    <t>1.1</t>
  </si>
  <si>
    <t>1.2</t>
  </si>
  <si>
    <t>1.3</t>
  </si>
  <si>
    <t>1.4</t>
  </si>
  <si>
    <t xml:space="preserve">Государственная пошлина на регистрацию продукта и получение патента </t>
  </si>
  <si>
    <t>1.5</t>
  </si>
  <si>
    <t>Разработка и внедрение информационной системы управления закупочной деятельностью (ИУЗД)</t>
  </si>
  <si>
    <t>1.6</t>
  </si>
  <si>
    <t>Конфигурирование, адаптация и внедрение
программного обеспечения геоинформационной системы (ГИС) для
автоматизации и поддержки бизнес-процессов</t>
  </si>
  <si>
    <t>Стоимость в инвестиционной программе определена на основании Положения о закупочной деятельности АО "ЛОЭСК".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</si>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</sst>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4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Protection="1"/>
    <xf numFmtId="0" fontId="8" fillId="0" borderId="1" xfId="0" applyFont="1" applyBorder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/>
      <protection locked="0"/>
    </xf>
    <xf numFmtId="4" fontId="7" fillId="0" borderId="0" xfId="0" applyNumberFormat="1" applyFont="1" applyProtection="1">
      <protection locked="0"/>
    </xf>
    <xf numFmtId="3" fontId="7" fillId="0" borderId="1" xfId="0" applyNumberFormat="1" applyFont="1" applyBorder="1" applyProtection="1">
      <protection locked="0"/>
    </xf>
    <xf numFmtId="0" fontId="7" fillId="0" borderId="1" xfId="0" quotePrefix="1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left" wrapText="1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8" fillId="0" borderId="4" xfId="0" applyFont="1" applyBorder="1" applyAlignment="1"/>
    <xf numFmtId="0" fontId="9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7" fillId="0" borderId="4" xfId="0" applyFont="1" applyFill="1" applyBorder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4" fontId="7" fillId="0" borderId="5" xfId="0" applyNumberFormat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topLeftCell="A6" zoomScaleNormal="100" zoomScaleSheetLayoutView="85" workbookViewId="0">
      <selection activeCell="A6" sqref="A6:A8"/>
    </sheetView>
  </sheetViews>
  <sheetFormatPr defaultColWidth="8.85546875" defaultRowHeight="15" x14ac:dyDescent="0.25"/>
  <cols>
    <col min="1" max="1" width="6.28515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5" width="17.140625" style="5" customWidth="1"/>
    <col min="6" max="13" width="14.28515625" style="5" customWidth="1"/>
    <col min="14" max="16384" width="8.85546875" style="5"/>
  </cols>
  <sheetData>
    <row r="1" spans="1:13" x14ac:dyDescent="0.25">
      <c r="I1" s="12"/>
      <c r="J1" s="12"/>
      <c r="K1" s="12"/>
      <c r="L1" s="12"/>
      <c r="M1" s="18" t="s">
        <v>12</v>
      </c>
    </row>
    <row r="2" spans="1:13" x14ac:dyDescent="0.25">
      <c r="J2" s="6"/>
    </row>
    <row r="3" spans="1:13" s="8" customFormat="1" ht="15.75" x14ac:dyDescent="0.25">
      <c r="A3" s="7" t="s">
        <v>39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3" s="8" customFormat="1" ht="15.75" x14ac:dyDescent="0.25">
      <c r="A5" s="9"/>
      <c r="B5" s="9"/>
      <c r="C5" s="9"/>
      <c r="D5" s="9"/>
      <c r="E5" s="9"/>
      <c r="F5" s="9"/>
      <c r="G5" s="9"/>
      <c r="H5" s="9"/>
      <c r="I5" s="9"/>
      <c r="J5" s="9"/>
      <c r="M5" s="19" t="s">
        <v>21</v>
      </c>
    </row>
    <row r="6" spans="1:13" s="12" customFormat="1" ht="12.75" x14ac:dyDescent="0.2">
      <c r="A6" s="36" t="s">
        <v>0</v>
      </c>
      <c r="B6" s="37" t="s">
        <v>1</v>
      </c>
      <c r="C6" s="38"/>
      <c r="D6" s="36" t="s">
        <v>3</v>
      </c>
      <c r="E6" s="17" t="s">
        <v>4</v>
      </c>
      <c r="F6" s="17"/>
      <c r="G6" s="17"/>
      <c r="H6" s="17" t="s">
        <v>5</v>
      </c>
      <c r="I6" s="17"/>
      <c r="J6" s="17"/>
      <c r="K6" s="17" t="s">
        <v>6</v>
      </c>
      <c r="L6" s="17"/>
      <c r="M6" s="17"/>
    </row>
    <row r="7" spans="1:13" s="12" customFormat="1" ht="12.75" x14ac:dyDescent="0.2">
      <c r="A7" s="36"/>
      <c r="B7" s="39"/>
      <c r="C7" s="40"/>
      <c r="D7" s="36"/>
      <c r="E7" s="29" t="s">
        <v>24</v>
      </c>
      <c r="F7" s="30"/>
      <c r="G7" s="30"/>
      <c r="H7" s="31" t="s">
        <v>23</v>
      </c>
      <c r="I7" s="32"/>
      <c r="J7" s="33"/>
      <c r="K7" s="29" t="s">
        <v>25</v>
      </c>
      <c r="L7" s="34"/>
      <c r="M7" s="35"/>
    </row>
    <row r="8" spans="1:13" s="12" customFormat="1" ht="12.75" x14ac:dyDescent="0.2">
      <c r="A8" s="36"/>
      <c r="B8" s="41"/>
      <c r="C8" s="42"/>
      <c r="D8" s="36"/>
      <c r="E8" s="17" t="s">
        <v>8</v>
      </c>
      <c r="F8" s="17" t="s">
        <v>9</v>
      </c>
      <c r="G8" s="17" t="s">
        <v>10</v>
      </c>
      <c r="H8" s="17" t="s">
        <v>8</v>
      </c>
      <c r="I8" s="17" t="s">
        <v>9</v>
      </c>
      <c r="J8" s="17" t="s">
        <v>10</v>
      </c>
      <c r="K8" s="17" t="s">
        <v>8</v>
      </c>
      <c r="L8" s="17" t="s">
        <v>9</v>
      </c>
      <c r="M8" s="17" t="s">
        <v>10</v>
      </c>
    </row>
    <row r="9" spans="1:13" s="12" customFormat="1" ht="65.25" customHeight="1" x14ac:dyDescent="0.2">
      <c r="A9" s="10" t="s">
        <v>2</v>
      </c>
      <c r="B9" s="23" t="s">
        <v>26</v>
      </c>
      <c r="C9" s="24"/>
      <c r="D9" s="14">
        <v>1</v>
      </c>
      <c r="E9" s="13">
        <f ca="1">SUM(E10:E15)</f>
        <v>276683.5</v>
      </c>
      <c r="F9" s="13">
        <f t="shared" ref="F9:M9" ca="1" si="0">SUM(F10:F15)</f>
        <v>0</v>
      </c>
      <c r="G9" s="13">
        <f t="shared" ca="1" si="0"/>
        <v>276683.5</v>
      </c>
      <c r="H9" s="13">
        <f t="shared" ca="1" si="0"/>
        <v>233003</v>
      </c>
      <c r="I9" s="13">
        <f t="shared" ca="1" si="0"/>
        <v>0</v>
      </c>
      <c r="J9" s="13">
        <f t="shared" ca="1" si="0"/>
        <v>233003</v>
      </c>
      <c r="K9" s="13">
        <f t="shared" ca="1" si="0"/>
        <v>287033.5</v>
      </c>
      <c r="L9" s="13">
        <f t="shared" ca="1" si="0"/>
        <v>0</v>
      </c>
      <c r="M9" s="13">
        <f t="shared" ca="1" si="0"/>
        <v>287033.5</v>
      </c>
    </row>
    <row r="10" spans="1:13" s="12" customFormat="1" ht="65.25" customHeight="1" x14ac:dyDescent="0.2">
      <c r="A10" s="22" t="s">
        <v>29</v>
      </c>
      <c r="B10" s="23" t="s">
        <v>22</v>
      </c>
      <c r="C10" s="24"/>
      <c r="D10" s="14">
        <v>1</v>
      </c>
      <c r="E10" s="13">
        <v>115265.5</v>
      </c>
      <c r="F10" s="13">
        <v>0</v>
      </c>
      <c r="G10" s="13">
        <v>115265.5</v>
      </c>
      <c r="H10" s="13">
        <v>99948</v>
      </c>
      <c r="I10" s="13">
        <v>0</v>
      </c>
      <c r="J10" s="13">
        <v>99948</v>
      </c>
      <c r="K10" s="13">
        <v>120765.5</v>
      </c>
      <c r="L10" s="13">
        <v>0</v>
      </c>
      <c r="M10" s="13">
        <v>120765.5</v>
      </c>
    </row>
    <row r="11" spans="1:13" s="12" customFormat="1" ht="65.25" customHeight="1" x14ac:dyDescent="0.2">
      <c r="A11" s="22" t="s">
        <v>30</v>
      </c>
      <c r="B11" s="23" t="s">
        <v>27</v>
      </c>
      <c r="C11" s="24"/>
      <c r="D11" s="14">
        <v>1</v>
      </c>
      <c r="E11" s="13">
        <v>9800</v>
      </c>
      <c r="F11" s="13">
        <v>0</v>
      </c>
      <c r="G11" s="13">
        <v>9800</v>
      </c>
      <c r="H11" s="13">
        <v>8557</v>
      </c>
      <c r="I11" s="13">
        <v>0</v>
      </c>
      <c r="J11" s="13">
        <f ca="1">H11</f>
        <v>8557</v>
      </c>
      <c r="K11" s="13">
        <v>9400</v>
      </c>
      <c r="L11" s="13">
        <v>0</v>
      </c>
      <c r="M11" s="13">
        <v>9400</v>
      </c>
    </row>
    <row r="12" spans="1:13" s="12" customFormat="1" ht="65.25" customHeight="1" x14ac:dyDescent="0.2">
      <c r="A12" s="22" t="s">
        <v>31</v>
      </c>
      <c r="B12" s="23" t="s">
        <v>28</v>
      </c>
      <c r="C12" s="24"/>
      <c r="D12" s="14">
        <v>1</v>
      </c>
      <c r="E12" s="13">
        <v>93000</v>
      </c>
      <c r="F12" s="13">
        <v>0</v>
      </c>
      <c r="G12" s="13">
        <v>93000</v>
      </c>
      <c r="H12" s="13">
        <v>70000</v>
      </c>
      <c r="I12" s="13">
        <v>0</v>
      </c>
      <c r="J12" s="13">
        <v>70000</v>
      </c>
      <c r="K12" s="13">
        <v>95000</v>
      </c>
      <c r="L12" s="13">
        <v>0</v>
      </c>
      <c r="M12" s="13">
        <v>95000</v>
      </c>
    </row>
    <row r="13" spans="1:13" s="12" customFormat="1" ht="65.25" customHeight="1" x14ac:dyDescent="0.2">
      <c r="A13" s="22" t="s">
        <v>32</v>
      </c>
      <c r="B13" s="23" t="s">
        <v>35</v>
      </c>
      <c r="C13" s="24"/>
      <c r="D13" s="14">
        <v>1</v>
      </c>
      <c r="E13" s="13">
        <v>43000</v>
      </c>
      <c r="F13" s="13">
        <v>0</v>
      </c>
      <c r="G13" s="13">
        <v>43000</v>
      </c>
      <c r="H13" s="13">
        <v>40000</v>
      </c>
      <c r="I13" s="13">
        <v>0</v>
      </c>
      <c r="J13" s="13">
        <v>40000</v>
      </c>
      <c r="K13" s="13">
        <v>46000</v>
      </c>
      <c r="L13" s="13">
        <v>0</v>
      </c>
      <c r="M13" s="13">
        <v>46000</v>
      </c>
    </row>
    <row r="14" spans="1:13" s="12" customFormat="1" ht="65.25" customHeight="1" x14ac:dyDescent="0.2">
      <c r="A14" s="22" t="s">
        <v>34</v>
      </c>
      <c r="B14" s="43" t="s">
        <v>37</v>
      </c>
      <c r="C14" s="44"/>
      <c r="D14" s="14">
        <v>1</v>
      </c>
      <c r="E14" s="13">
        <v>15600</v>
      </c>
      <c r="F14" s="13">
        <v>0</v>
      </c>
      <c r="G14" s="13">
        <v>15600</v>
      </c>
      <c r="H14" s="13">
        <v>14480</v>
      </c>
      <c r="I14" s="13">
        <v>0</v>
      </c>
      <c r="J14" s="13">
        <v>14480</v>
      </c>
      <c r="K14" s="13">
        <v>15850</v>
      </c>
      <c r="L14" s="13">
        <v>0</v>
      </c>
      <c r="M14" s="13">
        <v>15850</v>
      </c>
    </row>
    <row r="15" spans="1:13" s="12" customFormat="1" ht="65.25" customHeight="1" x14ac:dyDescent="0.2">
      <c r="A15" s="22" t="s">
        <v>36</v>
      </c>
      <c r="B15" s="23" t="s">
        <v>33</v>
      </c>
      <c r="C15" s="24"/>
      <c r="D15" s="14">
        <v>4</v>
      </c>
      <c r="E15" s="13">
        <f ca="1">4.5*4</f>
        <v>18</v>
      </c>
      <c r="F15" s="13">
        <v>0</v>
      </c>
      <c r="G15" s="13">
        <f ca="1">4.5*4</f>
        <v>18</v>
      </c>
      <c r="H15" s="13">
        <f ca="1">4.5*4</f>
        <v>18</v>
      </c>
      <c r="I15" s="13">
        <v>0</v>
      </c>
      <c r="J15" s="13">
        <f ca="1">4.5*4</f>
        <v>18</v>
      </c>
      <c r="K15" s="13">
        <f ca="1">4.5*4</f>
        <v>18</v>
      </c>
      <c r="L15" s="13">
        <v>0</v>
      </c>
      <c r="M15" s="13">
        <f ca="1">4.5*4</f>
        <v>18</v>
      </c>
    </row>
    <row r="16" spans="1:13" s="12" customFormat="1" ht="12.75" x14ac:dyDescent="0.2">
      <c r="A16" s="10" t="s">
        <v>16</v>
      </c>
      <c r="B16" s="27" t="s">
        <v>7</v>
      </c>
      <c r="C16" s="28"/>
      <c r="D16" s="11"/>
      <c r="E16" s="13">
        <f t="shared" ref="E16:M16" ca="1" si="1">IFERROR(E9*$E$17*$D$9,"Необходимо указать год по п.4-5 в диапазоне 2020-2024")</f>
        <v>276683.5</v>
      </c>
      <c r="F16" s="13">
        <f t="shared" ca="1" si="1"/>
        <v>0</v>
      </c>
      <c r="G16" s="13">
        <f t="shared" ca="1" si="1"/>
        <v>276683.5</v>
      </c>
      <c r="H16" s="13">
        <f t="shared" ca="1" si="1"/>
        <v>233003</v>
      </c>
      <c r="I16" s="13">
        <f t="shared" ca="1" si="1"/>
        <v>0</v>
      </c>
      <c r="J16" s="13">
        <f t="shared" ca="1" si="1"/>
        <v>233003</v>
      </c>
      <c r="K16" s="13">
        <f t="shared" ca="1" si="1"/>
        <v>287033.5</v>
      </c>
      <c r="L16" s="13">
        <f t="shared" ca="1" si="1"/>
        <v>0</v>
      </c>
      <c r="M16" s="13">
        <f t="shared" ca="1" si="1"/>
        <v>287033.5</v>
      </c>
    </row>
    <row r="17" spans="1:13" s="12" customFormat="1" ht="12.75" x14ac:dyDescent="0.2">
      <c r="A17" s="10" t="s">
        <v>17</v>
      </c>
      <c r="B17" s="27" t="s">
        <v>11</v>
      </c>
      <c r="C17" s="28"/>
      <c r="D17" s="14" t="s">
        <v>15</v>
      </c>
      <c r="E17" s="16">
        <v>1</v>
      </c>
      <c r="F17" s="20"/>
      <c r="G17" s="20"/>
      <c r="H17" s="20"/>
      <c r="I17" s="20"/>
      <c r="J17" s="20"/>
      <c r="K17" s="20"/>
      <c r="L17" s="20"/>
      <c r="M17" s="20"/>
    </row>
    <row r="18" spans="1:13" s="12" customFormat="1" ht="12.75" x14ac:dyDescent="0.2">
      <c r="A18" s="10" t="s">
        <v>18</v>
      </c>
      <c r="B18" s="27" t="s">
        <v>13</v>
      </c>
      <c r="C18" s="28"/>
      <c r="D18" s="14" t="s">
        <v>15</v>
      </c>
      <c r="E18" s="21">
        <v>2022</v>
      </c>
      <c r="F18" s="20"/>
      <c r="G18" s="20"/>
      <c r="H18" s="20"/>
      <c r="I18" s="20"/>
      <c r="J18" s="20"/>
      <c r="K18" s="20"/>
      <c r="L18" s="20"/>
      <c r="M18" s="20"/>
    </row>
    <row r="19" spans="1:13" s="12" customFormat="1" ht="12.75" x14ac:dyDescent="0.2">
      <c r="A19" s="10" t="s">
        <v>19</v>
      </c>
      <c r="B19" s="27" t="s">
        <v>14</v>
      </c>
      <c r="C19" s="28"/>
      <c r="D19" s="14" t="s">
        <v>15</v>
      </c>
      <c r="E19" s="21">
        <v>2023</v>
      </c>
      <c r="F19" s="20"/>
      <c r="G19" s="20"/>
      <c r="H19" s="20"/>
      <c r="I19" s="20"/>
      <c r="J19" s="20"/>
      <c r="K19" s="20"/>
      <c r="L19" s="20"/>
      <c r="M19" s="20"/>
    </row>
    <row r="20" spans="1:13" s="12" customFormat="1" ht="12.75" x14ac:dyDescent="0.2">
      <c r="A20" s="25" t="s">
        <v>20</v>
      </c>
      <c r="B20" s="45" t="s">
        <v>38</v>
      </c>
      <c r="C20" s="15" t="s">
        <v>8</v>
      </c>
      <c r="D20" s="15" t="s">
        <v>15</v>
      </c>
      <c r="E20" s="46">
        <v>233832.8</v>
      </c>
      <c r="F20" s="20"/>
      <c r="G20" s="20"/>
      <c r="H20" s="20"/>
      <c r="I20" s="20"/>
      <c r="J20" s="20"/>
      <c r="K20" s="20"/>
      <c r="L20" s="20"/>
      <c r="M20" s="20"/>
    </row>
    <row r="21" spans="1:13" s="12" customFormat="1" ht="27.75" customHeight="1" x14ac:dyDescent="0.2">
      <c r="A21" s="26"/>
      <c r="B21" s="45"/>
      <c r="C21" s="14" t="s">
        <v>10</v>
      </c>
      <c r="D21" s="14" t="s">
        <v>15</v>
      </c>
      <c r="E21" s="16">
        <v>233832.8</v>
      </c>
      <c r="F21" s="20"/>
      <c r="G21" s="20"/>
      <c r="H21" s="20"/>
      <c r="I21" s="20"/>
      <c r="J21" s="20"/>
      <c r="K21" s="20"/>
      <c r="L21" s="20"/>
      <c r="M21" s="20"/>
    </row>
  </sheetData>
  <mergeCells count="19">
    <mergeCell ref="E7:G7"/>
    <mergeCell ref="H7:J7"/>
    <mergeCell ref="K7:M7"/>
    <mergeCell ref="D6:D8"/>
    <mergeCell ref="A6:A8"/>
    <mergeCell ref="B6:C8"/>
    <mergeCell ref="B20:B21"/>
    <mergeCell ref="A20:A21"/>
    <mergeCell ref="B19:C19"/>
    <mergeCell ref="B18:C18"/>
    <mergeCell ref="B10:C10"/>
    <mergeCell ref="B16:C16"/>
    <mergeCell ref="B17:C17"/>
    <mergeCell ref="B14:C14"/>
    <mergeCell ref="B9:C9"/>
    <mergeCell ref="B11:C11"/>
    <mergeCell ref="B12:C12"/>
    <mergeCell ref="B13:C13"/>
    <mergeCell ref="B15:C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 ca="1">C2/100</f>
        <v>1.05561885224957</v>
      </c>
      <c r="D3" s="3">
        <f t="shared" ref="D3:G3" ca="1" si="0">D2/100</f>
        <v>1.0540060895691501</v>
      </c>
      <c r="E3" s="3">
        <f t="shared" ca="1" si="0"/>
        <v>1.0510035646544815</v>
      </c>
      <c r="F3" s="3">
        <f t="shared" ca="1" si="0"/>
        <v>1.0490017622301766</v>
      </c>
      <c r="G3" s="3">
        <f t="shared" ca="1" si="0"/>
        <v>1.047000273037253</v>
      </c>
    </row>
    <row r="5" spans="1:7" x14ac:dyDescent="0.25">
      <c r="A5" s="1" t="s">
        <v>15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 ca="1">B6*C3</f>
        <v>1.05561885224957</v>
      </c>
      <c r="D6" s="4">
        <f ca="1">C6*D3</f>
        <v>1.1126286985350438</v>
      </c>
      <c r="E6" s="4">
        <f ca="1">D6*E3</f>
        <v>1.1693767282972074</v>
      </c>
      <c r="F6" s="4">
        <f ca="1">E6*F3</f>
        <v>1.226678248694729</v>
      </c>
      <c r="G6" s="4">
        <f ca="1"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 ca="1">C7*D3</f>
        <v>1.0540060895691501</v>
      </c>
      <c r="E7" s="4">
        <f ca="1">D7*E3</f>
        <v>1.1077641573047075</v>
      </c>
      <c r="F7" s="4">
        <f t="shared" ref="F7:G7" ca="1" si="1">E7*F3</f>
        <v>1.1620465531480646</v>
      </c>
      <c r="G7" s="4">
        <f t="shared" ca="1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 ca="1">D8*E3</f>
        <v>1.0510035646544815</v>
      </c>
      <c r="F8" s="4">
        <f t="shared" ref="F8:G8" ca="1" si="2">E8*F3</f>
        <v>1.1025045914327485</v>
      </c>
      <c r="G8" s="4">
        <f t="shared" ca="1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 ca="1">E9*F3</f>
        <v>1.0490017622301766</v>
      </c>
      <c r="G9" s="4">
        <f t="shared" ref="G9" ca="1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 ca="1"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2023-01-26T07:51:28Z</dcterms:modified>
</cp:coreProperties>
</file>