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L_23-1-20-1-03-07-0-0207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4" l="1"/>
  <c r="F23" i="4"/>
  <c r="E23" i="4"/>
  <c r="C23" i="4"/>
  <c r="C21" i="4"/>
  <c r="C15" i="4"/>
  <c r="C20" i="4" s="1"/>
  <c r="J20" i="6"/>
  <c r="J31" i="6" s="1"/>
  <c r="J32" i="6" s="1"/>
  <c r="J33" i="6" s="1"/>
  <c r="J34" i="6" s="1"/>
  <c r="J35" i="6" s="1"/>
  <c r="J36" i="6" s="1"/>
  <c r="J37" i="6" s="1"/>
  <c r="I15" i="6" s="1"/>
  <c r="C19" i="4" l="1"/>
  <c r="E16" i="4"/>
  <c r="F16" i="4" s="1"/>
  <c r="E17" i="4"/>
  <c r="E18" i="4"/>
  <c r="F18" i="4" s="1"/>
  <c r="G18" i="4" l="1"/>
  <c r="G16" i="4"/>
  <c r="F17" i="4"/>
  <c r="G17" i="4" s="1"/>
  <c r="E19" i="4" l="1"/>
  <c r="E14" i="4"/>
  <c r="F14" i="4" s="1"/>
  <c r="G14" i="4" s="1"/>
  <c r="E21" i="4"/>
  <c r="E20" i="4"/>
  <c r="E15" i="4"/>
  <c r="C22" i="4" l="1"/>
  <c r="F20" i="4"/>
  <c r="G20" i="4" s="1"/>
  <c r="F21" i="4"/>
  <c r="G21" i="4" s="1"/>
  <c r="F19" i="4"/>
  <c r="G19" i="4" s="1"/>
  <c r="F15" i="4"/>
  <c r="E22" i="4"/>
  <c r="F22" i="4" l="1"/>
  <c r="G15" i="4"/>
  <c r="G22" i="4" l="1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<sst xmlns="http://schemas.openxmlformats.org/spreadsheetml/2006/main" count="333" uniqueCount="243">
  <si>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</si>
  <si>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</si>
  <si>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</si>
  <si>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</si>
  <si>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</si>
  <si>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</si>
  <si>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</si>
  <si>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</si>
  <si>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</si>
  <si>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</si>
  <si>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</si>
  <si>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</si>
  <si>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</si>
  <si>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</si>
  <si>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</si>
  <si>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</si>
  <si>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</si>
  <si>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</si>
  <si>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</si>
  <si>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</si>
  <si>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</si>
  <si>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</si>
  <si>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</si>
  <si>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Волх, Создание ТМ ТП 17 Волхов (23-1-20-1-03-07-0-0207)</t>
  </si>
  <si>
    <t>23-1-20-1-03-07-0-0207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</si>
  <si>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</si>
  <si>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</si>
  <si>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</si>
  <si>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</si>
  <si>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</si>
  <si>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</si>
  <si>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</si>
  <si>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</si>
  <si>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</si>
  <si>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</si>
  <si>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</si>
  <si>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</si>
  <si>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</si>
  <si>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</si>
  <si>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</si>
  <si>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</si>
  <si>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</si>
  <si>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</si>
  <si>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</si>
  <si>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</si>
  <si>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</si>
  <si>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</si>
  <si>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</si>
  <si>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</si>
  <si>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</si>
  <si>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</si>
  <si>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</si>
  <si>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</si>
  <si>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</si>
  <si>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</si>
  <si>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</si>
  <si>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</si>
  <si>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</si>
  <si>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</si>
  <si>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</si>
  <si>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</si>
  <si>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</si>
  <si>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</si>
  <si>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</si>
  <si>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</si>
  <si>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</si>
  <si>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</si>
  <si>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</si>
  <si>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</si>
  <si>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</si>
  <si>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</si>
  <si>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</si>
  <si>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</si>
  <si>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</si>
  <si>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</si>
  <si>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</si>
  <si>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</si>
  <si>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</si>
  <si>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</si>
  <si>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</si>
  <si>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</si>
  <si>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</si>
  <si>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</si>
  <si>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</si>
  <si>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</si>
  <si>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</si>
  <si>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</si>
  <si>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</si>
  <si>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</si>
  <si>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</si>
  <si>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</si>
  <si>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</si>
  <si>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</si>
  <si>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</si>
  <si>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</si>
  <si>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</si>
  <si>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</si>
  <si>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</si>
  <si>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</si>
  <si>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</si>
  <si>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</si>
  <si>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</si>
  <si>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</si>
  <si>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</si>
  <si>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</si>
  <si>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</si>
  <si>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</si>
  <si>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</si>
  <si>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</si>
  <si>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</si>
  <si>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</si>
  <si>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</si>
  <si>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</si>
  <si>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</si>
  <si>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</si>
  <si>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</si>
  <si>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</si>
  <si>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</si>
  <si>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</si>
  <si>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</si>
  <si>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</si>
  <si>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</si>
  <si>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</si>
  <si>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</si>
  <si>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</si>
  <si>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</si>
  <si>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</si>
  <si>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</si>
  <si>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</si>
  <si>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</si>
  <si>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</si>
  <si>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</si>
  <si>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</si>
  <si>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</si>
  <si>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</si>
  <si>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</si>
  <si>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</si>
  <si>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</si>
  <si>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</si>
  <si>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</si>
  <si>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</si>
  <si>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</si>
  <si>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</si>
  <si>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</si>
  <si>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</si>
  <si>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</si>
  <si>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</si>
  <si>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</si>
  <si>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</si>
  <si>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</si>
  <si>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</si>
  <si>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</si>
  <si>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</si>
  <si>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</si>
  <si>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</si>
  <si>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</si>
  <si>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</si>
  <si>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</si>
  <si>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</si>
  <si>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</si>
  <si>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</si>
  <si>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</si>
  <si>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</si>
  <si>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</si>
  <si>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</si>
  <si>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</si>
  <si>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</si>
  <si>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</si>
  <si>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</si>
  <si>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</si>
  <si>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</si>
  <si>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</si>
  <si>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</si>
  <si>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</si>
  <si>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</si>
  <si>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</si>
  <si>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</si>
  <si>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</si>
  <si>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</si>
  <si>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</si>
  <si>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</si>
  <si>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</si>
  <si>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</si>
  <si>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</si>
  <si>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</si>
  <si>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</si>
  <si>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</si>
  <si>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</si>
  <si>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</si>
  <si>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</si>
  <si>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</si>
  <si>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</si>
  <si>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</si>
  <si>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</si>
  <si>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</si>
  <si>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</si>
  <si>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</si>
  <si>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</si>
  <si>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</si>
  <si>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</si>
  <si>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</si>
  <si>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</si>
  <si>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</si>
  <si>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</si>
  <si>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</si>
  <si>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</si>
  <si>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</si>
  <si>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</si>
  <si>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</si>
  <si>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</si>
  <si>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</si>
  <si>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</si>
  <si>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</si>
  <si>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</si>
  <si>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</si>
  <si>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</si>
  <si>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</si>
  <si>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</si>
  <si>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</si>
  <si>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</si>
  <si>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</si>
  <si>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</si>
  <si>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</si>
  <si>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</si>
  <si>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</si>
  <si>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</si>
  <si>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</si>
  <si>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</si>
  <si>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</si>
  <si>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</si>
  <si>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t>СМР, втом числе оборудование</t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</si>
  <si>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</si>
  <si>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</si>
  <si>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</si>
  <si>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</si>
  <si>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</si>
  <si>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</si>
  <si>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</si>
  <si>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</si>
  <si>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</t>
    </r>
  </si>
  <si>
    <t>- строительный контроль **</t>
  </si>
  <si>
    <t>- cодержание службы заказчика застройщика ***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</si>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</sst>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8"/>
      <name val="Times New Roman"/>
    </font>
    <font>
      <b/>
      <sz val="8"/>
      <name val="Times New Roman"/>
    </font>
    <font>
      <b/>
      <sz val="8"/>
      <color indexed="1"/>
      <name val="Times New Roman"/>
    </font>
    <font>
      <sz val="8"/>
      <color indexed="1"/>
      <name val="Times New Roman"/>
    </font>
    <font>
      <sz val="10"/>
      <name val="Times New Roman"/>
    </font>
    <font>
      <sz val="10"/>
      <color indexed="1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1" fillId="0" borderId="0" xfId="8" applyAlignment="1" applyProtection="1">
      <alignment shrinkToFit="1"/>
      <protection locked="0"/>
    </xf>
    <xf numFmtId="49" fontId="12" fillId="0" borderId="0" xfId="8" applyNumberFormat="1" applyFont="1" applyAlignment="1" applyProtection="1">
      <alignment horizontal="center" vertical="top" wrapText="1" shrinkToFit="1"/>
      <protection locked="0"/>
    </xf>
    <xf numFmtId="49" fontId="12" fillId="0" borderId="0" xfId="8" applyNumberFormat="1" applyFont="1" applyAlignment="1" applyProtection="1">
      <alignment horizontal="left" vertical="top" wrapText="1" shrinkToFit="1"/>
      <protection locked="0"/>
    </xf>
    <xf numFmtId="166" fontId="13" fillId="0" borderId="0" xfId="8" applyNumberFormat="1" applyFont="1" applyAlignment="1" applyProtection="1">
      <alignment horizontal="right" vertical="top" wrapText="1" shrinkToFit="1"/>
      <protection locked="0"/>
    </xf>
    <xf numFmtId="49" fontId="14" fillId="0" borderId="0" xfId="8" applyNumberFormat="1" applyFont="1" applyAlignment="1" applyProtection="1">
      <alignment horizontal="right" vertical="top" wrapText="1" shrinkToFit="1"/>
      <protection locked="0"/>
    </xf>
    <xf numFmtId="49" fontId="13" fillId="0" borderId="0" xfId="8" applyNumberFormat="1" applyFont="1" applyAlignment="1" applyProtection="1">
      <alignment horizontal="left" vertical="top" wrapText="1" shrinkToFit="1"/>
      <protection locked="0"/>
    </xf>
    <xf numFmtId="167" fontId="12" fillId="0" borderId="0" xfId="8" applyNumberFormat="1" applyFont="1" applyAlignment="1" applyProtection="1">
      <alignment horizontal="right" vertical="top" wrapText="1" shrinkToFit="1"/>
      <protection locked="0"/>
    </xf>
    <xf numFmtId="49" fontId="12" fillId="0" borderId="0" xfId="8" applyNumberFormat="1" applyFont="1" applyAlignment="1" applyProtection="1">
      <alignment horizontal="right" vertical="top" wrapText="1" shrinkToFit="1"/>
      <protection locked="0"/>
    </xf>
    <xf numFmtId="166" fontId="12" fillId="0" borderId="0" xfId="8" applyNumberFormat="1" applyFont="1" applyAlignment="1" applyProtection="1">
      <alignment horizontal="right" vertical="top" wrapText="1" shrinkToFit="1"/>
      <protection locked="0"/>
    </xf>
    <xf numFmtId="49" fontId="15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5" xfId="8" applyBorder="1" applyAlignment="1" applyProtection="1">
      <alignment shrinkToFit="1"/>
      <protection locked="0"/>
    </xf>
    <xf numFmtId="49" fontId="12" fillId="0" borderId="5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6" xfId="8" applyBorder="1" applyAlignment="1" applyProtection="1">
      <alignment shrinkToFit="1"/>
      <protection locked="0"/>
    </xf>
    <xf numFmtId="49" fontId="12" fillId="0" borderId="6" xfId="8" applyNumberFormat="1" applyFont="1" applyBorder="1" applyAlignment="1" applyProtection="1">
      <alignment horizontal="center" vertical="top" wrapText="1" shrinkToFit="1"/>
      <protection locked="0"/>
    </xf>
    <xf numFmtId="167" fontId="13" fillId="0" borderId="0" xfId="8" applyNumberFormat="1" applyFont="1" applyAlignment="1" applyProtection="1">
      <alignment horizontal="right" vertical="top" wrapText="1" shrinkToFit="1"/>
      <protection locked="0"/>
    </xf>
    <xf numFmtId="1" fontId="13" fillId="0" borderId="0" xfId="8" applyNumberFormat="1" applyFont="1" applyAlignment="1" applyProtection="1">
      <alignment horizontal="right" vertical="top" wrapText="1" shrinkToFit="1"/>
      <protection locked="0"/>
    </xf>
    <xf numFmtId="1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0" xfId="8" applyNumberFormat="1" applyFont="1" applyAlignment="1" applyProtection="1">
      <alignment horizontal="left" vertical="top" wrapText="1" shrinkToFit="1"/>
      <protection locked="0"/>
    </xf>
    <xf numFmtId="1" fontId="16" fillId="0" borderId="0" xfId="8" applyNumberFormat="1" applyFont="1" applyAlignment="1" applyProtection="1">
      <alignment horizontal="right" vertical="top" wrapText="1" shrinkToFit="1"/>
      <protection locked="0"/>
    </xf>
    <xf numFmtId="168" fontId="16" fillId="0" borderId="0" xfId="8" applyNumberFormat="1" applyFont="1" applyAlignment="1" applyProtection="1">
      <alignment horizontal="right" vertical="top" wrapText="1" shrinkToFit="1"/>
      <protection locked="0"/>
    </xf>
    <xf numFmtId="167" fontId="16" fillId="0" borderId="0" xfId="8" applyNumberFormat="1" applyFont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7" xfId="8" applyBorder="1" applyAlignment="1" applyProtection="1">
      <alignment shrinkToFit="1"/>
      <protection locked="0"/>
    </xf>
    <xf numFmtId="1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0" fontId="11" fillId="0" borderId="8" xfId="8" applyBorder="1" applyAlignment="1" applyProtection="1">
      <alignment shrinkToFit="1"/>
      <protection locked="0"/>
    </xf>
    <xf numFmtId="49" fontId="16" fillId="0" borderId="8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8" xfId="8" applyNumberFormat="1" applyFont="1" applyBorder="1" applyAlignment="1" applyProtection="1">
      <alignment horizontal="center" vertical="top" wrapText="1" shrinkToFit="1"/>
      <protection locked="0"/>
    </xf>
    <xf numFmtId="2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8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0" fontId="11" fillId="0" borderId="9" xfId="8" applyBorder="1" applyAlignment="1" applyProtection="1">
      <alignment shrinkToFit="1"/>
      <protection locked="0"/>
    </xf>
    <xf numFmtId="1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9" xfId="8" applyNumberFormat="1" applyFont="1" applyBorder="1" applyAlignment="1" applyProtection="1">
      <alignment horizontal="left" vertical="top" wrapText="1" shrinkToFit="1"/>
      <protection locked="0"/>
    </xf>
    <xf numFmtId="49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6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0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67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1" fontId="13" fillId="0" borderId="0" xfId="8" applyNumberFormat="1" applyFont="1" applyAlignment="1" applyProtection="1">
      <alignment horizontal="right" vertical="top" wrapText="1" shrinkToFit="1"/>
      <protection locked="0"/>
    </xf>
    <xf numFmtId="172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left" vertical="top" wrapText="1" shrinkToFit="1"/>
      <protection locked="0"/>
    </xf>
    <xf numFmtId="173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7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6" fillId="0" borderId="9" xfId="8" applyNumberFormat="1" applyFont="1" applyBorder="1" applyAlignment="1" applyProtection="1">
      <alignment horizontal="center" vertical="top" wrapText="1" shrinkToFit="1"/>
      <protection locked="0"/>
    </xf>
    <xf numFmtId="172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4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5" fontId="16" fillId="0" borderId="7" xfId="8" applyNumberFormat="1" applyFont="1" applyBorder="1" applyAlignment="1" applyProtection="1">
      <alignment horizontal="center" vertical="top" wrapText="1" shrinkToFit="1"/>
      <protection locked="0"/>
    </xf>
    <xf numFmtId="173" fontId="13" fillId="0" borderId="0" xfId="8" applyNumberFormat="1" applyFont="1" applyAlignment="1" applyProtection="1">
      <alignment horizontal="right" vertical="top" wrapText="1" shrinkToFit="1"/>
      <protection locked="0"/>
    </xf>
    <xf numFmtId="169" fontId="13" fillId="0" borderId="0" xfId="8" applyNumberFormat="1" applyFont="1" applyAlignment="1" applyProtection="1">
      <alignment horizontal="right" vertical="top" wrapText="1" shrinkToFit="1"/>
      <protection locked="0"/>
    </xf>
    <xf numFmtId="169" fontId="12" fillId="0" borderId="0" xfId="8" applyNumberFormat="1" applyFont="1" applyAlignment="1" applyProtection="1">
      <alignment horizontal="right" vertical="top" wrapText="1" shrinkToFit="1"/>
      <protection locked="0"/>
    </xf>
    <xf numFmtId="49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76" fontId="16" fillId="0" borderId="7" xfId="8" applyNumberFormat="1" applyFont="1" applyBorder="1" applyAlignment="1" applyProtection="1">
      <alignment horizontal="right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1" fontId="12" fillId="0" borderId="7" xfId="8" applyNumberFormat="1" applyFont="1" applyBorder="1" applyAlignment="1" applyProtection="1">
      <alignment horizontal="center" vertical="top" wrapText="1" shrinkToFit="1"/>
      <protection locked="0"/>
    </xf>
    <xf numFmtId="49" fontId="13" fillId="0" borderId="7" xfId="8" applyNumberFormat="1" applyFont="1" applyBorder="1" applyAlignment="1" applyProtection="1">
      <alignment horizontal="center" vertical="top" wrapText="1" shrinkToFit="1"/>
      <protection locked="0"/>
    </xf>
    <xf numFmtId="168" fontId="12" fillId="0" borderId="0" xfId="8" applyNumberFormat="1" applyFont="1" applyAlignment="1" applyProtection="1">
      <alignment horizontal="right" vertical="top" wrapText="1" shrinkToFit="1"/>
      <protection locked="0"/>
    </xf>
    <xf numFmtId="2" fontId="12" fillId="0" borderId="0" xfId="8" applyNumberFormat="1" applyFont="1" applyAlignment="1" applyProtection="1">
      <alignment horizontal="right" vertical="top" wrapText="1" shrinkToFit="1"/>
      <protection locked="0"/>
    </xf>
    <xf numFmtId="176" fontId="12" fillId="0" borderId="0" xfId="8" applyNumberFormat="1" applyFont="1" applyAlignment="1" applyProtection="1">
      <alignment horizontal="right" vertical="top" wrapText="1" shrinkToFit="1"/>
      <protection locked="0"/>
    </xf>
    <xf numFmtId="0" fontId="11" fillId="0" borderId="10" xfId="8" applyBorder="1" applyAlignment="1" applyProtection="1">
      <alignment shrinkToFit="1"/>
      <protection locked="0"/>
    </xf>
    <xf numFmtId="176" fontId="16" fillId="0" borderId="9" xfId="8" applyNumberFormat="1" applyFont="1" applyBorder="1" applyAlignment="1" applyProtection="1">
      <alignment horizontal="right" vertical="top" wrapText="1" shrinkToFit="1"/>
      <protection locked="0"/>
    </xf>
    <xf numFmtId="49" fontId="16" fillId="0" borderId="10" xfId="8" applyNumberFormat="1" applyFont="1" applyBorder="1" applyAlignment="1" applyProtection="1">
      <alignment horizontal="center" vertical="top" wrapText="1" shrinkToFit="1"/>
      <protection locked="0"/>
    </xf>
    <xf numFmtId="49" fontId="12" fillId="0" borderId="0" xfId="8" quotePrefix="1" applyNumberFormat="1" applyFont="1" applyAlignment="1" applyProtection="1">
      <alignment horizontal="center" vertical="top" wrapText="1" shrinkToFit="1"/>
      <protection locked="0"/>
    </xf>
    <xf numFmtId="49" fontId="13" fillId="0" borderId="0" xfId="8" applyNumberFormat="1" applyFont="1" applyAlignment="1" applyProtection="1">
      <alignment horizontal="center" vertical="top" wrapText="1" shrinkToFit="1"/>
      <protection locked="0"/>
    </xf>
    <xf numFmtId="0" fontId="4" fillId="0" borderId="0" xfId="9" applyFont="1"/>
    <xf numFmtId="0" fontId="4" fillId="2" borderId="0" xfId="9" applyFont="1" applyFill="1"/>
    <xf numFmtId="4" fontId="4" fillId="0" borderId="0" xfId="9" applyNumberFormat="1" applyFont="1" applyBorder="1" applyAlignment="1">
      <alignment horizontal="left"/>
    </xf>
    <xf numFmtId="0" fontId="4" fillId="0" borderId="0" xfId="9" applyFont="1" applyBorder="1"/>
    <xf numFmtId="4" fontId="18" fillId="0" borderId="0" xfId="9" applyNumberFormat="1" applyFont="1" applyBorder="1" applyAlignment="1">
      <alignment horizontal="left"/>
    </xf>
    <xf numFmtId="0" fontId="4" fillId="0" borderId="0" xfId="9" applyFont="1" applyAlignment="1">
      <alignment horizontal="center"/>
    </xf>
    <xf numFmtId="4" fontId="9" fillId="0" borderId="0" xfId="9" applyNumberFormat="1" applyFont="1" applyBorder="1" applyAlignment="1">
      <alignment horizontal="center" wrapText="1"/>
    </xf>
    <xf numFmtId="2" fontId="9" fillId="0" borderId="0" xfId="9" applyNumberFormat="1" applyFont="1" applyBorder="1" applyAlignment="1">
      <alignment horizontal="right" wrapText="1"/>
    </xf>
    <xf numFmtId="4" fontId="19" fillId="0" borderId="0" xfId="9" applyNumberFormat="1" applyFont="1" applyBorder="1" applyAlignment="1">
      <alignment horizontal="center" wrapText="1"/>
    </xf>
    <xf numFmtId="2" fontId="19" fillId="0" borderId="0" xfId="9" applyNumberFormat="1" applyFont="1" applyBorder="1" applyAlignment="1">
      <alignment horizontal="right" wrapText="1"/>
    </xf>
    <xf numFmtId="4" fontId="20" fillId="0" borderId="0" xfId="9" applyNumberFormat="1" applyFont="1" applyBorder="1" applyAlignment="1">
      <alignment horizontal="left"/>
    </xf>
    <xf numFmtId="0" fontId="19" fillId="0" borderId="0" xfId="9" applyFont="1"/>
    <xf numFmtId="0" fontId="19" fillId="0" borderId="0" xfId="9" applyFont="1" applyBorder="1"/>
    <xf numFmtId="0" fontId="19" fillId="0" borderId="0" xfId="9" applyFont="1" applyBorder="1" applyAlignment="1">
      <alignment horizontal="center"/>
    </xf>
    <xf numFmtId="0" fontId="19" fillId="0" borderId="1" xfId="9" applyFont="1" applyBorder="1"/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4" fontId="18" fillId="2" borderId="0" xfId="9" applyNumberFormat="1" applyFont="1" applyFill="1"/>
    <xf numFmtId="4" fontId="9" fillId="3" borderId="11" xfId="9" applyNumberFormat="1" applyFont="1" applyFill="1" applyBorder="1" applyAlignment="1">
      <alignment horizontal="center"/>
    </xf>
    <xf numFmtId="4" fontId="9" fillId="3" borderId="12" xfId="9" applyNumberFormat="1" applyFont="1" applyFill="1" applyBorder="1" applyAlignment="1">
      <alignment horizontal="center"/>
    </xf>
    <xf numFmtId="0" fontId="9" fillId="3" borderId="11" xfId="9" applyFont="1" applyFill="1" applyBorder="1" applyAlignment="1">
      <alignment horizontal="left"/>
    </xf>
    <xf numFmtId="0" fontId="9" fillId="3" borderId="13" xfId="9" applyFont="1" applyFill="1" applyBorder="1" applyAlignment="1">
      <alignment horizontal="left"/>
    </xf>
    <xf numFmtId="0" fontId="9" fillId="3" borderId="12" xfId="9" applyFont="1" applyFill="1" applyBorder="1" applyAlignment="1">
      <alignment horizontal="left"/>
    </xf>
    <xf numFmtId="0" fontId="19" fillId="3" borderId="3" xfId="9" applyFont="1" applyFill="1" applyBorder="1" applyAlignment="1">
      <alignment horizontal="center" vertical="justify"/>
    </xf>
    <xf numFmtId="4" fontId="9" fillId="3" borderId="11" xfId="9" applyNumberFormat="1" applyFont="1" applyFill="1" applyBorder="1" applyAlignment="1">
      <alignment horizontal="center" vertical="center"/>
    </xf>
    <xf numFmtId="4" fontId="9" fillId="3" borderId="12" xfId="9" applyNumberFormat="1" applyFont="1" applyFill="1" applyBorder="1" applyAlignment="1">
      <alignment horizontal="center" vertical="center"/>
    </xf>
    <xf numFmtId="0" fontId="9" fillId="3" borderId="11" xfId="9" applyFont="1" applyFill="1" applyBorder="1" applyAlignment="1">
      <alignment horizontal="left" vertical="top" wrapText="1"/>
    </xf>
    <xf numFmtId="0" fontId="9" fillId="3" borderId="13" xfId="9" applyFont="1" applyFill="1" applyBorder="1" applyAlignment="1">
      <alignment horizontal="left" vertical="top" wrapText="1"/>
    </xf>
    <xf numFmtId="0" fontId="9" fillId="3" borderId="12" xfId="9" applyFont="1" applyFill="1" applyBorder="1" applyAlignment="1">
      <alignment horizontal="left" vertical="top" wrapText="1"/>
    </xf>
    <xf numFmtId="0" fontId="9" fillId="0" borderId="0" xfId="9" applyFont="1"/>
    <xf numFmtId="4" fontId="9" fillId="2" borderId="0" xfId="9" applyNumberFormat="1" applyFont="1" applyFill="1"/>
    <xf numFmtId="4" fontId="9" fillId="2" borderId="11" xfId="9" applyNumberFormat="1" applyFont="1" applyFill="1" applyBorder="1" applyAlignment="1">
      <alignment horizontal="center" vertical="center"/>
    </xf>
    <xf numFmtId="4" fontId="9" fillId="2" borderId="12" xfId="9" applyNumberFormat="1" applyFont="1" applyFill="1" applyBorder="1" applyAlignment="1">
      <alignment horizontal="center" vertical="center"/>
    </xf>
    <xf numFmtId="0" fontId="9" fillId="2" borderId="11" xfId="9" applyFont="1" applyFill="1" applyBorder="1" applyAlignment="1">
      <alignment horizontal="left" vertical="top" wrapText="1"/>
    </xf>
    <xf numFmtId="0" fontId="9" fillId="2" borderId="13" xfId="9" applyFont="1" applyFill="1" applyBorder="1" applyAlignment="1">
      <alignment horizontal="left" vertical="top" wrapText="1"/>
    </xf>
    <xf numFmtId="0" fontId="9" fillId="2" borderId="12" xfId="9" applyFont="1" applyFill="1" applyBorder="1" applyAlignment="1">
      <alignment horizontal="left" vertical="top" wrapText="1"/>
    </xf>
    <xf numFmtId="0" fontId="9" fillId="2" borderId="3" xfId="9" applyFont="1" applyFill="1" applyBorder="1" applyAlignment="1">
      <alignment horizontal="center" vertical="justify"/>
    </xf>
    <xf numFmtId="0" fontId="9" fillId="2" borderId="0" xfId="9" applyFont="1" applyFill="1"/>
    <xf numFmtId="0" fontId="21" fillId="0" borderId="0" xfId="9" applyFont="1"/>
    <xf numFmtId="4" fontId="21" fillId="2" borderId="0" xfId="9" applyNumberFormat="1" applyFont="1" applyFill="1"/>
    <xf numFmtId="0" fontId="19" fillId="2" borderId="0" xfId="9" applyFont="1" applyFill="1"/>
    <xf numFmtId="4" fontId="9" fillId="0" borderId="0" xfId="9" applyNumberFormat="1" applyFont="1"/>
    <xf numFmtId="0" fontId="19" fillId="2" borderId="11" xfId="9" applyFont="1" applyFill="1" applyBorder="1" applyAlignment="1">
      <alignment horizontal="left" vertical="top" wrapText="1"/>
    </xf>
    <xf numFmtId="0" fontId="19" fillId="2" borderId="13" xfId="9" applyFont="1" applyFill="1" applyBorder="1" applyAlignment="1">
      <alignment horizontal="left" vertical="top" wrapText="1"/>
    </xf>
    <xf numFmtId="0" fontId="19" fillId="2" borderId="12" xfId="9" applyFont="1" applyFill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justify"/>
    </xf>
    <xf numFmtId="0" fontId="22" fillId="0" borderId="0" xfId="9" applyFont="1"/>
    <xf numFmtId="0" fontId="22" fillId="2" borderId="0" xfId="9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right" vertical="top" wrapText="1"/>
    </xf>
    <xf numFmtId="0" fontId="9" fillId="2" borderId="13" xfId="8" applyFont="1" applyFill="1" applyBorder="1" applyAlignment="1">
      <alignment horizontal="right" vertical="top" wrapText="1"/>
    </xf>
    <xf numFmtId="0" fontId="19" fillId="2" borderId="12" xfId="8" applyFont="1" applyFill="1" applyBorder="1" applyAlignment="1">
      <alignment horizontal="center" vertical="justify"/>
    </xf>
    <xf numFmtId="0" fontId="23" fillId="0" borderId="0" xfId="9" applyFont="1"/>
    <xf numFmtId="0" fontId="23" fillId="2" borderId="0" xfId="9" applyFont="1" applyFill="1"/>
    <xf numFmtId="4" fontId="19" fillId="2" borderId="14" xfId="8" applyNumberFormat="1" applyFont="1" applyFill="1" applyBorder="1" applyAlignment="1">
      <alignment horizontal="center" vertical="center"/>
    </xf>
    <xf numFmtId="4" fontId="19" fillId="2" borderId="15" xfId="8" applyNumberFormat="1" applyFont="1" applyFill="1" applyBorder="1" applyAlignment="1">
      <alignment horizontal="center" vertical="center"/>
    </xf>
    <xf numFmtId="0" fontId="19" fillId="2" borderId="4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/>
    </xf>
    <xf numFmtId="0" fontId="19" fillId="2" borderId="11" xfId="9" applyFont="1" applyFill="1" applyBorder="1" applyAlignment="1">
      <alignment horizontal="left" vertical="center" wrapText="1"/>
    </xf>
    <xf numFmtId="0" fontId="19" fillId="2" borderId="12" xfId="9" applyFont="1" applyFill="1" applyBorder="1" applyAlignment="1">
      <alignment horizontal="left" vertical="center" wrapText="1"/>
    </xf>
    <xf numFmtId="0" fontId="19" fillId="2" borderId="14" xfId="8" applyFont="1" applyFill="1" applyBorder="1" applyAlignment="1">
      <alignment horizontal="left" vertical="top" wrapText="1"/>
    </xf>
    <xf numFmtId="0" fontId="19" fillId="2" borderId="1" xfId="8" applyFont="1" applyFill="1" applyBorder="1" applyAlignment="1">
      <alignment horizontal="left" vertical="top" wrapText="1"/>
    </xf>
    <xf numFmtId="0" fontId="19" fillId="2" borderId="15" xfId="8" applyFont="1" applyFill="1" applyBorder="1" applyAlignment="1">
      <alignment horizontal="left" vertical="top" wrapText="1"/>
    </xf>
    <xf numFmtId="0" fontId="19" fillId="2" borderId="4" xfId="8" applyFont="1" applyFill="1" applyBorder="1" applyAlignment="1">
      <alignment horizontal="center" vertical="justify"/>
    </xf>
    <xf numFmtId="0" fontId="20" fillId="0" borderId="0" xfId="9" applyFont="1"/>
    <xf numFmtId="4" fontId="4" fillId="2" borderId="0" xfId="9" applyNumberFormat="1" applyFont="1" applyFill="1"/>
    <xf numFmtId="4" fontId="19" fillId="2" borderId="16" xfId="8" applyNumberFormat="1" applyFont="1" applyFill="1" applyBorder="1" applyAlignment="1">
      <alignment horizontal="center" vertical="center"/>
    </xf>
    <xf numFmtId="4" fontId="19" fillId="2" borderId="17" xfId="8" applyNumberFormat="1" applyFont="1" applyFill="1" applyBorder="1" applyAlignment="1">
      <alignment horizontal="center" vertical="center"/>
    </xf>
    <xf numFmtId="0" fontId="19" fillId="2" borderId="18" xfId="8" applyFont="1" applyFill="1" applyBorder="1" applyAlignment="1">
      <alignment horizontal="center" vertical="center" wrapText="1"/>
    </xf>
    <xf numFmtId="0" fontId="19" fillId="2" borderId="18" xfId="8" applyFont="1" applyFill="1" applyBorder="1" applyAlignment="1">
      <alignment horizontal="center" vertical="center"/>
    </xf>
    <xf numFmtId="0" fontId="19" fillId="2" borderId="16" xfId="8" applyFont="1" applyFill="1" applyBorder="1" applyAlignment="1">
      <alignment horizontal="left" vertical="top" wrapText="1"/>
    </xf>
    <xf numFmtId="0" fontId="19" fillId="2" borderId="0" xfId="8" applyFont="1" applyFill="1" applyBorder="1" applyAlignment="1">
      <alignment horizontal="left" vertical="top" wrapText="1"/>
    </xf>
    <xf numFmtId="0" fontId="19" fillId="2" borderId="17" xfId="8" applyFont="1" applyFill="1" applyBorder="1" applyAlignment="1">
      <alignment horizontal="left" vertical="top" wrapText="1"/>
    </xf>
    <xf numFmtId="0" fontId="19" fillId="2" borderId="18" xfId="8" applyFont="1" applyFill="1" applyBorder="1" applyAlignment="1">
      <alignment horizontal="center" vertical="justify"/>
    </xf>
    <xf numFmtId="0" fontId="19" fillId="2" borderId="11" xfId="9" applyFont="1" applyFill="1" applyBorder="1" applyAlignment="1">
      <alignment horizontal="center" vertical="top" wrapText="1"/>
    </xf>
    <xf numFmtId="0" fontId="9" fillId="2" borderId="12" xfId="9" applyFont="1" applyFill="1" applyBorder="1" applyAlignment="1">
      <alignment horizontal="left" vertical="top" wrapText="1"/>
    </xf>
    <xf numFmtId="3" fontId="24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center" wrapText="1"/>
    </xf>
    <xf numFmtId="4" fontId="21" fillId="0" borderId="3" xfId="10" applyNumberFormat="1" applyFont="1" applyBorder="1" applyAlignment="1">
      <alignment horizontal="center" vertical="center" wrapText="1"/>
    </xf>
    <xf numFmtId="4" fontId="19" fillId="0" borderId="2" xfId="10" applyNumberFormat="1" applyFont="1" applyBorder="1" applyAlignment="1">
      <alignment horizontal="left" vertical="top" wrapText="1"/>
    </xf>
    <xf numFmtId="0" fontId="19" fillId="2" borderId="3" xfId="9" applyFont="1" applyFill="1" applyBorder="1" applyAlignment="1">
      <alignment horizontal="center" vertical="top" wrapText="1"/>
    </xf>
    <xf numFmtId="0" fontId="19" fillId="2" borderId="12" xfId="9" applyFont="1" applyFill="1" applyBorder="1" applyAlignment="1">
      <alignment horizontal="left" vertical="top" wrapText="1"/>
    </xf>
    <xf numFmtId="4" fontId="19" fillId="2" borderId="19" xfId="8" applyNumberFormat="1" applyFont="1" applyFill="1" applyBorder="1" applyAlignment="1">
      <alignment horizontal="center" vertical="center"/>
    </xf>
    <xf numFmtId="4" fontId="19" fillId="2" borderId="20" xfId="8" applyNumberFormat="1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8" applyFont="1" applyFill="1" applyBorder="1" applyAlignment="1">
      <alignment horizontal="center" vertical="center"/>
    </xf>
    <xf numFmtId="0" fontId="19" fillId="2" borderId="19" xfId="8" applyFont="1" applyFill="1" applyBorder="1" applyAlignment="1">
      <alignment horizontal="left" vertical="top" wrapText="1"/>
    </xf>
    <xf numFmtId="0" fontId="19" fillId="2" borderId="21" xfId="8" applyFont="1" applyFill="1" applyBorder="1" applyAlignment="1">
      <alignment horizontal="left" vertical="top" wrapText="1"/>
    </xf>
    <xf numFmtId="0" fontId="19" fillId="2" borderId="20" xfId="8" applyFont="1" applyFill="1" applyBorder="1" applyAlignment="1">
      <alignment horizontal="left" vertical="top" wrapText="1"/>
    </xf>
    <xf numFmtId="0" fontId="19" fillId="2" borderId="2" xfId="8" applyFont="1" applyFill="1" applyBorder="1" applyAlignment="1">
      <alignment horizontal="center" vertical="justify"/>
    </xf>
    <xf numFmtId="0" fontId="9" fillId="0" borderId="11" xfId="9" applyFont="1" applyBorder="1" applyAlignment="1">
      <alignment horizontal="center"/>
    </xf>
    <xf numFmtId="0" fontId="9" fillId="0" borderId="13" xfId="9" applyFont="1" applyBorder="1" applyAlignment="1">
      <alignment horizontal="center"/>
    </xf>
    <xf numFmtId="0" fontId="9" fillId="0" borderId="12" xfId="9" applyFont="1" applyBorder="1" applyAlignment="1">
      <alignment horizontal="center"/>
    </xf>
    <xf numFmtId="0" fontId="19" fillId="0" borderId="11" xfId="11" applyFont="1" applyBorder="1" applyAlignment="1">
      <alignment horizontal="center"/>
    </xf>
    <xf numFmtId="0" fontId="19" fillId="0" borderId="12" xfId="11" applyFont="1" applyBorder="1" applyAlignment="1">
      <alignment horizontal="center"/>
    </xf>
    <xf numFmtId="0" fontId="19" fillId="0" borderId="3" xfId="9" applyFont="1" applyBorder="1" applyAlignment="1">
      <alignment horizontal="center"/>
    </xf>
    <xf numFmtId="0" fontId="19" fillId="0" borderId="4" xfId="9" applyFont="1" applyBorder="1" applyAlignment="1">
      <alignment horizontal="center"/>
    </xf>
    <xf numFmtId="0" fontId="19" fillId="0" borderId="11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19" fillId="0" borderId="13" xfId="9" applyFont="1" applyBorder="1" applyAlignment="1">
      <alignment horizontal="center"/>
    </xf>
    <xf numFmtId="0" fontId="19" fillId="0" borderId="12" xfId="9" applyFont="1" applyBorder="1" applyAlignment="1">
      <alignment horizontal="center"/>
    </xf>
    <xf numFmtId="0" fontId="9" fillId="0" borderId="14" xfId="9" applyFont="1" applyBorder="1" applyAlignment="1">
      <alignment horizontal="center"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4" xfId="9" quotePrefix="1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" xfId="9" quotePrefix="1" applyFont="1" applyBorder="1" applyAlignment="1">
      <alignment horizontal="center" vertical="center" wrapText="1"/>
    </xf>
    <xf numFmtId="177" fontId="19" fillId="0" borderId="1" xfId="9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 applyAlignment="1">
      <alignment horizontal="left" vertical="top"/>
    </xf>
    <xf numFmtId="0" fontId="19" fillId="0" borderId="0" xfId="9" applyNumberFormat="1" applyFont="1" applyAlignment="1">
      <alignment horizontal="left" vertical="top"/>
    </xf>
    <xf numFmtId="49" fontId="19" fillId="0" borderId="0" xfId="9" applyNumberFormat="1" applyFont="1" applyAlignment="1">
      <alignment horizontal="left" vertical="top" wrapText="1"/>
    </xf>
    <xf numFmtId="2" fontId="19" fillId="0" borderId="0" xfId="9" applyNumberFormat="1" applyFont="1" applyAlignment="1">
      <alignment horizontal="left" vertical="top" wrapText="1"/>
    </xf>
    <xf numFmtId="2" fontId="19" fillId="0" borderId="0" xfId="9" quotePrefix="1" applyNumberFormat="1" applyFont="1" applyAlignment="1">
      <alignment horizontal="left" vertical="top" wrapText="1"/>
    </xf>
    <xf numFmtId="0" fontId="9" fillId="0" borderId="0" xfId="9" applyFont="1" applyAlignment="1">
      <alignment horizontal="center"/>
    </xf>
    <xf numFmtId="0" fontId="25" fillId="0" borderId="0" xfId="8" applyFont="1"/>
    <xf numFmtId="0" fontId="25" fillId="0" borderId="0" xfId="8" applyFont="1" applyAlignment="1">
      <alignment horizontal="center"/>
    </xf>
    <xf numFmtId="0" fontId="26" fillId="0" borderId="0" xfId="8" applyFont="1"/>
    <xf numFmtId="0" fontId="26" fillId="2" borderId="0" xfId="8" applyFont="1" applyFill="1"/>
    <xf numFmtId="0" fontId="27" fillId="0" borderId="0" xfId="8" applyFont="1"/>
    <xf numFmtId="0" fontId="27" fillId="0" borderId="0" xfId="8" applyFont="1" applyAlignment="1"/>
    <xf numFmtId="0" fontId="27" fillId="0" borderId="0" xfId="8" applyFont="1" applyAlignment="1">
      <alignment horizontal="left"/>
    </xf>
    <xf numFmtId="0" fontId="26" fillId="0" borderId="0" xfId="8" applyFont="1" applyAlignment="1">
      <alignment horizontal="center"/>
    </xf>
    <xf numFmtId="0" fontId="25" fillId="2" borderId="0" xfId="8" applyFont="1" applyFill="1"/>
    <xf numFmtId="0" fontId="26" fillId="0" borderId="0" xfId="8" applyFont="1" applyAlignment="1">
      <alignment vertical="top" wrapText="1"/>
    </xf>
    <xf numFmtId="0" fontId="26" fillId="2" borderId="0" xfId="8" applyFont="1" applyFill="1" applyAlignment="1">
      <alignment vertical="top" wrapText="1"/>
    </xf>
    <xf numFmtId="0" fontId="27" fillId="0" borderId="0" xfId="8" applyFont="1" applyAlignment="1">
      <alignment horizontal="left" vertical="top" wrapText="1"/>
    </xf>
    <xf numFmtId="0" fontId="27" fillId="0" borderId="0" xfId="8" applyFont="1" applyAlignment="1">
      <alignment wrapText="1"/>
    </xf>
    <xf numFmtId="0" fontId="27" fillId="0" borderId="0" xfId="8" applyFont="1" applyAlignment="1">
      <alignment horizontal="left"/>
    </xf>
    <xf numFmtId="0" fontId="28" fillId="0" borderId="0" xfId="8" applyFont="1"/>
    <xf numFmtId="0" fontId="28" fillId="0" borderId="0" xfId="8" applyFont="1" applyAlignment="1">
      <alignment horizontal="center"/>
    </xf>
    <xf numFmtId="0" fontId="27" fillId="2" borderId="0" xfId="8" applyFont="1" applyFill="1"/>
    <xf numFmtId="0" fontId="27" fillId="0" borderId="0" xfId="8" applyFont="1" applyAlignment="1">
      <alignment horizontal="right"/>
    </xf>
    <xf numFmtId="0" fontId="27" fillId="0" borderId="0" xfId="8" applyFont="1" applyAlignment="1">
      <alignment horizontal="center"/>
    </xf>
    <xf numFmtId="0" fontId="28" fillId="2" borderId="0" xfId="8" applyFont="1" applyFill="1"/>
    <xf numFmtId="0" fontId="29" fillId="0" borderId="0" xfId="8" applyFont="1"/>
    <xf numFmtId="0" fontId="30" fillId="0" borderId="0" xfId="8" applyFont="1" applyAlignment="1"/>
    <xf numFmtId="0" fontId="30" fillId="2" borderId="0" xfId="8" applyFont="1" applyFill="1" applyAlignment="1"/>
    <xf numFmtId="0" fontId="27" fillId="0" borderId="0" xfId="8" applyFont="1" applyAlignment="1">
      <alignment horizontal="right"/>
    </xf>
    <xf numFmtId="0" fontId="30" fillId="0" borderId="0" xfId="8" applyFont="1" applyAlignment="1">
      <alignment horizontal="center"/>
    </xf>
    <xf numFmtId="0" fontId="29" fillId="2" borderId="0" xfId="8" applyFont="1" applyFill="1"/>
    <xf numFmtId="0" fontId="30" fillId="0" borderId="0" xfId="8" applyFont="1" applyAlignment="1">
      <alignment wrapText="1"/>
    </xf>
    <xf numFmtId="0" fontId="27" fillId="0" borderId="0" xfId="8" applyFont="1" applyAlignment="1">
      <alignment horizontal="right" wrapText="1"/>
    </xf>
    <xf numFmtId="0" fontId="27" fillId="0" borderId="0" xfId="8" applyFont="1" applyAlignment="1">
      <alignment horizontal="right" wrapText="1"/>
    </xf>
    <xf numFmtId="0" fontId="28" fillId="0" borderId="0" xfId="8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12">
    <cellStyle name="Обычный" xfId="0" builtinId="0"/>
    <cellStyle name="Обычный 10 2 3 2 2 2" xfId="3"/>
    <cellStyle name="Обычный 10 6" xfId="9"/>
    <cellStyle name="Обычный 12 2" xfId="10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Обычный_Изыскания" xfId="11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B32" sqref="B32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16</v>
      </c>
    </row>
    <row r="3" spans="1:8" x14ac:dyDescent="0.25">
      <c r="A3" s="1" t="s">
        <v>11</v>
      </c>
    </row>
    <row r="5" spans="1:8" x14ac:dyDescent="0.25">
      <c r="A5" s="25" t="s">
        <v>23</v>
      </c>
      <c r="B5" s="26"/>
      <c r="C5" s="26"/>
      <c r="D5" s="26"/>
      <c r="E5" s="26"/>
      <c r="F5" s="26"/>
    </row>
    <row r="7" spans="1:8" ht="21" customHeight="1" x14ac:dyDescent="0.25">
      <c r="A7" s="8" t="s">
        <v>3</v>
      </c>
      <c r="F7" s="27" t="s">
        <v>24</v>
      </c>
      <c r="G7" s="27"/>
      <c r="H7" s="27"/>
    </row>
    <row r="8" spans="1:8" x14ac:dyDescent="0.25">
      <c r="A8" s="9"/>
    </row>
    <row r="9" spans="1:8" x14ac:dyDescent="0.25">
      <c r="A9" s="8" t="s">
        <v>6</v>
      </c>
      <c r="C9" s="20"/>
      <c r="F9" s="27">
        <v>2023</v>
      </c>
      <c r="G9" s="27"/>
      <c r="H9" s="27"/>
    </row>
    <row r="10" spans="1:8" x14ac:dyDescent="0.25">
      <c r="A10" s="9"/>
    </row>
    <row r="11" spans="1:8" x14ac:dyDescent="0.25">
      <c r="A11" s="5" t="s">
        <v>229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4</v>
      </c>
      <c r="B13" s="6" t="s">
        <v>0</v>
      </c>
      <c r="C13" s="18" t="s">
        <v>17</v>
      </c>
      <c r="D13" s="19" t="s">
        <v>239</v>
      </c>
      <c r="E13" s="19" t="s">
        <v>7</v>
      </c>
      <c r="F13" s="19" t="s">
        <v>8</v>
      </c>
      <c r="G13" s="19" t="s">
        <v>9</v>
      </c>
    </row>
    <row r="14" spans="1:8" x14ac:dyDescent="0.25">
      <c r="A14" s="10">
        <v>1</v>
      </c>
      <c r="B14" s="11" t="s">
        <v>1</v>
      </c>
      <c r="C14" s="21">
        <v>171083.26670000001</v>
      </c>
      <c r="D14" s="22">
        <v>1</v>
      </c>
      <c r="E14" s="22">
        <f>C14*D14</f>
        <v>171083.26670000001</v>
      </c>
      <c r="F14" s="22">
        <f>E14*0.2</f>
        <v>34216.653340000004</v>
      </c>
      <c r="G14" s="22">
        <f>E14+F14</f>
        <v>205299.92004</v>
      </c>
    </row>
    <row r="15" spans="1:8" x14ac:dyDescent="0.25">
      <c r="A15" s="10">
        <v>2</v>
      </c>
      <c r="B15" s="11" t="s">
        <v>230</v>
      </c>
      <c r="C15" s="22">
        <f>665741.95+1088271.2</f>
        <v>1754013.15</v>
      </c>
      <c r="D15" s="22">
        <v>1</v>
      </c>
      <c r="E15" s="22">
        <f t="shared" ref="E15:E21" si="0">C15*D15</f>
        <v>1754013.15</v>
      </c>
      <c r="F15" s="22">
        <f t="shared" ref="F15:F21" si="1">E15*0.2</f>
        <v>350802.63</v>
      </c>
      <c r="G15" s="22">
        <f t="shared" ref="G15:G21" si="2">E15+F15</f>
        <v>2104815.7799999998</v>
      </c>
    </row>
    <row r="16" spans="1:8" x14ac:dyDescent="0.25">
      <c r="A16" s="10">
        <v>3</v>
      </c>
      <c r="B16" s="11" t="s">
        <v>19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231</v>
      </c>
      <c r="B17" s="11" t="s">
        <v>20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232</v>
      </c>
      <c r="B18" s="13" t="s">
        <v>240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233</v>
      </c>
      <c r="B19" s="13" t="s">
        <v>241</v>
      </c>
      <c r="C19" s="22">
        <f>(C14+C15)*H19</f>
        <v>162478.13756947999</v>
      </c>
      <c r="D19" s="22">
        <v>1</v>
      </c>
      <c r="E19" s="22">
        <f>C19*D19</f>
        <v>162478.13756947999</v>
      </c>
      <c r="F19" s="22">
        <f t="shared" si="1"/>
        <v>32495.627513896001</v>
      </c>
      <c r="G19" s="22">
        <f>E19+F19</f>
        <v>194973.765083376</v>
      </c>
      <c r="H19" s="23">
        <v>8.4400000000000003E-2</v>
      </c>
    </row>
    <row r="20" spans="1:8" x14ac:dyDescent="0.25">
      <c r="A20" s="10" t="s">
        <v>234</v>
      </c>
      <c r="B20" s="11" t="s">
        <v>21</v>
      </c>
      <c r="C20" s="22">
        <f>(C14+C15)*H20</f>
        <v>54865.247875950001</v>
      </c>
      <c r="D20" s="22">
        <v>1</v>
      </c>
      <c r="E20" s="22">
        <f>C20*D20</f>
        <v>54865.247875950001</v>
      </c>
      <c r="F20" s="22">
        <f t="shared" si="1"/>
        <v>10973.049575190002</v>
      </c>
      <c r="G20" s="22">
        <f t="shared" si="2"/>
        <v>65838.29745114001</v>
      </c>
      <c r="H20" s="23">
        <v>2.8500000000000001E-2</v>
      </c>
    </row>
    <row r="21" spans="1:8" x14ac:dyDescent="0.25">
      <c r="A21" s="10" t="s">
        <v>235</v>
      </c>
      <c r="B21" s="11" t="s">
        <v>22</v>
      </c>
      <c r="C21" s="22">
        <f>(C14+C15)*H21</f>
        <v>41774.592242389997</v>
      </c>
      <c r="D21" s="22">
        <v>1</v>
      </c>
      <c r="E21" s="22">
        <f t="shared" si="0"/>
        <v>41774.592242389997</v>
      </c>
      <c r="F21" s="22">
        <f t="shared" si="1"/>
        <v>8354.9184484779998</v>
      </c>
      <c r="G21" s="22">
        <f t="shared" si="2"/>
        <v>50129.510690867995</v>
      </c>
      <c r="H21" s="23">
        <v>2.1700000000000001E-2</v>
      </c>
    </row>
    <row r="22" spans="1:8" x14ac:dyDescent="0.25">
      <c r="A22" s="10"/>
      <c r="B22" s="14" t="s">
        <v>2</v>
      </c>
      <c r="C22" s="22">
        <f>SUM(C14:C21)</f>
        <v>2184214.3943878198</v>
      </c>
      <c r="D22" s="22">
        <v>1</v>
      </c>
      <c r="E22" s="22">
        <f>SUM(E14:E21)</f>
        <v>2184214.3943878198</v>
      </c>
      <c r="F22" s="22">
        <f>SUM(F14:F21)</f>
        <v>436842.87887756398</v>
      </c>
      <c r="G22" s="22">
        <f>F22+E22</f>
        <v>2621057.2732653837</v>
      </c>
    </row>
    <row r="23" spans="1:8" x14ac:dyDescent="0.25">
      <c r="A23" s="10"/>
      <c r="B23" s="14" t="s">
        <v>242</v>
      </c>
      <c r="C23" s="22">
        <f>C22</f>
        <v>2184214.3943878198</v>
      </c>
      <c r="D23" s="22">
        <v>1</v>
      </c>
      <c r="E23" s="22">
        <f>E22</f>
        <v>2184214.3943878198</v>
      </c>
      <c r="F23" s="22">
        <f>F22</f>
        <v>436842.87887756398</v>
      </c>
      <c r="G23" s="22">
        <f>G22</f>
        <v>2621057.2732653837</v>
      </c>
    </row>
    <row r="24" spans="1:8" x14ac:dyDescent="0.25">
      <c r="E24" s="3"/>
    </row>
    <row r="25" spans="1:8" s="3" customFormat="1" ht="12.75" x14ac:dyDescent="0.2">
      <c r="A25" s="12" t="s">
        <v>12</v>
      </c>
      <c r="B25" s="12"/>
    </row>
    <row r="26" spans="1:8" s="16" customFormat="1" ht="45.75" customHeight="1" x14ac:dyDescent="0.25">
      <c r="A26" s="245" t="s">
        <v>13</v>
      </c>
      <c r="B26" s="24" t="s">
        <v>236</v>
      </c>
      <c r="C26" s="24"/>
      <c r="D26" s="24"/>
      <c r="E26" s="24"/>
      <c r="F26" s="24"/>
      <c r="G26" s="24"/>
    </row>
    <row r="27" spans="1:8" s="16" customFormat="1" ht="16.5" customHeight="1" x14ac:dyDescent="0.25">
      <c r="A27" s="15" t="s">
        <v>14</v>
      </c>
      <c r="B27" s="24" t="s">
        <v>237</v>
      </c>
      <c r="C27" s="24"/>
      <c r="D27" s="24"/>
      <c r="E27" s="24"/>
      <c r="F27" s="24"/>
      <c r="G27" s="24"/>
    </row>
    <row r="28" spans="1:8" s="16" customFormat="1" ht="18" customHeight="1" x14ac:dyDescent="0.25">
      <c r="A28" s="15" t="s">
        <v>15</v>
      </c>
      <c r="B28" s="24" t="s">
        <v>238</v>
      </c>
      <c r="C28" s="24"/>
      <c r="D28" s="24"/>
      <c r="E28" s="24"/>
      <c r="F28" s="24"/>
      <c r="G28" s="24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A13" sqref="A13:AX13"/>
    </sheetView>
  </sheetViews>
  <sheetFormatPr defaultRowHeight="12.75" x14ac:dyDescent="0.2"/>
  <cols>
    <col min="1" max="1" width="5.42578125" style="28" customWidth="1"/>
    <col min="2" max="2" width="0.140625" style="28" customWidth="1"/>
    <col min="3" max="3" width="0" style="28" hidden="1" customWidth="1"/>
    <col min="4" max="4" width="15.5703125" style="28" customWidth="1"/>
    <col min="5" max="5" width="0.140625" style="28" customWidth="1"/>
    <col min="6" max="6" width="0" style="28" hidden="1" customWidth="1"/>
    <col min="7" max="7" width="7.28515625" style="28" customWidth="1"/>
    <col min="8" max="8" width="15.28515625" style="28" customWidth="1"/>
    <col min="9" max="9" width="3.5703125" style="28" customWidth="1"/>
    <col min="10" max="10" width="5.28515625" style="28" customWidth="1"/>
    <col min="11" max="11" width="9" style="28" customWidth="1"/>
    <col min="12" max="12" width="0" style="28" hidden="1" customWidth="1"/>
    <col min="13" max="13" width="0.85546875" style="28" customWidth="1"/>
    <col min="14" max="14" width="6" style="28" customWidth="1"/>
    <col min="15" max="15" width="0.140625" style="28" customWidth="1"/>
    <col min="16" max="16" width="0" style="28" hidden="1" customWidth="1"/>
    <col min="17" max="17" width="4" style="28" customWidth="1"/>
    <col min="18" max="18" width="0.140625" style="28" customWidth="1"/>
    <col min="19" max="19" width="0" style="28" hidden="1" customWidth="1"/>
    <col min="20" max="20" width="9.7109375" style="28" customWidth="1"/>
    <col min="21" max="21" width="0.42578125" style="28" customWidth="1"/>
    <col min="22" max="22" width="0" style="28" hidden="1" customWidth="1"/>
    <col min="23" max="23" width="3" style="28" customWidth="1"/>
    <col min="24" max="24" width="6.85546875" style="28" customWidth="1"/>
    <col min="25" max="25" width="0.140625" style="28" customWidth="1"/>
    <col min="26" max="26" width="0" style="28" hidden="1" customWidth="1"/>
    <col min="27" max="27" width="4.85546875" style="28" customWidth="1"/>
    <col min="28" max="28" width="2.42578125" style="28" customWidth="1"/>
    <col min="29" max="29" width="2.5703125" style="28" customWidth="1"/>
    <col min="30" max="30" width="0.140625" style="28" customWidth="1"/>
    <col min="31" max="31" width="0" style="28" hidden="1" customWidth="1"/>
    <col min="32" max="32" width="2.5703125" style="28" customWidth="1"/>
    <col min="33" max="33" width="0.140625" style="28" customWidth="1"/>
    <col min="34" max="34" width="0" style="28" hidden="1" customWidth="1"/>
    <col min="35" max="35" width="5.5703125" style="28" customWidth="1"/>
    <col min="36" max="36" width="1.42578125" style="28" customWidth="1"/>
    <col min="37" max="37" width="0.140625" style="28" customWidth="1"/>
    <col min="38" max="38" width="0" style="28" hidden="1" customWidth="1"/>
    <col min="39" max="39" width="1.140625" style="28" customWidth="1"/>
    <col min="40" max="40" width="8.7109375" style="28" customWidth="1"/>
    <col min="41" max="41" width="0.140625" style="28" customWidth="1"/>
    <col min="42" max="42" width="0" style="28" hidden="1" customWidth="1"/>
    <col min="43" max="43" width="2.42578125" style="28" customWidth="1"/>
    <col min="44" max="45" width="0.140625" style="28" customWidth="1"/>
    <col min="46" max="46" width="3" style="28" customWidth="1"/>
    <col min="47" max="47" width="4" style="28" customWidth="1"/>
    <col min="48" max="48" width="0.140625" style="28" customWidth="1"/>
    <col min="49" max="49" width="0" style="28" hidden="1" customWidth="1"/>
    <col min="50" max="50" width="10.140625" style="28" customWidth="1"/>
    <col min="51" max="16384" width="9.140625" style="28"/>
  </cols>
  <sheetData>
    <row r="1" spans="1:50" ht="14.25" customHeight="1" x14ac:dyDescent="0.2">
      <c r="A1" s="31"/>
      <c r="B1" s="29"/>
      <c r="C1" s="29"/>
      <c r="D1" s="29"/>
      <c r="E1" s="29"/>
      <c r="F1" s="29"/>
      <c r="G1" s="29"/>
      <c r="H1" s="29"/>
      <c r="I1" s="29"/>
      <c r="J1" s="31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31" t="s">
        <v>185</v>
      </c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</row>
    <row r="2" spans="1:50" ht="14.25" customHeight="1" x14ac:dyDescent="0.2">
      <c r="A2" s="31"/>
      <c r="B2" s="29"/>
      <c r="C2" s="29"/>
      <c r="D2" s="29"/>
      <c r="E2" s="29"/>
      <c r="F2" s="29"/>
      <c r="G2" s="29"/>
      <c r="H2" s="29"/>
      <c r="I2" s="29"/>
      <c r="J2" s="31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31" t="s">
        <v>184</v>
      </c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</row>
    <row r="3" spans="1:50" ht="14.25" customHeight="1" x14ac:dyDescent="0.2">
      <c r="A3" s="31"/>
      <c r="B3" s="29"/>
      <c r="C3" s="29"/>
      <c r="D3" s="29"/>
      <c r="E3" s="29"/>
      <c r="F3" s="29"/>
      <c r="G3" s="29"/>
      <c r="H3" s="29"/>
      <c r="I3" s="29"/>
      <c r="J3" s="31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</row>
    <row r="4" spans="1:50" ht="14.25" customHeight="1" x14ac:dyDescent="0.2">
      <c r="A4" s="31" t="s">
        <v>183</v>
      </c>
      <c r="B4" s="29"/>
      <c r="C4" s="29"/>
      <c r="D4" s="29"/>
      <c r="E4" s="29"/>
      <c r="F4" s="29"/>
      <c r="G4" s="29"/>
      <c r="H4" s="29"/>
      <c r="I4" s="29"/>
      <c r="J4" s="31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1" t="s">
        <v>182</v>
      </c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</row>
    <row r="5" spans="1:50" ht="24.75" customHeight="1" x14ac:dyDescent="0.2">
      <c r="A5" s="31"/>
      <c r="B5" s="29"/>
      <c r="C5" s="29"/>
      <c r="D5" s="29"/>
      <c r="E5" s="29"/>
      <c r="F5" s="29"/>
      <c r="G5" s="29"/>
      <c r="H5" s="29"/>
      <c r="I5" s="29"/>
      <c r="J5" s="31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</row>
    <row r="6" spans="1:50" ht="14.25" customHeight="1" x14ac:dyDescent="0.2">
      <c r="A6" s="31"/>
      <c r="B6" s="29"/>
      <c r="C6" s="29"/>
      <c r="D6" s="29"/>
      <c r="E6" s="29"/>
      <c r="F6" s="29"/>
      <c r="G6" s="29"/>
      <c r="H6" s="29"/>
      <c r="I6" s="29"/>
      <c r="J6" s="31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</row>
    <row r="7" spans="1:50" ht="14.25" customHeight="1" x14ac:dyDescent="0.2">
      <c r="A7" s="31" t="s">
        <v>181</v>
      </c>
      <c r="B7" s="29"/>
      <c r="C7" s="29"/>
      <c r="D7" s="29"/>
      <c r="E7" s="29"/>
      <c r="F7" s="29"/>
      <c r="G7" s="29"/>
      <c r="H7" s="29"/>
      <c r="I7" s="29"/>
      <c r="J7" s="31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31" t="s">
        <v>181</v>
      </c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</row>
    <row r="8" spans="1:50" ht="14.25" customHeight="1" x14ac:dyDescent="0.2">
      <c r="A8" s="31"/>
      <c r="B8" s="29"/>
      <c r="C8" s="29"/>
      <c r="D8" s="29"/>
      <c r="E8" s="29"/>
      <c r="F8" s="29"/>
      <c r="G8" s="29"/>
      <c r="H8" s="29"/>
      <c r="I8" s="29"/>
      <c r="J8" s="31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</row>
    <row r="9" spans="1:50" ht="14.25" customHeight="1" x14ac:dyDescent="0.2">
      <c r="A9" s="31" t="s">
        <v>180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</row>
    <row r="10" spans="1:50" ht="15.6" customHeight="1" x14ac:dyDescent="0.2">
      <c r="A10" s="46" t="s">
        <v>179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</row>
    <row r="11" spans="1:50" ht="14.25" customHeight="1" x14ac:dyDescent="0.2">
      <c r="A11" s="31" t="s">
        <v>178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50" ht="14.65" customHeight="1" x14ac:dyDescent="0.2">
      <c r="A12" s="94" t="s">
        <v>177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</row>
    <row r="13" spans="1:50" ht="14.25" customHeight="1" x14ac:dyDescent="0.2">
      <c r="A13" s="93" t="s">
        <v>23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</row>
    <row r="14" spans="1:50" ht="14.25" customHeight="1" x14ac:dyDescent="0.2">
      <c r="A14" s="31" t="s">
        <v>176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1" t="s">
        <v>175</v>
      </c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31" t="s">
        <v>174</v>
      </c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</row>
    <row r="15" spans="1:50" ht="14.25" customHeight="1" x14ac:dyDescent="0.2">
      <c r="A15" s="31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1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31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</row>
    <row r="16" spans="1:50" ht="14.25" customHeight="1" x14ac:dyDescent="0.2">
      <c r="A16" s="31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31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31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</row>
    <row r="17" spans="1:50" ht="14.25" customHeight="1" thickBot="1" x14ac:dyDescent="0.25">
      <c r="A17" s="31" t="s">
        <v>173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</row>
    <row r="18" spans="1:50" ht="39" customHeight="1" thickBot="1" x14ac:dyDescent="0.25">
      <c r="A18" s="40" t="s">
        <v>4</v>
      </c>
      <c r="B18" s="40" t="s">
        <v>172</v>
      </c>
      <c r="C18" s="39"/>
      <c r="D18" s="39"/>
      <c r="E18" s="40" t="s">
        <v>171</v>
      </c>
      <c r="F18" s="39"/>
      <c r="G18" s="39"/>
      <c r="H18" s="39"/>
      <c r="I18" s="40" t="s">
        <v>5</v>
      </c>
      <c r="J18" s="39"/>
      <c r="K18" s="40" t="s">
        <v>170</v>
      </c>
      <c r="L18" s="39"/>
      <c r="M18" s="39"/>
      <c r="N18" s="39"/>
      <c r="O18" s="39"/>
      <c r="P18" s="39"/>
      <c r="Q18" s="39"/>
      <c r="R18" s="39"/>
      <c r="S18" s="39"/>
      <c r="T18" s="39"/>
      <c r="U18" s="40" t="s">
        <v>169</v>
      </c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40" t="s">
        <v>168</v>
      </c>
      <c r="AP18" s="39"/>
      <c r="AQ18" s="39"/>
      <c r="AR18" s="39"/>
      <c r="AS18" s="39"/>
      <c r="AT18" s="39"/>
      <c r="AU18" s="39"/>
      <c r="AV18" s="39"/>
      <c r="AW18" s="39"/>
      <c r="AX18" s="39"/>
    </row>
    <row r="19" spans="1:50" ht="14.25" customHeight="1" thickBot="1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40" t="s">
        <v>161</v>
      </c>
      <c r="L19" s="39"/>
      <c r="M19" s="39"/>
      <c r="N19" s="40" t="s">
        <v>167</v>
      </c>
      <c r="O19" s="39"/>
      <c r="P19" s="39"/>
      <c r="Q19" s="39"/>
      <c r="R19" s="40" t="s">
        <v>48</v>
      </c>
      <c r="S19" s="39"/>
      <c r="T19" s="39"/>
      <c r="U19" s="40" t="s">
        <v>161</v>
      </c>
      <c r="V19" s="39"/>
      <c r="W19" s="39"/>
      <c r="X19" s="39"/>
      <c r="Y19" s="40" t="s">
        <v>164</v>
      </c>
      <c r="Z19" s="39"/>
      <c r="AA19" s="39"/>
      <c r="AB19" s="39"/>
      <c r="AC19" s="39"/>
      <c r="AD19" s="40" t="s">
        <v>167</v>
      </c>
      <c r="AE19" s="39"/>
      <c r="AF19" s="39"/>
      <c r="AG19" s="39"/>
      <c r="AH19" s="39"/>
      <c r="AI19" s="39"/>
      <c r="AJ19" s="39"/>
      <c r="AK19" s="40" t="s">
        <v>48</v>
      </c>
      <c r="AL19" s="39"/>
      <c r="AM19" s="39"/>
      <c r="AN19" s="39"/>
      <c r="AO19" s="40" t="s">
        <v>166</v>
      </c>
      <c r="AP19" s="39"/>
      <c r="AQ19" s="39"/>
      <c r="AR19" s="39"/>
      <c r="AS19" s="39"/>
      <c r="AT19" s="39"/>
      <c r="AU19" s="39"/>
      <c r="AV19" s="39"/>
      <c r="AW19" s="39"/>
      <c r="AX19" s="39"/>
    </row>
    <row r="20" spans="1:50" ht="14.25" customHeight="1" thickBot="1" x14ac:dyDescent="0.25">
      <c r="A20" s="39"/>
      <c r="B20" s="39"/>
      <c r="C20" s="39"/>
      <c r="D20" s="39"/>
      <c r="E20" s="39"/>
      <c r="F20" s="39"/>
      <c r="G20" s="39"/>
      <c r="H20" s="39"/>
      <c r="I20" s="40" t="s">
        <v>165</v>
      </c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</row>
    <row r="21" spans="1:50" ht="27.6" customHeight="1" thickBot="1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40" t="s">
        <v>164</v>
      </c>
      <c r="L21" s="39"/>
      <c r="M21" s="39"/>
      <c r="N21" s="40" t="s">
        <v>163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40" t="s">
        <v>163</v>
      </c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40" t="s">
        <v>162</v>
      </c>
      <c r="AP21" s="39"/>
      <c r="AQ21" s="39"/>
      <c r="AR21" s="39"/>
      <c r="AS21" s="39"/>
      <c r="AT21" s="39"/>
      <c r="AU21" s="39"/>
      <c r="AV21" s="40" t="s">
        <v>161</v>
      </c>
      <c r="AW21" s="39"/>
      <c r="AX21" s="39"/>
    </row>
    <row r="22" spans="1:50" ht="14.65" customHeight="1" x14ac:dyDescent="0.2">
      <c r="A22" s="86" t="s">
        <v>160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</row>
    <row r="23" spans="1:50" ht="14.65" customHeight="1" x14ac:dyDescent="0.2">
      <c r="A23" s="85">
        <v>1</v>
      </c>
      <c r="B23" s="84">
        <v>2</v>
      </c>
      <c r="C23" s="51"/>
      <c r="D23" s="51"/>
      <c r="E23" s="84">
        <v>3</v>
      </c>
      <c r="F23" s="51"/>
      <c r="G23" s="51"/>
      <c r="H23" s="51"/>
      <c r="I23" s="84">
        <v>4</v>
      </c>
      <c r="J23" s="51"/>
      <c r="K23" s="84">
        <v>5</v>
      </c>
      <c r="L23" s="51"/>
      <c r="M23" s="51"/>
      <c r="N23" s="84">
        <v>6</v>
      </c>
      <c r="O23" s="51"/>
      <c r="P23" s="51"/>
      <c r="Q23" s="51"/>
      <c r="R23" s="84">
        <v>7</v>
      </c>
      <c r="S23" s="51"/>
      <c r="T23" s="51"/>
      <c r="U23" s="84">
        <v>8</v>
      </c>
      <c r="V23" s="51"/>
      <c r="W23" s="51"/>
      <c r="X23" s="51"/>
      <c r="Y23" s="84">
        <v>9</v>
      </c>
      <c r="Z23" s="51"/>
      <c r="AA23" s="51"/>
      <c r="AB23" s="51"/>
      <c r="AC23" s="51"/>
      <c r="AD23" s="84">
        <v>10</v>
      </c>
      <c r="AE23" s="51"/>
      <c r="AF23" s="51"/>
      <c r="AG23" s="51"/>
      <c r="AH23" s="51"/>
      <c r="AI23" s="51"/>
      <c r="AJ23" s="51"/>
      <c r="AK23" s="84">
        <v>11</v>
      </c>
      <c r="AL23" s="51"/>
      <c r="AM23" s="51"/>
      <c r="AN23" s="51"/>
      <c r="AO23" s="84">
        <v>12</v>
      </c>
      <c r="AP23" s="51"/>
      <c r="AQ23" s="51"/>
      <c r="AR23" s="51"/>
      <c r="AS23" s="51"/>
      <c r="AT23" s="51"/>
      <c r="AU23" s="51"/>
      <c r="AV23" s="84">
        <v>13</v>
      </c>
      <c r="AW23" s="51"/>
      <c r="AX23" s="51"/>
    </row>
    <row r="24" spans="1:50" ht="97.7" customHeight="1" x14ac:dyDescent="0.2">
      <c r="A24" s="92" t="s">
        <v>46</v>
      </c>
      <c r="B24" s="63" t="s">
        <v>159</v>
      </c>
      <c r="C24" s="60"/>
      <c r="D24" s="60"/>
      <c r="E24" s="62" t="s">
        <v>158</v>
      </c>
      <c r="F24" s="60"/>
      <c r="G24" s="60"/>
      <c r="H24" s="60"/>
      <c r="I24" s="61">
        <v>1</v>
      </c>
      <c r="J24" s="60"/>
      <c r="K24" s="59">
        <v>2687.95</v>
      </c>
      <c r="L24" s="51"/>
      <c r="M24" s="51"/>
      <c r="N24" s="53">
        <v>244.91</v>
      </c>
      <c r="O24" s="51"/>
      <c r="P24" s="51"/>
      <c r="Q24" s="51"/>
      <c r="R24" s="59">
        <v>1886.45</v>
      </c>
      <c r="S24" s="51"/>
      <c r="T24" s="51"/>
      <c r="U24" s="59">
        <v>3557.97</v>
      </c>
      <c r="V24" s="51"/>
      <c r="W24" s="51"/>
      <c r="X24" s="51"/>
      <c r="Y24" s="53">
        <v>556.59</v>
      </c>
      <c r="Z24" s="51"/>
      <c r="AA24" s="51"/>
      <c r="AB24" s="51"/>
      <c r="AC24" s="51"/>
      <c r="AD24" s="53">
        <v>244.91</v>
      </c>
      <c r="AE24" s="51"/>
      <c r="AF24" s="51"/>
      <c r="AG24" s="51"/>
      <c r="AH24" s="51"/>
      <c r="AI24" s="51"/>
      <c r="AJ24" s="51"/>
      <c r="AK24" s="59">
        <v>1886.45</v>
      </c>
      <c r="AL24" s="51"/>
      <c r="AM24" s="51"/>
      <c r="AN24" s="51"/>
      <c r="AO24" s="53">
        <v>2.3199999999999998</v>
      </c>
      <c r="AP24" s="51"/>
      <c r="AQ24" s="51"/>
      <c r="AR24" s="51"/>
      <c r="AS24" s="51"/>
      <c r="AT24" s="51"/>
      <c r="AU24" s="51"/>
      <c r="AV24" s="53">
        <v>2.3199999999999998</v>
      </c>
      <c r="AW24" s="51"/>
      <c r="AX24" s="51"/>
    </row>
    <row r="25" spans="1:50" ht="125.65" customHeight="1" x14ac:dyDescent="0.2">
      <c r="A25" s="90"/>
      <c r="B25" s="57" t="s">
        <v>55</v>
      </c>
      <c r="C25" s="55"/>
      <c r="D25" s="55"/>
      <c r="E25" s="56" t="s">
        <v>157</v>
      </c>
      <c r="F25" s="55"/>
      <c r="G25" s="55"/>
      <c r="H25" s="55"/>
      <c r="I25" s="54" t="s">
        <v>152</v>
      </c>
      <c r="J25" s="51"/>
      <c r="K25" s="53">
        <v>556.59</v>
      </c>
      <c r="L25" s="51"/>
      <c r="M25" s="51"/>
      <c r="N25" s="53">
        <v>31.26</v>
      </c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3">
        <v>31.26</v>
      </c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83">
        <v>0.1</v>
      </c>
      <c r="AP25" s="51"/>
      <c r="AQ25" s="51"/>
      <c r="AR25" s="51"/>
      <c r="AS25" s="51"/>
      <c r="AT25" s="51"/>
      <c r="AU25" s="51"/>
      <c r="AV25" s="83">
        <v>0.1</v>
      </c>
      <c r="AW25" s="51"/>
      <c r="AX25" s="51"/>
    </row>
    <row r="26" spans="1:50" ht="84.2" customHeight="1" x14ac:dyDescent="0.2">
      <c r="A26" s="92" t="s">
        <v>156</v>
      </c>
      <c r="B26" s="63" t="s">
        <v>155</v>
      </c>
      <c r="C26" s="60"/>
      <c r="D26" s="60"/>
      <c r="E26" s="62" t="s">
        <v>154</v>
      </c>
      <c r="F26" s="60"/>
      <c r="G26" s="60"/>
      <c r="H26" s="60"/>
      <c r="I26" s="61">
        <v>14</v>
      </c>
      <c r="J26" s="60"/>
      <c r="K26" s="59">
        <v>1254.31</v>
      </c>
      <c r="L26" s="51"/>
      <c r="M26" s="51"/>
      <c r="N26" s="53">
        <v>1.06</v>
      </c>
      <c r="O26" s="51"/>
      <c r="P26" s="51"/>
      <c r="Q26" s="51"/>
      <c r="R26" s="83">
        <v>85.2</v>
      </c>
      <c r="S26" s="51"/>
      <c r="T26" s="51"/>
      <c r="U26" s="64">
        <v>39800.080000000002</v>
      </c>
      <c r="V26" s="51"/>
      <c r="W26" s="51"/>
      <c r="X26" s="51"/>
      <c r="Y26" s="64">
        <v>16352.71</v>
      </c>
      <c r="Z26" s="51"/>
      <c r="AA26" s="51"/>
      <c r="AB26" s="51"/>
      <c r="AC26" s="51"/>
      <c r="AD26" s="53">
        <v>14.87</v>
      </c>
      <c r="AE26" s="51"/>
      <c r="AF26" s="51"/>
      <c r="AG26" s="51"/>
      <c r="AH26" s="51"/>
      <c r="AI26" s="51"/>
      <c r="AJ26" s="51"/>
      <c r="AK26" s="59">
        <v>1192.82</v>
      </c>
      <c r="AL26" s="51"/>
      <c r="AM26" s="51"/>
      <c r="AN26" s="51"/>
      <c r="AO26" s="83">
        <v>4.8</v>
      </c>
      <c r="AP26" s="51"/>
      <c r="AQ26" s="51"/>
      <c r="AR26" s="51"/>
      <c r="AS26" s="51"/>
      <c r="AT26" s="51"/>
      <c r="AU26" s="51"/>
      <c r="AV26" s="83">
        <v>67.2</v>
      </c>
      <c r="AW26" s="51"/>
      <c r="AX26" s="51"/>
    </row>
    <row r="27" spans="1:50" ht="125.65" customHeight="1" x14ac:dyDescent="0.2">
      <c r="A27" s="90"/>
      <c r="B27" s="57" t="s">
        <v>55</v>
      </c>
      <c r="C27" s="55"/>
      <c r="D27" s="55"/>
      <c r="E27" s="56" t="s">
        <v>153</v>
      </c>
      <c r="F27" s="55"/>
      <c r="G27" s="55"/>
      <c r="H27" s="55"/>
      <c r="I27" s="54" t="s">
        <v>152</v>
      </c>
      <c r="J27" s="51"/>
      <c r="K27" s="59">
        <v>1168.05</v>
      </c>
      <c r="L27" s="51"/>
      <c r="M27" s="51"/>
      <c r="N27" s="52">
        <v>0</v>
      </c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2">
        <v>0</v>
      </c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2">
        <v>0</v>
      </c>
      <c r="AP27" s="51"/>
      <c r="AQ27" s="51"/>
      <c r="AR27" s="51"/>
      <c r="AS27" s="51"/>
      <c r="AT27" s="51"/>
      <c r="AU27" s="51"/>
      <c r="AV27" s="52">
        <v>0</v>
      </c>
      <c r="AW27" s="51"/>
      <c r="AX27" s="51"/>
    </row>
    <row r="28" spans="1:50" ht="166.15" customHeight="1" x14ac:dyDescent="0.2">
      <c r="A28" s="92" t="s">
        <v>151</v>
      </c>
      <c r="B28" s="63" t="s">
        <v>150</v>
      </c>
      <c r="C28" s="60"/>
      <c r="D28" s="60"/>
      <c r="E28" s="62" t="s">
        <v>149</v>
      </c>
      <c r="F28" s="60"/>
      <c r="G28" s="60"/>
      <c r="H28" s="60"/>
      <c r="I28" s="61">
        <v>1</v>
      </c>
      <c r="J28" s="60"/>
      <c r="K28" s="59">
        <v>4909.59</v>
      </c>
      <c r="L28" s="51"/>
      <c r="M28" s="51"/>
      <c r="N28" s="53">
        <v>368.61</v>
      </c>
      <c r="O28" s="51"/>
      <c r="P28" s="51"/>
      <c r="Q28" s="51"/>
      <c r="R28" s="59">
        <v>1974.68</v>
      </c>
      <c r="S28" s="51"/>
      <c r="T28" s="51"/>
      <c r="U28" s="59">
        <v>8753.9699999999993</v>
      </c>
      <c r="V28" s="51"/>
      <c r="W28" s="51"/>
      <c r="X28" s="51"/>
      <c r="Y28" s="59">
        <v>2566.29</v>
      </c>
      <c r="Z28" s="51"/>
      <c r="AA28" s="51"/>
      <c r="AB28" s="51"/>
      <c r="AC28" s="51"/>
      <c r="AD28" s="53">
        <v>368.61</v>
      </c>
      <c r="AE28" s="51"/>
      <c r="AF28" s="51"/>
      <c r="AG28" s="51"/>
      <c r="AH28" s="51"/>
      <c r="AI28" s="51"/>
      <c r="AJ28" s="51"/>
      <c r="AK28" s="59">
        <v>1974.68</v>
      </c>
      <c r="AL28" s="51"/>
      <c r="AM28" s="51"/>
      <c r="AN28" s="51"/>
      <c r="AO28" s="53">
        <v>11.28</v>
      </c>
      <c r="AP28" s="51"/>
      <c r="AQ28" s="51"/>
      <c r="AR28" s="51"/>
      <c r="AS28" s="51"/>
      <c r="AT28" s="51"/>
      <c r="AU28" s="51"/>
      <c r="AV28" s="53">
        <v>11.28</v>
      </c>
      <c r="AW28" s="51"/>
      <c r="AX28" s="51"/>
    </row>
    <row r="29" spans="1:50" ht="125.65" customHeight="1" x14ac:dyDescent="0.2">
      <c r="A29" s="90"/>
      <c r="B29" s="57" t="s">
        <v>55</v>
      </c>
      <c r="C29" s="55"/>
      <c r="D29" s="55"/>
      <c r="E29" s="56" t="s">
        <v>148</v>
      </c>
      <c r="F29" s="55"/>
      <c r="G29" s="55"/>
      <c r="H29" s="55"/>
      <c r="I29" s="54" t="s">
        <v>143</v>
      </c>
      <c r="J29" s="51"/>
      <c r="K29" s="59">
        <v>2566.29</v>
      </c>
      <c r="L29" s="51"/>
      <c r="M29" s="51"/>
      <c r="N29" s="53">
        <v>31.26</v>
      </c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3">
        <v>31.26</v>
      </c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83">
        <v>0.1</v>
      </c>
      <c r="AP29" s="51"/>
      <c r="AQ29" s="51"/>
      <c r="AR29" s="51"/>
      <c r="AS29" s="51"/>
      <c r="AT29" s="51"/>
      <c r="AU29" s="51"/>
      <c r="AV29" s="83">
        <v>0.1</v>
      </c>
      <c r="AW29" s="51"/>
      <c r="AX29" s="51"/>
    </row>
    <row r="30" spans="1:50" ht="84.2" customHeight="1" x14ac:dyDescent="0.2">
      <c r="A30" s="92" t="s">
        <v>147</v>
      </c>
      <c r="B30" s="63" t="s">
        <v>146</v>
      </c>
      <c r="C30" s="60"/>
      <c r="D30" s="60"/>
      <c r="E30" s="62" t="s">
        <v>145</v>
      </c>
      <c r="F30" s="60"/>
      <c r="G30" s="60"/>
      <c r="H30" s="60"/>
      <c r="I30" s="61">
        <v>4</v>
      </c>
      <c r="J30" s="60"/>
      <c r="K30" s="59">
        <v>8417.09</v>
      </c>
      <c r="L30" s="51"/>
      <c r="M30" s="51"/>
      <c r="N30" s="53">
        <v>669.38</v>
      </c>
      <c r="O30" s="51"/>
      <c r="P30" s="51"/>
      <c r="Q30" s="51"/>
      <c r="R30" s="53">
        <v>776.79</v>
      </c>
      <c r="S30" s="51"/>
      <c r="T30" s="51"/>
      <c r="U30" s="64">
        <v>75232.27</v>
      </c>
      <c r="V30" s="51"/>
      <c r="W30" s="51"/>
      <c r="X30" s="51"/>
      <c r="Y30" s="64">
        <v>27883.66</v>
      </c>
      <c r="Z30" s="51"/>
      <c r="AA30" s="51"/>
      <c r="AB30" s="51"/>
      <c r="AC30" s="51"/>
      <c r="AD30" s="59">
        <v>2677.53</v>
      </c>
      <c r="AE30" s="51"/>
      <c r="AF30" s="51"/>
      <c r="AG30" s="51"/>
      <c r="AH30" s="51"/>
      <c r="AI30" s="51"/>
      <c r="AJ30" s="51"/>
      <c r="AK30" s="59">
        <v>3107.15</v>
      </c>
      <c r="AL30" s="51"/>
      <c r="AM30" s="51"/>
      <c r="AN30" s="51"/>
      <c r="AO30" s="53">
        <v>30.64</v>
      </c>
      <c r="AP30" s="51"/>
      <c r="AQ30" s="51"/>
      <c r="AR30" s="51"/>
      <c r="AS30" s="51"/>
      <c r="AT30" s="51"/>
      <c r="AU30" s="51"/>
      <c r="AV30" s="53">
        <v>122.56</v>
      </c>
      <c r="AW30" s="51"/>
      <c r="AX30" s="51"/>
    </row>
    <row r="31" spans="1:50" ht="125.65" customHeight="1" x14ac:dyDescent="0.2">
      <c r="A31" s="90"/>
      <c r="B31" s="57" t="s">
        <v>55</v>
      </c>
      <c r="C31" s="55"/>
      <c r="D31" s="55"/>
      <c r="E31" s="56" t="s">
        <v>144</v>
      </c>
      <c r="F31" s="55"/>
      <c r="G31" s="55"/>
      <c r="H31" s="55"/>
      <c r="I31" s="54" t="s">
        <v>143</v>
      </c>
      <c r="J31" s="51"/>
      <c r="K31" s="59">
        <v>6970.92</v>
      </c>
      <c r="L31" s="51"/>
      <c r="M31" s="51"/>
      <c r="N31" s="53">
        <v>50.02</v>
      </c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3">
        <v>200.08</v>
      </c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3">
        <v>0.16</v>
      </c>
      <c r="AP31" s="51"/>
      <c r="AQ31" s="51"/>
      <c r="AR31" s="51"/>
      <c r="AS31" s="51"/>
      <c r="AT31" s="51"/>
      <c r="AU31" s="51"/>
      <c r="AV31" s="53">
        <v>0.64</v>
      </c>
      <c r="AW31" s="51"/>
      <c r="AX31" s="51"/>
    </row>
    <row r="32" spans="1:50" ht="111.4" customHeight="1" x14ac:dyDescent="0.2">
      <c r="A32" s="92" t="s">
        <v>142</v>
      </c>
      <c r="B32" s="63" t="s">
        <v>141</v>
      </c>
      <c r="C32" s="60"/>
      <c r="D32" s="60"/>
      <c r="E32" s="62" t="s">
        <v>140</v>
      </c>
      <c r="F32" s="60"/>
      <c r="G32" s="60"/>
      <c r="H32" s="60"/>
      <c r="I32" s="91">
        <v>2.5</v>
      </c>
      <c r="J32" s="60"/>
      <c r="K32" s="59">
        <v>4209.99</v>
      </c>
      <c r="L32" s="51"/>
      <c r="M32" s="51"/>
      <c r="N32" s="83">
        <v>491.3</v>
      </c>
      <c r="O32" s="51"/>
      <c r="P32" s="51"/>
      <c r="Q32" s="51"/>
      <c r="R32" s="53">
        <v>441.67</v>
      </c>
      <c r="S32" s="51"/>
      <c r="T32" s="51"/>
      <c r="U32" s="64">
        <v>22881.78</v>
      </c>
      <c r="V32" s="51"/>
      <c r="W32" s="51"/>
      <c r="X32" s="51"/>
      <c r="Y32" s="59">
        <v>8192.56</v>
      </c>
      <c r="Z32" s="51"/>
      <c r="AA32" s="51"/>
      <c r="AB32" s="51"/>
      <c r="AC32" s="51"/>
      <c r="AD32" s="59">
        <v>1228.25</v>
      </c>
      <c r="AE32" s="51"/>
      <c r="AF32" s="51"/>
      <c r="AG32" s="51"/>
      <c r="AH32" s="51"/>
      <c r="AI32" s="51"/>
      <c r="AJ32" s="51"/>
      <c r="AK32" s="59">
        <v>1104.18</v>
      </c>
      <c r="AL32" s="51"/>
      <c r="AM32" s="51"/>
      <c r="AN32" s="51"/>
      <c r="AO32" s="53">
        <v>14.08</v>
      </c>
      <c r="AP32" s="51"/>
      <c r="AQ32" s="51"/>
      <c r="AR32" s="51"/>
      <c r="AS32" s="51"/>
      <c r="AT32" s="51"/>
      <c r="AU32" s="51"/>
      <c r="AV32" s="83">
        <v>35.200000000000003</v>
      </c>
      <c r="AW32" s="51"/>
      <c r="AX32" s="51"/>
    </row>
    <row r="33" spans="1:50" ht="125.65" customHeight="1" x14ac:dyDescent="0.2">
      <c r="A33" s="90"/>
      <c r="B33" s="57" t="s">
        <v>55</v>
      </c>
      <c r="C33" s="55"/>
      <c r="D33" s="55"/>
      <c r="E33" s="56" t="s">
        <v>139</v>
      </c>
      <c r="F33" s="55"/>
      <c r="G33" s="55"/>
      <c r="H33" s="55"/>
      <c r="I33" s="54" t="s">
        <v>138</v>
      </c>
      <c r="J33" s="51"/>
      <c r="K33" s="59">
        <v>3277.02</v>
      </c>
      <c r="L33" s="51"/>
      <c r="M33" s="51"/>
      <c r="N33" s="53">
        <v>62.65</v>
      </c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3">
        <v>156.63</v>
      </c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83">
        <v>0.2</v>
      </c>
      <c r="AP33" s="51"/>
      <c r="AQ33" s="51"/>
      <c r="AR33" s="51"/>
      <c r="AS33" s="51"/>
      <c r="AT33" s="51"/>
      <c r="AU33" s="51"/>
      <c r="AV33" s="83">
        <v>0.5</v>
      </c>
      <c r="AW33" s="51"/>
      <c r="AX33" s="51"/>
    </row>
    <row r="34" spans="1:50" ht="14.25" customHeight="1" x14ac:dyDescent="0.2">
      <c r="A34" s="31" t="s">
        <v>52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35">
        <v>150226.07</v>
      </c>
      <c r="V34" s="29"/>
      <c r="W34" s="29"/>
      <c r="X34" s="29"/>
      <c r="Y34" s="81">
        <v>55551.81</v>
      </c>
      <c r="Z34" s="29"/>
      <c r="AA34" s="29"/>
      <c r="AB34" s="29"/>
      <c r="AC34" s="29"/>
      <c r="AD34" s="87">
        <v>4534.17</v>
      </c>
      <c r="AE34" s="29"/>
      <c r="AF34" s="29"/>
      <c r="AG34" s="29"/>
      <c r="AH34" s="29"/>
      <c r="AI34" s="29"/>
      <c r="AJ34" s="29"/>
      <c r="AK34" s="87">
        <v>9265.2800000000007</v>
      </c>
      <c r="AL34" s="29"/>
      <c r="AM34" s="29"/>
      <c r="AN34" s="29"/>
      <c r="AO34" s="88">
        <v>238.56</v>
      </c>
      <c r="AP34" s="29"/>
      <c r="AQ34" s="29"/>
      <c r="AR34" s="29"/>
      <c r="AS34" s="29"/>
      <c r="AT34" s="29"/>
      <c r="AU34" s="29"/>
      <c r="AV34" s="29"/>
      <c r="AW34" s="29"/>
      <c r="AX34" s="29"/>
    </row>
    <row r="35" spans="1:50" ht="14.2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88">
        <v>419.23</v>
      </c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88">
        <v>1.34</v>
      </c>
      <c r="AP35" s="29"/>
      <c r="AQ35" s="29"/>
      <c r="AR35" s="29"/>
      <c r="AS35" s="29"/>
      <c r="AT35" s="29"/>
      <c r="AU35" s="29"/>
      <c r="AV35" s="29"/>
      <c r="AW35" s="29"/>
      <c r="AX35" s="29"/>
    </row>
    <row r="36" spans="1:50" ht="14.25" customHeight="1" x14ac:dyDescent="0.2">
      <c r="A36" s="31" t="s">
        <v>137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81">
        <v>21030.09</v>
      </c>
      <c r="V36" s="29"/>
      <c r="W36" s="29"/>
      <c r="X36" s="29"/>
      <c r="Y36" s="81">
        <v>19443.13</v>
      </c>
      <c r="Z36" s="29"/>
      <c r="AA36" s="29"/>
      <c r="AB36" s="29"/>
      <c r="AC36" s="29"/>
      <c r="AD36" s="87">
        <v>1586.96</v>
      </c>
      <c r="AE36" s="29"/>
      <c r="AF36" s="29"/>
      <c r="AG36" s="29"/>
      <c r="AH36" s="29"/>
      <c r="AI36" s="29"/>
      <c r="AJ36" s="29"/>
      <c r="AK36" s="45">
        <v>0</v>
      </c>
      <c r="AL36" s="29"/>
      <c r="AM36" s="29"/>
      <c r="AN36" s="29"/>
      <c r="AO36" s="89">
        <v>83.5</v>
      </c>
      <c r="AP36" s="29"/>
      <c r="AQ36" s="29"/>
      <c r="AR36" s="29"/>
      <c r="AS36" s="29"/>
      <c r="AT36" s="29"/>
      <c r="AU36" s="29"/>
      <c r="AV36" s="29"/>
      <c r="AW36" s="29"/>
      <c r="AX36" s="29"/>
    </row>
    <row r="37" spans="1:50" ht="14.25" customHeight="1" x14ac:dyDescent="0.2">
      <c r="A37" s="31" t="s">
        <v>136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88">
        <v>146.72999999999999</v>
      </c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88">
        <v>0.47</v>
      </c>
      <c r="AP37" s="29"/>
      <c r="AQ37" s="29"/>
      <c r="AR37" s="29"/>
      <c r="AS37" s="29"/>
      <c r="AT37" s="29"/>
      <c r="AU37" s="29"/>
      <c r="AV37" s="29"/>
      <c r="AW37" s="29"/>
      <c r="AX37" s="29"/>
    </row>
    <row r="38" spans="1:50" ht="14.25" customHeight="1" x14ac:dyDescent="0.2">
      <c r="A38" s="31" t="s">
        <v>52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35">
        <v>171256.16</v>
      </c>
      <c r="V38" s="29"/>
      <c r="W38" s="29"/>
      <c r="X38" s="29"/>
      <c r="Y38" s="81">
        <v>74994.94</v>
      </c>
      <c r="Z38" s="29"/>
      <c r="AA38" s="29"/>
      <c r="AB38" s="29"/>
      <c r="AC38" s="29"/>
      <c r="AD38" s="87">
        <v>6121.13</v>
      </c>
      <c r="AE38" s="29"/>
      <c r="AF38" s="29"/>
      <c r="AG38" s="29"/>
      <c r="AH38" s="29"/>
      <c r="AI38" s="29"/>
      <c r="AJ38" s="29"/>
      <c r="AK38" s="87">
        <v>9265.2800000000007</v>
      </c>
      <c r="AL38" s="29"/>
      <c r="AM38" s="29"/>
      <c r="AN38" s="29"/>
      <c r="AO38" s="88">
        <v>322.06</v>
      </c>
      <c r="AP38" s="29"/>
      <c r="AQ38" s="29"/>
      <c r="AR38" s="29"/>
      <c r="AS38" s="29"/>
      <c r="AT38" s="29"/>
      <c r="AU38" s="29"/>
      <c r="AV38" s="29"/>
      <c r="AW38" s="29"/>
      <c r="AX38" s="29"/>
    </row>
    <row r="39" spans="1:50" ht="14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88">
        <v>565.96</v>
      </c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88">
        <v>1.81</v>
      </c>
      <c r="AP39" s="29"/>
      <c r="AQ39" s="29"/>
      <c r="AR39" s="29"/>
      <c r="AS39" s="29"/>
      <c r="AT39" s="29"/>
      <c r="AU39" s="29"/>
      <c r="AV39" s="29"/>
      <c r="AW39" s="29"/>
      <c r="AX39" s="29"/>
    </row>
    <row r="40" spans="1:50" ht="14.25" customHeight="1" thickBot="1" x14ac:dyDescent="0.25">
      <c r="A40" s="31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</row>
    <row r="41" spans="1:50" ht="14.25" customHeight="1" thickBot="1" x14ac:dyDescent="0.25">
      <c r="A41" s="42" t="s">
        <v>34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2" t="s">
        <v>33</v>
      </c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0" t="s">
        <v>32</v>
      </c>
      <c r="AU41" s="39"/>
      <c r="AV41" s="39"/>
      <c r="AW41" s="39"/>
      <c r="AX41" s="39"/>
    </row>
    <row r="42" spans="1:50" ht="14.25" customHeight="1" x14ac:dyDescent="0.2">
      <c r="A42" s="31" t="s">
        <v>51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36" t="s">
        <v>135</v>
      </c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36" t="s">
        <v>46</v>
      </c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81">
        <v>74994.94</v>
      </c>
      <c r="AU42" s="29"/>
      <c r="AV42" s="29"/>
      <c r="AW42" s="29"/>
      <c r="AX42" s="29"/>
    </row>
    <row r="43" spans="1:50" ht="14.25" customHeight="1" x14ac:dyDescent="0.2">
      <c r="A43" s="31" t="s">
        <v>49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36" t="s">
        <v>134</v>
      </c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36" t="s">
        <v>46</v>
      </c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87">
        <v>6121.13</v>
      </c>
      <c r="AU43" s="29"/>
      <c r="AV43" s="29"/>
      <c r="AW43" s="29"/>
      <c r="AX43" s="29"/>
    </row>
    <row r="44" spans="1:50" ht="14.25" customHeight="1" x14ac:dyDescent="0.2">
      <c r="A44" s="31" t="s">
        <v>48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36" t="s">
        <v>133</v>
      </c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36" t="s">
        <v>46</v>
      </c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87">
        <v>9265.2800000000007</v>
      </c>
      <c r="AU44" s="29"/>
      <c r="AV44" s="29"/>
      <c r="AW44" s="29"/>
      <c r="AX44" s="29"/>
    </row>
    <row r="45" spans="1:50" ht="14.65" customHeight="1" x14ac:dyDescent="0.2">
      <c r="A45" s="34" t="s">
        <v>45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33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44">
        <v>0</v>
      </c>
      <c r="AU45" s="29"/>
      <c r="AV45" s="29"/>
      <c r="AW45" s="29"/>
      <c r="AX45" s="29"/>
    </row>
    <row r="46" spans="1:50" ht="14.65" customHeight="1" x14ac:dyDescent="0.2">
      <c r="A46" s="34" t="s">
        <v>31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33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80">
        <v>90381.35</v>
      </c>
      <c r="AU46" s="29"/>
      <c r="AV46" s="29"/>
      <c r="AW46" s="29"/>
      <c r="AX46" s="29"/>
    </row>
    <row r="47" spans="1:50" ht="14.25" customHeight="1" x14ac:dyDescent="0.2">
      <c r="A47" s="31" t="s">
        <v>132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</row>
    <row r="48" spans="1:50" ht="14.25" customHeight="1" x14ac:dyDescent="0.2">
      <c r="A48" s="31" t="s">
        <v>43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36" t="s">
        <v>131</v>
      </c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6" t="s">
        <v>130</v>
      </c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81">
        <v>51880.21</v>
      </c>
      <c r="AU48" s="29"/>
      <c r="AV48" s="29"/>
      <c r="AW48" s="29"/>
      <c r="AX48" s="29"/>
    </row>
    <row r="49" spans="1:50" ht="14.25" customHeight="1" x14ac:dyDescent="0.2">
      <c r="A49" s="31" t="s">
        <v>40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36" t="s">
        <v>129</v>
      </c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36" t="s">
        <v>128</v>
      </c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81">
        <v>27277.22</v>
      </c>
      <c r="AU49" s="29"/>
      <c r="AV49" s="29"/>
      <c r="AW49" s="29"/>
      <c r="AX49" s="29"/>
    </row>
    <row r="50" spans="1:50" ht="14.65" customHeight="1" x14ac:dyDescent="0.2">
      <c r="A50" s="34" t="s">
        <v>31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33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80">
        <v>79157.429999999993</v>
      </c>
      <c r="AU50" s="29"/>
      <c r="AV50" s="29"/>
      <c r="AW50" s="29"/>
      <c r="AX50" s="29"/>
    </row>
    <row r="51" spans="1:50" ht="14.25" customHeight="1" x14ac:dyDescent="0.2">
      <c r="A51" s="31" t="s">
        <v>127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</row>
    <row r="52" spans="1:50" ht="14.25" customHeight="1" x14ac:dyDescent="0.2">
      <c r="A52" s="31" t="s">
        <v>43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36" t="s">
        <v>126</v>
      </c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36" t="s">
        <v>125</v>
      </c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81">
        <v>19868.54</v>
      </c>
      <c r="AU52" s="29"/>
      <c r="AV52" s="29"/>
      <c r="AW52" s="29"/>
      <c r="AX52" s="29"/>
    </row>
    <row r="53" spans="1:50" ht="14.25" customHeight="1" x14ac:dyDescent="0.2">
      <c r="A53" s="31" t="s">
        <v>40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36" t="s">
        <v>124</v>
      </c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36" t="s">
        <v>123</v>
      </c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81">
        <v>10155.030000000001</v>
      </c>
      <c r="AU53" s="29"/>
      <c r="AV53" s="29"/>
      <c r="AW53" s="29"/>
      <c r="AX53" s="29"/>
    </row>
    <row r="54" spans="1:50" ht="14.65" customHeight="1" x14ac:dyDescent="0.2">
      <c r="A54" s="34" t="s">
        <v>31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33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80">
        <v>30023.57</v>
      </c>
      <c r="AU54" s="29"/>
      <c r="AV54" s="29"/>
      <c r="AW54" s="29"/>
      <c r="AX54" s="29"/>
    </row>
    <row r="55" spans="1:50" ht="14.25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</row>
    <row r="56" spans="1:50" ht="14.65" customHeight="1" x14ac:dyDescent="0.2">
      <c r="A56" s="34" t="s">
        <v>31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33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43">
        <v>199562.35</v>
      </c>
      <c r="AU56" s="29"/>
      <c r="AV56" s="29"/>
      <c r="AW56" s="29"/>
      <c r="AX56" s="29"/>
    </row>
    <row r="57" spans="1:50" ht="14.25" customHeight="1" x14ac:dyDescent="0.2">
      <c r="A57" s="31" t="s">
        <v>37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36" t="s">
        <v>122</v>
      </c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36" t="s">
        <v>121</v>
      </c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35">
        <v>126797.73</v>
      </c>
      <c r="AU57" s="29"/>
      <c r="AV57" s="29"/>
      <c r="AW57" s="29"/>
      <c r="AX57" s="29"/>
    </row>
    <row r="58" spans="1:50" ht="14.65" customHeight="1" x14ac:dyDescent="0.2">
      <c r="A58" s="34" t="s">
        <v>31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33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43">
        <v>126797.73</v>
      </c>
      <c r="AU58" s="29"/>
      <c r="AV58" s="29"/>
      <c r="AW58" s="29"/>
      <c r="AX58" s="29"/>
    </row>
    <row r="59" spans="1:50" ht="14.25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</row>
    <row r="60" spans="1:50" ht="14.65" customHeight="1" x14ac:dyDescent="0.2">
      <c r="A60" s="86" t="s">
        <v>120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</row>
    <row r="61" spans="1:50" ht="14.65" customHeight="1" x14ac:dyDescent="0.2">
      <c r="A61" s="85">
        <v>1</v>
      </c>
      <c r="B61" s="84">
        <v>2</v>
      </c>
      <c r="C61" s="51"/>
      <c r="D61" s="51"/>
      <c r="E61" s="51"/>
      <c r="F61" s="51"/>
      <c r="G61" s="51"/>
      <c r="H61" s="84">
        <v>3</v>
      </c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84">
        <v>4</v>
      </c>
      <c r="Y61" s="51"/>
      <c r="Z61" s="51"/>
      <c r="AA61" s="51"/>
      <c r="AB61" s="51"/>
      <c r="AC61" s="84">
        <v>5</v>
      </c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84">
        <v>6</v>
      </c>
      <c r="AO61" s="51"/>
      <c r="AP61" s="51"/>
      <c r="AQ61" s="51"/>
      <c r="AR61" s="51"/>
      <c r="AS61" s="51"/>
      <c r="AT61" s="51"/>
      <c r="AU61" s="84">
        <v>7</v>
      </c>
      <c r="AV61" s="51"/>
      <c r="AW61" s="51"/>
      <c r="AX61" s="51"/>
    </row>
    <row r="62" spans="1:50" ht="43.15" customHeight="1" x14ac:dyDescent="0.2">
      <c r="A62" s="54" t="s">
        <v>119</v>
      </c>
      <c r="B62" s="54" t="s">
        <v>118</v>
      </c>
      <c r="C62" s="51"/>
      <c r="D62" s="51"/>
      <c r="E62" s="51"/>
      <c r="F62" s="51"/>
      <c r="G62" s="51"/>
      <c r="H62" s="62" t="s">
        <v>117</v>
      </c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54" t="s">
        <v>104</v>
      </c>
      <c r="Y62" s="51"/>
      <c r="Z62" s="51"/>
      <c r="AA62" s="51"/>
      <c r="AB62" s="51"/>
      <c r="AC62" s="83">
        <v>0.2</v>
      </c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64">
        <v>67261.539999999994</v>
      </c>
      <c r="AO62" s="51"/>
      <c r="AP62" s="51"/>
      <c r="AQ62" s="51"/>
      <c r="AR62" s="51"/>
      <c r="AS62" s="51"/>
      <c r="AT62" s="51"/>
      <c r="AU62" s="64">
        <v>13452.31</v>
      </c>
      <c r="AV62" s="51"/>
      <c r="AW62" s="51"/>
      <c r="AX62" s="51"/>
    </row>
    <row r="63" spans="1:50" ht="30.2" customHeight="1" x14ac:dyDescent="0.2">
      <c r="A63" s="51"/>
      <c r="B63" s="51"/>
      <c r="C63" s="51"/>
      <c r="D63" s="51"/>
      <c r="E63" s="51"/>
      <c r="F63" s="51"/>
      <c r="G63" s="51"/>
      <c r="H63" s="56" t="s">
        <v>116</v>
      </c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82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</row>
    <row r="64" spans="1:50" ht="43.15" customHeight="1" x14ac:dyDescent="0.2">
      <c r="A64" s="54" t="s">
        <v>115</v>
      </c>
      <c r="B64" s="54" t="s">
        <v>114</v>
      </c>
      <c r="C64" s="51"/>
      <c r="D64" s="51"/>
      <c r="E64" s="51"/>
      <c r="F64" s="51"/>
      <c r="G64" s="51"/>
      <c r="H64" s="62" t="s">
        <v>113</v>
      </c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54" t="s">
        <v>104</v>
      </c>
      <c r="Y64" s="51"/>
      <c r="Z64" s="51"/>
      <c r="AA64" s="51"/>
      <c r="AB64" s="51"/>
      <c r="AC64" s="53">
        <v>0.05</v>
      </c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64">
        <v>82810.39</v>
      </c>
      <c r="AO64" s="51"/>
      <c r="AP64" s="51"/>
      <c r="AQ64" s="51"/>
      <c r="AR64" s="51"/>
      <c r="AS64" s="51"/>
      <c r="AT64" s="51"/>
      <c r="AU64" s="59">
        <v>4140.5200000000004</v>
      </c>
      <c r="AV64" s="51"/>
      <c r="AW64" s="51"/>
      <c r="AX64" s="51"/>
    </row>
    <row r="65" spans="1:50" ht="30.2" customHeight="1" x14ac:dyDescent="0.2">
      <c r="A65" s="51"/>
      <c r="B65" s="51"/>
      <c r="C65" s="51"/>
      <c r="D65" s="51"/>
      <c r="E65" s="51"/>
      <c r="F65" s="51"/>
      <c r="G65" s="51"/>
      <c r="H65" s="56" t="s">
        <v>112</v>
      </c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82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</row>
    <row r="66" spans="1:50" ht="29.45" customHeight="1" x14ac:dyDescent="0.2">
      <c r="A66" s="54" t="s">
        <v>111</v>
      </c>
      <c r="B66" s="54" t="s">
        <v>110</v>
      </c>
      <c r="C66" s="51"/>
      <c r="D66" s="51"/>
      <c r="E66" s="51"/>
      <c r="F66" s="51"/>
      <c r="G66" s="51"/>
      <c r="H66" s="62" t="s">
        <v>109</v>
      </c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54" t="s">
        <v>104</v>
      </c>
      <c r="Y66" s="51"/>
      <c r="Z66" s="51"/>
      <c r="AA66" s="51"/>
      <c r="AB66" s="51"/>
      <c r="AC66" s="53">
        <v>0.25</v>
      </c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64">
        <v>11729.52</v>
      </c>
      <c r="AO66" s="51"/>
      <c r="AP66" s="51"/>
      <c r="AQ66" s="51"/>
      <c r="AR66" s="51"/>
      <c r="AS66" s="51"/>
      <c r="AT66" s="51"/>
      <c r="AU66" s="59">
        <v>2932.38</v>
      </c>
      <c r="AV66" s="51"/>
      <c r="AW66" s="51"/>
      <c r="AX66" s="51"/>
    </row>
    <row r="67" spans="1:50" ht="30.2" customHeight="1" x14ac:dyDescent="0.2">
      <c r="A67" s="51"/>
      <c r="B67" s="51"/>
      <c r="C67" s="51"/>
      <c r="D67" s="51"/>
      <c r="E67" s="51"/>
      <c r="F67" s="51"/>
      <c r="G67" s="51"/>
      <c r="H67" s="56" t="s">
        <v>108</v>
      </c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82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</row>
    <row r="68" spans="1:50" ht="29.45" customHeight="1" x14ac:dyDescent="0.2">
      <c r="A68" s="54" t="s">
        <v>107</v>
      </c>
      <c r="B68" s="54" t="s">
        <v>106</v>
      </c>
      <c r="C68" s="51"/>
      <c r="D68" s="51"/>
      <c r="E68" s="51"/>
      <c r="F68" s="51"/>
      <c r="G68" s="51"/>
      <c r="H68" s="62" t="s">
        <v>105</v>
      </c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54" t="s">
        <v>104</v>
      </c>
      <c r="Y68" s="51"/>
      <c r="Z68" s="51"/>
      <c r="AA68" s="51"/>
      <c r="AB68" s="51"/>
      <c r="AC68" s="53">
        <v>0.15</v>
      </c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64">
        <v>21522.55</v>
      </c>
      <c r="AO68" s="51"/>
      <c r="AP68" s="51"/>
      <c r="AQ68" s="51"/>
      <c r="AR68" s="51"/>
      <c r="AS68" s="51"/>
      <c r="AT68" s="51"/>
      <c r="AU68" s="59">
        <v>3228.38</v>
      </c>
      <c r="AV68" s="51"/>
      <c r="AW68" s="51"/>
      <c r="AX68" s="51"/>
    </row>
    <row r="69" spans="1:50" ht="30.2" customHeight="1" x14ac:dyDescent="0.2">
      <c r="A69" s="51"/>
      <c r="B69" s="51"/>
      <c r="C69" s="51"/>
      <c r="D69" s="51"/>
      <c r="E69" s="51"/>
      <c r="F69" s="51"/>
      <c r="G69" s="51"/>
      <c r="H69" s="56" t="s">
        <v>103</v>
      </c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82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</row>
    <row r="70" spans="1:50" ht="14.25" customHeight="1" x14ac:dyDescent="0.2">
      <c r="A70" s="31" t="s">
        <v>52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81">
        <v>23753.59</v>
      </c>
      <c r="AV70" s="29"/>
      <c r="AW70" s="29"/>
      <c r="AX70" s="29"/>
    </row>
    <row r="71" spans="1:50" ht="14.25" customHeight="1" thickBot="1" x14ac:dyDescent="0.25">
      <c r="A71" s="31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</row>
    <row r="72" spans="1:50" ht="14.25" customHeight="1" thickBot="1" x14ac:dyDescent="0.25">
      <c r="A72" s="42" t="s">
        <v>34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2" t="s">
        <v>33</v>
      </c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0" t="s">
        <v>32</v>
      </c>
      <c r="AT72" s="39"/>
      <c r="AU72" s="39"/>
      <c r="AV72" s="39"/>
      <c r="AW72" s="39"/>
      <c r="AX72" s="39"/>
    </row>
    <row r="73" spans="1:50" ht="14.65" customHeight="1" x14ac:dyDescent="0.2">
      <c r="A73" s="34" t="s">
        <v>102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33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80">
        <v>23753.59</v>
      </c>
      <c r="AT73" s="29"/>
      <c r="AU73" s="29"/>
      <c r="AV73" s="29"/>
      <c r="AW73" s="29"/>
      <c r="AX73" s="29"/>
    </row>
    <row r="74" spans="1:50" ht="14.25" customHeight="1" x14ac:dyDescent="0.2">
      <c r="A74" s="30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</row>
    <row r="75" spans="1:50" ht="15.6" customHeight="1" x14ac:dyDescent="0.2">
      <c r="A75" s="54" t="s">
        <v>101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</row>
    <row r="76" spans="1:50" ht="16.899999999999999" customHeight="1" x14ac:dyDescent="0.2">
      <c r="A76" s="69">
        <v>1</v>
      </c>
      <c r="B76" s="51"/>
      <c r="C76" s="69">
        <v>2</v>
      </c>
      <c r="D76" s="51"/>
      <c r="E76" s="51"/>
      <c r="F76" s="69">
        <v>3</v>
      </c>
      <c r="G76" s="51"/>
      <c r="H76" s="51"/>
      <c r="I76" s="51"/>
      <c r="J76" s="51"/>
      <c r="K76" s="51"/>
      <c r="L76" s="69">
        <v>4</v>
      </c>
      <c r="M76" s="51"/>
      <c r="N76" s="51"/>
      <c r="O76" s="51"/>
      <c r="P76" s="51"/>
      <c r="Q76" s="51"/>
      <c r="R76" s="51"/>
      <c r="S76" s="69">
        <v>5</v>
      </c>
      <c r="T76" s="51"/>
      <c r="U76" s="51"/>
      <c r="V76" s="69">
        <v>6</v>
      </c>
      <c r="W76" s="51"/>
      <c r="X76" s="51"/>
      <c r="Y76" s="51"/>
      <c r="Z76" s="69">
        <v>7</v>
      </c>
      <c r="AA76" s="51"/>
      <c r="AB76" s="51"/>
      <c r="AC76" s="51"/>
      <c r="AD76" s="51"/>
      <c r="AE76" s="69">
        <v>8</v>
      </c>
      <c r="AF76" s="51"/>
      <c r="AG76" s="51"/>
      <c r="AH76" s="51"/>
      <c r="AI76" s="51"/>
      <c r="AJ76" s="51"/>
      <c r="AK76" s="51"/>
      <c r="AL76" s="69">
        <v>9</v>
      </c>
      <c r="AM76" s="51"/>
      <c r="AN76" s="51"/>
      <c r="AO76" s="51"/>
      <c r="AP76" s="69">
        <v>10</v>
      </c>
      <c r="AQ76" s="51"/>
      <c r="AR76" s="51"/>
      <c r="AS76" s="51"/>
      <c r="AT76" s="51"/>
      <c r="AU76" s="51"/>
      <c r="AV76" s="51"/>
      <c r="AW76" s="69">
        <v>11</v>
      </c>
      <c r="AX76" s="51"/>
    </row>
    <row r="77" spans="1:50" ht="15.95" customHeight="1" x14ac:dyDescent="0.2">
      <c r="A77" s="54" t="s">
        <v>100</v>
      </c>
      <c r="B77" s="51"/>
      <c r="C77" s="54" t="s">
        <v>82</v>
      </c>
      <c r="D77" s="51"/>
      <c r="E77" s="51"/>
      <c r="F77" s="62" t="s">
        <v>99</v>
      </c>
      <c r="G77" s="60"/>
      <c r="H77" s="60"/>
      <c r="I77" s="60"/>
      <c r="J77" s="60"/>
      <c r="K77" s="60"/>
      <c r="L77" s="75">
        <v>100</v>
      </c>
      <c r="M77" s="60"/>
      <c r="N77" s="60"/>
      <c r="O77" s="60"/>
      <c r="P77" s="60"/>
      <c r="Q77" s="60"/>
      <c r="R77" s="60"/>
      <c r="S77" s="69">
        <v>230</v>
      </c>
      <c r="T77" s="51"/>
      <c r="U77" s="51"/>
      <c r="V77" s="74"/>
      <c r="W77" s="51"/>
      <c r="X77" s="51"/>
      <c r="Y77" s="51"/>
      <c r="Z77" s="73">
        <v>23000</v>
      </c>
      <c r="AA77" s="51"/>
      <c r="AB77" s="51"/>
      <c r="AC77" s="51"/>
      <c r="AD77" s="51"/>
      <c r="AE77" s="72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</row>
    <row r="78" spans="1:50" ht="16.5" customHeight="1" x14ac:dyDescent="0.2">
      <c r="A78" s="51"/>
      <c r="B78" s="51"/>
      <c r="C78" s="51"/>
      <c r="D78" s="51"/>
      <c r="E78" s="51"/>
      <c r="F78" s="56" t="s">
        <v>98</v>
      </c>
      <c r="G78" s="55"/>
      <c r="H78" s="55"/>
      <c r="I78" s="55"/>
      <c r="J78" s="55"/>
      <c r="K78" s="55"/>
      <c r="L78" s="57" t="s">
        <v>97</v>
      </c>
      <c r="M78" s="55"/>
      <c r="N78" s="55"/>
      <c r="O78" s="55"/>
      <c r="P78" s="55"/>
      <c r="Q78" s="55"/>
      <c r="R78" s="55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</row>
    <row r="79" spans="1:50" ht="15.6" customHeight="1" x14ac:dyDescent="0.2">
      <c r="A79" s="46" t="s">
        <v>52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47">
        <v>0</v>
      </c>
      <c r="AA79" s="29"/>
      <c r="AB79" s="29"/>
      <c r="AC79" s="29"/>
      <c r="AD79" s="29"/>
      <c r="AE79" s="47">
        <v>0</v>
      </c>
      <c r="AF79" s="29"/>
      <c r="AG79" s="29"/>
      <c r="AH79" s="29"/>
      <c r="AI79" s="29"/>
      <c r="AJ79" s="29"/>
      <c r="AK79" s="29"/>
      <c r="AL79" s="47">
        <v>0</v>
      </c>
      <c r="AM79" s="29"/>
      <c r="AN79" s="29"/>
      <c r="AO79" s="29"/>
      <c r="AP79" s="47">
        <v>0</v>
      </c>
      <c r="AQ79" s="29"/>
      <c r="AR79" s="29"/>
      <c r="AS79" s="29"/>
      <c r="AT79" s="29"/>
      <c r="AU79" s="29"/>
      <c r="AV79" s="29"/>
      <c r="AW79" s="29"/>
      <c r="AX79" s="29"/>
    </row>
    <row r="80" spans="1:50" ht="15.6" customHeight="1" x14ac:dyDescent="0.2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47">
        <v>0</v>
      </c>
      <c r="AM80" s="29"/>
      <c r="AN80" s="29"/>
      <c r="AO80" s="29"/>
      <c r="AP80" s="47">
        <v>0</v>
      </c>
      <c r="AQ80" s="29"/>
      <c r="AR80" s="29"/>
      <c r="AS80" s="29"/>
      <c r="AT80" s="29"/>
      <c r="AU80" s="29"/>
      <c r="AV80" s="29"/>
      <c r="AW80" s="29"/>
      <c r="AX80" s="29"/>
    </row>
    <row r="81" spans="1:50" ht="15.6" customHeight="1" thickBot="1" x14ac:dyDescent="0.25">
      <c r="A81" s="46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</row>
    <row r="82" spans="1:50" ht="14.25" customHeight="1" thickBot="1" x14ac:dyDescent="0.25">
      <c r="A82" s="42" t="s">
        <v>34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2" t="s">
        <v>33</v>
      </c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0" t="s">
        <v>32</v>
      </c>
      <c r="AU82" s="39"/>
      <c r="AV82" s="39"/>
      <c r="AW82" s="39"/>
      <c r="AX82" s="39"/>
    </row>
    <row r="83" spans="1:50" ht="14.65" customHeight="1" x14ac:dyDescent="0.2">
      <c r="A83" s="34" t="s">
        <v>45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33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79">
        <v>23000</v>
      </c>
      <c r="AU83" s="29"/>
      <c r="AV83" s="29"/>
      <c r="AW83" s="29"/>
      <c r="AX83" s="29"/>
    </row>
    <row r="84" spans="1:50" ht="14.25" customHeight="1" x14ac:dyDescent="0.2">
      <c r="A84" s="31" t="s">
        <v>96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36" t="s">
        <v>95</v>
      </c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36" t="s">
        <v>94</v>
      </c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45">
        <v>460</v>
      </c>
      <c r="AU84" s="29"/>
      <c r="AV84" s="29"/>
      <c r="AW84" s="29"/>
      <c r="AX84" s="29"/>
    </row>
    <row r="85" spans="1:50" ht="14.65" customHeight="1" x14ac:dyDescent="0.2">
      <c r="A85" s="34" t="s">
        <v>31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33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79">
        <v>23460</v>
      </c>
      <c r="AU85" s="29"/>
      <c r="AV85" s="29"/>
      <c r="AW85" s="29"/>
      <c r="AX85" s="29"/>
    </row>
    <row r="86" spans="1:50" ht="14.25" customHeight="1" x14ac:dyDescent="0.2">
      <c r="A86" s="30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</row>
    <row r="87" spans="1:50" ht="15.6" customHeight="1" x14ac:dyDescent="0.2">
      <c r="A87" s="54" t="s">
        <v>93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</row>
    <row r="88" spans="1:50" ht="16.899999999999999" customHeight="1" x14ac:dyDescent="0.2">
      <c r="A88" s="69">
        <v>1</v>
      </c>
      <c r="B88" s="51"/>
      <c r="C88" s="69">
        <v>2</v>
      </c>
      <c r="D88" s="51"/>
      <c r="E88" s="51"/>
      <c r="F88" s="69">
        <v>3</v>
      </c>
      <c r="G88" s="51"/>
      <c r="H88" s="51"/>
      <c r="I88" s="51"/>
      <c r="J88" s="51"/>
      <c r="K88" s="51"/>
      <c r="L88" s="69">
        <v>4</v>
      </c>
      <c r="M88" s="51"/>
      <c r="N88" s="51"/>
      <c r="O88" s="51"/>
      <c r="P88" s="51"/>
      <c r="Q88" s="51"/>
      <c r="R88" s="51"/>
      <c r="S88" s="69">
        <v>5</v>
      </c>
      <c r="T88" s="51"/>
      <c r="U88" s="51"/>
      <c r="V88" s="69">
        <v>6</v>
      </c>
      <c r="W88" s="51"/>
      <c r="X88" s="51"/>
      <c r="Y88" s="51"/>
      <c r="Z88" s="69">
        <v>7</v>
      </c>
      <c r="AA88" s="51"/>
      <c r="AB88" s="51"/>
      <c r="AC88" s="51"/>
      <c r="AD88" s="51"/>
      <c r="AE88" s="69">
        <v>8</v>
      </c>
      <c r="AF88" s="51"/>
      <c r="AG88" s="51"/>
      <c r="AH88" s="51"/>
      <c r="AI88" s="51"/>
      <c r="AJ88" s="51"/>
      <c r="AK88" s="51"/>
      <c r="AL88" s="69">
        <v>9</v>
      </c>
      <c r="AM88" s="51"/>
      <c r="AN88" s="51"/>
      <c r="AO88" s="51"/>
      <c r="AP88" s="69">
        <v>10</v>
      </c>
      <c r="AQ88" s="51"/>
      <c r="AR88" s="51"/>
      <c r="AS88" s="51"/>
      <c r="AT88" s="51"/>
      <c r="AU88" s="51"/>
      <c r="AV88" s="51"/>
      <c r="AW88" s="69">
        <v>11</v>
      </c>
      <c r="AX88" s="51"/>
    </row>
    <row r="89" spans="1:50" ht="15.95" customHeight="1" x14ac:dyDescent="0.2">
      <c r="A89" s="54" t="s">
        <v>92</v>
      </c>
      <c r="B89" s="51"/>
      <c r="C89" s="54" t="s">
        <v>82</v>
      </c>
      <c r="D89" s="51"/>
      <c r="E89" s="51"/>
      <c r="F89" s="62" t="s">
        <v>91</v>
      </c>
      <c r="G89" s="60"/>
      <c r="H89" s="60"/>
      <c r="I89" s="60"/>
      <c r="J89" s="60"/>
      <c r="K89" s="60"/>
      <c r="L89" s="75">
        <v>1</v>
      </c>
      <c r="M89" s="60"/>
      <c r="N89" s="60"/>
      <c r="O89" s="60"/>
      <c r="P89" s="60"/>
      <c r="Q89" s="60"/>
      <c r="R89" s="60"/>
      <c r="S89" s="78">
        <v>639764.60000000009</v>
      </c>
      <c r="T89" s="51"/>
      <c r="U89" s="51"/>
      <c r="V89" s="74"/>
      <c r="W89" s="51"/>
      <c r="X89" s="51"/>
      <c r="Y89" s="51"/>
      <c r="Z89" s="78">
        <v>639764.6</v>
      </c>
      <c r="AA89" s="51"/>
      <c r="AB89" s="51"/>
      <c r="AC89" s="51"/>
      <c r="AD89" s="51"/>
      <c r="AE89" s="72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</row>
    <row r="90" spans="1:50" ht="16.5" customHeight="1" x14ac:dyDescent="0.2">
      <c r="A90" s="51"/>
      <c r="B90" s="51"/>
      <c r="C90" s="51"/>
      <c r="D90" s="51"/>
      <c r="E90" s="51"/>
      <c r="F90" s="56" t="s">
        <v>90</v>
      </c>
      <c r="G90" s="55"/>
      <c r="H90" s="55"/>
      <c r="I90" s="55"/>
      <c r="J90" s="55"/>
      <c r="K90" s="55"/>
      <c r="L90" s="57" t="s">
        <v>79</v>
      </c>
      <c r="M90" s="55"/>
      <c r="N90" s="55"/>
      <c r="O90" s="55"/>
      <c r="P90" s="55"/>
      <c r="Q90" s="55"/>
      <c r="R90" s="55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</row>
    <row r="91" spans="1:50" ht="15.95" customHeight="1" x14ac:dyDescent="0.2">
      <c r="A91" s="54" t="s">
        <v>89</v>
      </c>
      <c r="B91" s="51"/>
      <c r="C91" s="54" t="s">
        <v>82</v>
      </c>
      <c r="D91" s="51"/>
      <c r="E91" s="51"/>
      <c r="F91" s="62" t="s">
        <v>88</v>
      </c>
      <c r="G91" s="60"/>
      <c r="H91" s="60"/>
      <c r="I91" s="60"/>
      <c r="J91" s="60"/>
      <c r="K91" s="60"/>
      <c r="L91" s="75">
        <v>10</v>
      </c>
      <c r="M91" s="60"/>
      <c r="N91" s="60"/>
      <c r="O91" s="60"/>
      <c r="P91" s="60"/>
      <c r="Q91" s="60"/>
      <c r="R91" s="60"/>
      <c r="S91" s="76">
        <v>30321.5</v>
      </c>
      <c r="T91" s="51"/>
      <c r="U91" s="51"/>
      <c r="V91" s="74"/>
      <c r="W91" s="51"/>
      <c r="X91" s="51"/>
      <c r="Y91" s="51"/>
      <c r="Z91" s="77">
        <v>303215</v>
      </c>
      <c r="AA91" s="51"/>
      <c r="AB91" s="51"/>
      <c r="AC91" s="51"/>
      <c r="AD91" s="51"/>
      <c r="AE91" s="72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</row>
    <row r="92" spans="1:50" ht="16.5" customHeight="1" x14ac:dyDescent="0.2">
      <c r="A92" s="51"/>
      <c r="B92" s="51"/>
      <c r="C92" s="51"/>
      <c r="D92" s="51"/>
      <c r="E92" s="51"/>
      <c r="F92" s="56" t="s">
        <v>87</v>
      </c>
      <c r="G92" s="55"/>
      <c r="H92" s="55"/>
      <c r="I92" s="55"/>
      <c r="J92" s="55"/>
      <c r="K92" s="55"/>
      <c r="L92" s="57" t="s">
        <v>79</v>
      </c>
      <c r="M92" s="55"/>
      <c r="N92" s="55"/>
      <c r="O92" s="55"/>
      <c r="P92" s="55"/>
      <c r="Q92" s="55"/>
      <c r="R92" s="55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</row>
    <row r="93" spans="1:50" ht="15.95" customHeight="1" x14ac:dyDescent="0.2">
      <c r="A93" s="54" t="s">
        <v>86</v>
      </c>
      <c r="B93" s="51"/>
      <c r="C93" s="54" t="s">
        <v>82</v>
      </c>
      <c r="D93" s="51"/>
      <c r="E93" s="51"/>
      <c r="F93" s="62" t="s">
        <v>85</v>
      </c>
      <c r="G93" s="60"/>
      <c r="H93" s="60"/>
      <c r="I93" s="60"/>
      <c r="J93" s="60"/>
      <c r="K93" s="60"/>
      <c r="L93" s="75">
        <v>2</v>
      </c>
      <c r="M93" s="60"/>
      <c r="N93" s="60"/>
      <c r="O93" s="60"/>
      <c r="P93" s="60"/>
      <c r="Q93" s="60"/>
      <c r="R93" s="60"/>
      <c r="S93" s="76">
        <v>32214.6</v>
      </c>
      <c r="T93" s="51"/>
      <c r="U93" s="51"/>
      <c r="V93" s="74"/>
      <c r="W93" s="51"/>
      <c r="X93" s="51"/>
      <c r="Y93" s="51"/>
      <c r="Z93" s="76">
        <v>64429.2</v>
      </c>
      <c r="AA93" s="51"/>
      <c r="AB93" s="51"/>
      <c r="AC93" s="51"/>
      <c r="AD93" s="51"/>
      <c r="AE93" s="72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</row>
    <row r="94" spans="1:50" ht="16.5" customHeight="1" x14ac:dyDescent="0.2">
      <c r="A94" s="51"/>
      <c r="B94" s="51"/>
      <c r="C94" s="51"/>
      <c r="D94" s="51"/>
      <c r="E94" s="51"/>
      <c r="F94" s="56" t="s">
        <v>84</v>
      </c>
      <c r="G94" s="55"/>
      <c r="H94" s="55"/>
      <c r="I94" s="55"/>
      <c r="J94" s="55"/>
      <c r="K94" s="55"/>
      <c r="L94" s="57" t="s">
        <v>79</v>
      </c>
      <c r="M94" s="55"/>
      <c r="N94" s="55"/>
      <c r="O94" s="55"/>
      <c r="P94" s="55"/>
      <c r="Q94" s="55"/>
      <c r="R94" s="55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</row>
    <row r="95" spans="1:50" ht="15.95" customHeight="1" x14ac:dyDescent="0.2">
      <c r="A95" s="54" t="s">
        <v>83</v>
      </c>
      <c r="B95" s="51"/>
      <c r="C95" s="54" t="s">
        <v>82</v>
      </c>
      <c r="D95" s="51"/>
      <c r="E95" s="51"/>
      <c r="F95" s="62" t="s">
        <v>81</v>
      </c>
      <c r="G95" s="60"/>
      <c r="H95" s="60"/>
      <c r="I95" s="60"/>
      <c r="J95" s="60"/>
      <c r="K95" s="60"/>
      <c r="L95" s="75">
        <v>2</v>
      </c>
      <c r="M95" s="60"/>
      <c r="N95" s="60"/>
      <c r="O95" s="60"/>
      <c r="P95" s="60"/>
      <c r="Q95" s="60"/>
      <c r="R95" s="60"/>
      <c r="S95" s="73">
        <v>33979.000000000007</v>
      </c>
      <c r="T95" s="51"/>
      <c r="U95" s="51"/>
      <c r="V95" s="74"/>
      <c r="W95" s="51"/>
      <c r="X95" s="51"/>
      <c r="Y95" s="51"/>
      <c r="Z95" s="73">
        <v>67958</v>
      </c>
      <c r="AA95" s="51"/>
      <c r="AB95" s="51"/>
      <c r="AC95" s="51"/>
      <c r="AD95" s="51"/>
      <c r="AE95" s="72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</row>
    <row r="96" spans="1:50" ht="16.5" customHeight="1" x14ac:dyDescent="0.2">
      <c r="A96" s="51"/>
      <c r="B96" s="51"/>
      <c r="C96" s="51"/>
      <c r="D96" s="51"/>
      <c r="E96" s="51"/>
      <c r="F96" s="56" t="s">
        <v>80</v>
      </c>
      <c r="G96" s="55"/>
      <c r="H96" s="55"/>
      <c r="I96" s="55"/>
      <c r="J96" s="55"/>
      <c r="K96" s="55"/>
      <c r="L96" s="57" t="s">
        <v>79</v>
      </c>
      <c r="M96" s="55"/>
      <c r="N96" s="55"/>
      <c r="O96" s="55"/>
      <c r="P96" s="55"/>
      <c r="Q96" s="55"/>
      <c r="R96" s="55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</row>
    <row r="97" spans="1:50" ht="15.6" customHeight="1" x14ac:dyDescent="0.2">
      <c r="A97" s="46" t="s">
        <v>52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47">
        <v>0</v>
      </c>
      <c r="AA97" s="29"/>
      <c r="AB97" s="29"/>
      <c r="AC97" s="29"/>
      <c r="AD97" s="29"/>
      <c r="AE97" s="47">
        <v>0</v>
      </c>
      <c r="AF97" s="29"/>
      <c r="AG97" s="29"/>
      <c r="AH97" s="29"/>
      <c r="AI97" s="29"/>
      <c r="AJ97" s="29"/>
      <c r="AK97" s="29"/>
      <c r="AL97" s="47">
        <v>0</v>
      </c>
      <c r="AM97" s="29"/>
      <c r="AN97" s="29"/>
      <c r="AO97" s="29"/>
      <c r="AP97" s="47">
        <v>0</v>
      </c>
      <c r="AQ97" s="29"/>
      <c r="AR97" s="29"/>
      <c r="AS97" s="29"/>
      <c r="AT97" s="29"/>
      <c r="AU97" s="29"/>
      <c r="AV97" s="29"/>
      <c r="AW97" s="29"/>
      <c r="AX97" s="29"/>
    </row>
    <row r="98" spans="1:50" ht="15.6" customHeight="1" x14ac:dyDescent="0.2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47">
        <v>0</v>
      </c>
      <c r="AM98" s="29"/>
      <c r="AN98" s="29"/>
      <c r="AO98" s="29"/>
      <c r="AP98" s="47">
        <v>0</v>
      </c>
      <c r="AQ98" s="29"/>
      <c r="AR98" s="29"/>
      <c r="AS98" s="29"/>
      <c r="AT98" s="29"/>
      <c r="AU98" s="29"/>
      <c r="AV98" s="29"/>
      <c r="AW98" s="29"/>
      <c r="AX98" s="29"/>
    </row>
    <row r="99" spans="1:50" ht="15.6" customHeight="1" thickBot="1" x14ac:dyDescent="0.25">
      <c r="A99" s="46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</row>
    <row r="100" spans="1:50" ht="14.25" customHeight="1" thickBot="1" x14ac:dyDescent="0.25">
      <c r="A100" s="42" t="s">
        <v>34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2" t="s">
        <v>33</v>
      </c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0" t="s">
        <v>32</v>
      </c>
      <c r="AU100" s="39"/>
      <c r="AV100" s="39"/>
      <c r="AW100" s="39"/>
      <c r="AX100" s="39"/>
    </row>
    <row r="101" spans="1:50" ht="14.65" customHeight="1" x14ac:dyDescent="0.2">
      <c r="A101" s="34" t="s">
        <v>78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33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70">
        <v>1075366.8</v>
      </c>
      <c r="AU101" s="29"/>
      <c r="AV101" s="29"/>
      <c r="AW101" s="29"/>
      <c r="AX101" s="29"/>
    </row>
    <row r="102" spans="1:50" ht="14.25" customHeight="1" x14ac:dyDescent="0.2">
      <c r="A102" s="31" t="s">
        <v>77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36" t="s">
        <v>76</v>
      </c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36" t="s">
        <v>75</v>
      </c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71">
        <v>12904.4</v>
      </c>
      <c r="AU102" s="29"/>
      <c r="AV102" s="29"/>
      <c r="AW102" s="29"/>
      <c r="AX102" s="29"/>
    </row>
    <row r="103" spans="1:50" ht="14.65" customHeight="1" x14ac:dyDescent="0.2">
      <c r="A103" s="34" t="s">
        <v>31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33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70">
        <v>1088271.2</v>
      </c>
      <c r="AU103" s="29"/>
      <c r="AV103" s="29"/>
      <c r="AW103" s="29"/>
      <c r="AX103" s="29"/>
    </row>
    <row r="104" spans="1:50" ht="14.25" customHeight="1" x14ac:dyDescent="0.2">
      <c r="A104" s="30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</row>
    <row r="105" spans="1:50" ht="15.6" customHeight="1" x14ac:dyDescent="0.2">
      <c r="A105" s="54" t="s">
        <v>74</v>
      </c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</row>
    <row r="106" spans="1:50" ht="16.899999999999999" customHeight="1" x14ac:dyDescent="0.2">
      <c r="A106" s="69">
        <v>1</v>
      </c>
      <c r="B106" s="51"/>
      <c r="C106" s="51"/>
      <c r="D106" s="69">
        <v>2</v>
      </c>
      <c r="E106" s="51"/>
      <c r="F106" s="51"/>
      <c r="G106" s="69">
        <v>3</v>
      </c>
      <c r="H106" s="51"/>
      <c r="I106" s="51"/>
      <c r="J106" s="51"/>
      <c r="K106" s="51"/>
      <c r="L106" s="51"/>
      <c r="M106" s="69">
        <v>4</v>
      </c>
      <c r="N106" s="51"/>
      <c r="O106" s="51"/>
      <c r="P106" s="51"/>
      <c r="Q106" s="51"/>
      <c r="R106" s="51"/>
      <c r="S106" s="51"/>
      <c r="T106" s="69">
        <v>5</v>
      </c>
      <c r="U106" s="51"/>
      <c r="V106" s="51"/>
      <c r="W106" s="69">
        <v>6</v>
      </c>
      <c r="X106" s="51"/>
      <c r="Y106" s="51"/>
      <c r="Z106" s="51"/>
      <c r="AA106" s="69">
        <v>7</v>
      </c>
      <c r="AB106" s="51"/>
      <c r="AC106" s="51"/>
      <c r="AD106" s="51"/>
      <c r="AE106" s="51"/>
      <c r="AF106" s="69">
        <v>8</v>
      </c>
      <c r="AG106" s="51"/>
      <c r="AH106" s="51"/>
      <c r="AI106" s="51"/>
      <c r="AJ106" s="51"/>
      <c r="AK106" s="51"/>
      <c r="AL106" s="51"/>
      <c r="AM106" s="69">
        <v>9</v>
      </c>
      <c r="AN106" s="51"/>
      <c r="AO106" s="51"/>
      <c r="AP106" s="51"/>
      <c r="AQ106" s="69">
        <v>10</v>
      </c>
      <c r="AR106" s="51"/>
      <c r="AS106" s="51"/>
      <c r="AT106" s="51"/>
      <c r="AU106" s="51"/>
      <c r="AV106" s="51"/>
      <c r="AW106" s="51"/>
      <c r="AX106" s="68">
        <v>11</v>
      </c>
    </row>
    <row r="107" spans="1:50" ht="43.15" customHeight="1" x14ac:dyDescent="0.2">
      <c r="A107" s="54" t="s">
        <v>73</v>
      </c>
      <c r="B107" s="51"/>
      <c r="C107" s="51"/>
      <c r="D107" s="63" t="s">
        <v>72</v>
      </c>
      <c r="E107" s="60"/>
      <c r="F107" s="60"/>
      <c r="G107" s="62" t="s">
        <v>71</v>
      </c>
      <c r="H107" s="60"/>
      <c r="I107" s="60"/>
      <c r="J107" s="60"/>
      <c r="K107" s="60"/>
      <c r="L107" s="60"/>
      <c r="M107" s="61">
        <v>1</v>
      </c>
      <c r="N107" s="60"/>
      <c r="O107" s="60"/>
      <c r="P107" s="60"/>
      <c r="Q107" s="60"/>
      <c r="R107" s="60"/>
      <c r="S107" s="60"/>
      <c r="T107" s="64">
        <v>35433.47</v>
      </c>
      <c r="U107" s="51"/>
      <c r="V107" s="51"/>
      <c r="W107" s="52">
        <v>0</v>
      </c>
      <c r="X107" s="51"/>
      <c r="Y107" s="51"/>
      <c r="Z107" s="51"/>
      <c r="AA107" s="67">
        <v>452131.08</v>
      </c>
      <c r="AB107" s="51"/>
      <c r="AC107" s="51"/>
      <c r="AD107" s="51"/>
      <c r="AE107" s="51"/>
      <c r="AF107" s="67">
        <v>452131.08</v>
      </c>
      <c r="AG107" s="51"/>
      <c r="AH107" s="51"/>
      <c r="AI107" s="51"/>
      <c r="AJ107" s="51"/>
      <c r="AK107" s="51"/>
      <c r="AL107" s="51"/>
      <c r="AM107" s="52">
        <v>0</v>
      </c>
      <c r="AN107" s="51"/>
      <c r="AO107" s="51"/>
      <c r="AP107" s="51"/>
      <c r="AQ107" s="66">
        <v>1263</v>
      </c>
      <c r="AR107" s="51"/>
      <c r="AS107" s="51"/>
      <c r="AT107" s="51"/>
      <c r="AU107" s="51"/>
      <c r="AV107" s="51"/>
      <c r="AW107" s="51"/>
      <c r="AX107" s="65">
        <v>1263</v>
      </c>
    </row>
    <row r="108" spans="1:50" ht="43.9" customHeight="1" x14ac:dyDescent="0.2">
      <c r="A108" s="51"/>
      <c r="B108" s="51"/>
      <c r="C108" s="51"/>
      <c r="D108" s="57" t="s">
        <v>55</v>
      </c>
      <c r="E108" s="55"/>
      <c r="F108" s="55"/>
      <c r="G108" s="56" t="s">
        <v>54</v>
      </c>
      <c r="H108" s="55"/>
      <c r="I108" s="55"/>
      <c r="J108" s="55"/>
      <c r="K108" s="55"/>
      <c r="L108" s="55"/>
      <c r="M108" s="54" t="s">
        <v>63</v>
      </c>
      <c r="N108" s="51"/>
      <c r="O108" s="51"/>
      <c r="P108" s="51"/>
      <c r="Q108" s="51"/>
      <c r="R108" s="51"/>
      <c r="S108" s="51"/>
      <c r="T108" s="64">
        <v>35433.47</v>
      </c>
      <c r="U108" s="51"/>
      <c r="V108" s="51"/>
      <c r="W108" s="52">
        <v>0</v>
      </c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2">
        <v>0</v>
      </c>
      <c r="AN108" s="51"/>
      <c r="AO108" s="51"/>
      <c r="AP108" s="51"/>
      <c r="AQ108" s="52">
        <v>0</v>
      </c>
      <c r="AR108" s="51"/>
      <c r="AS108" s="51"/>
      <c r="AT108" s="51"/>
      <c r="AU108" s="51"/>
      <c r="AV108" s="51"/>
      <c r="AW108" s="51"/>
      <c r="AX108" s="50">
        <v>0</v>
      </c>
    </row>
    <row r="109" spans="1:50" ht="70.5" customHeight="1" x14ac:dyDescent="0.2">
      <c r="A109" s="54" t="s">
        <v>70</v>
      </c>
      <c r="B109" s="51"/>
      <c r="C109" s="51"/>
      <c r="D109" s="63" t="s">
        <v>69</v>
      </c>
      <c r="E109" s="60"/>
      <c r="F109" s="60"/>
      <c r="G109" s="62" t="s">
        <v>68</v>
      </c>
      <c r="H109" s="60"/>
      <c r="I109" s="60"/>
      <c r="J109" s="60"/>
      <c r="K109" s="60"/>
      <c r="L109" s="60"/>
      <c r="M109" s="61">
        <v>5</v>
      </c>
      <c r="N109" s="60"/>
      <c r="O109" s="60"/>
      <c r="P109" s="60"/>
      <c r="Q109" s="60"/>
      <c r="R109" s="60"/>
      <c r="S109" s="60"/>
      <c r="T109" s="53">
        <v>204.52</v>
      </c>
      <c r="U109" s="51"/>
      <c r="V109" s="51"/>
      <c r="W109" s="52">
        <v>0</v>
      </c>
      <c r="X109" s="51"/>
      <c r="Y109" s="51"/>
      <c r="Z109" s="51"/>
      <c r="AA109" s="64">
        <v>13048.38</v>
      </c>
      <c r="AB109" s="51"/>
      <c r="AC109" s="51"/>
      <c r="AD109" s="51"/>
      <c r="AE109" s="51"/>
      <c r="AF109" s="64">
        <v>13048.38</v>
      </c>
      <c r="AG109" s="51"/>
      <c r="AH109" s="51"/>
      <c r="AI109" s="51"/>
      <c r="AJ109" s="51"/>
      <c r="AK109" s="51"/>
      <c r="AL109" s="51"/>
      <c r="AM109" s="52">
        <v>0</v>
      </c>
      <c r="AN109" s="51"/>
      <c r="AO109" s="51"/>
      <c r="AP109" s="51"/>
      <c r="AQ109" s="53">
        <v>7.29</v>
      </c>
      <c r="AR109" s="51"/>
      <c r="AS109" s="51"/>
      <c r="AT109" s="51"/>
      <c r="AU109" s="51"/>
      <c r="AV109" s="51"/>
      <c r="AW109" s="51"/>
      <c r="AX109" s="58">
        <v>36.450000000000003</v>
      </c>
    </row>
    <row r="110" spans="1:50" ht="43.9" customHeight="1" x14ac:dyDescent="0.2">
      <c r="A110" s="51"/>
      <c r="B110" s="51"/>
      <c r="C110" s="51"/>
      <c r="D110" s="57" t="s">
        <v>55</v>
      </c>
      <c r="E110" s="55"/>
      <c r="F110" s="55"/>
      <c r="G110" s="56" t="s">
        <v>54</v>
      </c>
      <c r="H110" s="55"/>
      <c r="I110" s="55"/>
      <c r="J110" s="55"/>
      <c r="K110" s="55"/>
      <c r="L110" s="55"/>
      <c r="M110" s="54" t="s">
        <v>67</v>
      </c>
      <c r="N110" s="51"/>
      <c r="O110" s="51"/>
      <c r="P110" s="51"/>
      <c r="Q110" s="51"/>
      <c r="R110" s="51"/>
      <c r="S110" s="51"/>
      <c r="T110" s="53">
        <v>204.52</v>
      </c>
      <c r="U110" s="51"/>
      <c r="V110" s="51"/>
      <c r="W110" s="52">
        <v>0</v>
      </c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2">
        <v>0</v>
      </c>
      <c r="AN110" s="51"/>
      <c r="AO110" s="51"/>
      <c r="AP110" s="51"/>
      <c r="AQ110" s="52">
        <v>0</v>
      </c>
      <c r="AR110" s="51"/>
      <c r="AS110" s="51"/>
      <c r="AT110" s="51"/>
      <c r="AU110" s="51"/>
      <c r="AV110" s="51"/>
      <c r="AW110" s="51"/>
      <c r="AX110" s="50">
        <v>0</v>
      </c>
    </row>
    <row r="111" spans="1:50" ht="29.45" customHeight="1" x14ac:dyDescent="0.2">
      <c r="A111" s="54" t="s">
        <v>66</v>
      </c>
      <c r="B111" s="51"/>
      <c r="C111" s="51"/>
      <c r="D111" s="63" t="s">
        <v>65</v>
      </c>
      <c r="E111" s="60"/>
      <c r="F111" s="60"/>
      <c r="G111" s="62" t="s">
        <v>64</v>
      </c>
      <c r="H111" s="60"/>
      <c r="I111" s="60"/>
      <c r="J111" s="60"/>
      <c r="K111" s="60"/>
      <c r="L111" s="60"/>
      <c r="M111" s="61">
        <v>1</v>
      </c>
      <c r="N111" s="60"/>
      <c r="O111" s="60"/>
      <c r="P111" s="60"/>
      <c r="Q111" s="60"/>
      <c r="R111" s="60"/>
      <c r="S111" s="60"/>
      <c r="T111" s="53">
        <v>949.04</v>
      </c>
      <c r="U111" s="51"/>
      <c r="V111" s="51"/>
      <c r="W111" s="52">
        <v>0</v>
      </c>
      <c r="X111" s="51"/>
      <c r="Y111" s="51"/>
      <c r="Z111" s="51"/>
      <c r="AA111" s="64">
        <v>12109.75</v>
      </c>
      <c r="AB111" s="51"/>
      <c r="AC111" s="51"/>
      <c r="AD111" s="51"/>
      <c r="AE111" s="51"/>
      <c r="AF111" s="64">
        <v>12109.75</v>
      </c>
      <c r="AG111" s="51"/>
      <c r="AH111" s="51"/>
      <c r="AI111" s="51"/>
      <c r="AJ111" s="51"/>
      <c r="AK111" s="51"/>
      <c r="AL111" s="51"/>
      <c r="AM111" s="52">
        <v>0</v>
      </c>
      <c r="AN111" s="51"/>
      <c r="AO111" s="51"/>
      <c r="AP111" s="51"/>
      <c r="AQ111" s="53">
        <v>31.85</v>
      </c>
      <c r="AR111" s="51"/>
      <c r="AS111" s="51"/>
      <c r="AT111" s="51"/>
      <c r="AU111" s="51"/>
      <c r="AV111" s="51"/>
      <c r="AW111" s="51"/>
      <c r="AX111" s="58">
        <v>31.85</v>
      </c>
    </row>
    <row r="112" spans="1:50" ht="43.9" customHeight="1" x14ac:dyDescent="0.2">
      <c r="A112" s="51"/>
      <c r="B112" s="51"/>
      <c r="C112" s="51"/>
      <c r="D112" s="57" t="s">
        <v>55</v>
      </c>
      <c r="E112" s="55"/>
      <c r="F112" s="55"/>
      <c r="G112" s="56" t="s">
        <v>54</v>
      </c>
      <c r="H112" s="55"/>
      <c r="I112" s="55"/>
      <c r="J112" s="55"/>
      <c r="K112" s="55"/>
      <c r="L112" s="55"/>
      <c r="M112" s="54" t="s">
        <v>63</v>
      </c>
      <c r="N112" s="51"/>
      <c r="O112" s="51"/>
      <c r="P112" s="51"/>
      <c r="Q112" s="51"/>
      <c r="R112" s="51"/>
      <c r="S112" s="51"/>
      <c r="T112" s="53">
        <v>949.04</v>
      </c>
      <c r="U112" s="51"/>
      <c r="V112" s="51"/>
      <c r="W112" s="52">
        <v>0</v>
      </c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2">
        <v>0</v>
      </c>
      <c r="AN112" s="51"/>
      <c r="AO112" s="51"/>
      <c r="AP112" s="51"/>
      <c r="AQ112" s="52">
        <v>0</v>
      </c>
      <c r="AR112" s="51"/>
      <c r="AS112" s="51"/>
      <c r="AT112" s="51"/>
      <c r="AU112" s="51"/>
      <c r="AV112" s="51"/>
      <c r="AW112" s="51"/>
      <c r="AX112" s="50">
        <v>0</v>
      </c>
    </row>
    <row r="113" spans="1:50" ht="29.45" customHeight="1" x14ac:dyDescent="0.2">
      <c r="A113" s="54" t="s">
        <v>62</v>
      </c>
      <c r="B113" s="51"/>
      <c r="C113" s="51"/>
      <c r="D113" s="63" t="s">
        <v>61</v>
      </c>
      <c r="E113" s="60"/>
      <c r="F113" s="60"/>
      <c r="G113" s="62" t="s">
        <v>60</v>
      </c>
      <c r="H113" s="60"/>
      <c r="I113" s="60"/>
      <c r="J113" s="60"/>
      <c r="K113" s="60"/>
      <c r="L113" s="60"/>
      <c r="M113" s="61">
        <v>6</v>
      </c>
      <c r="N113" s="60"/>
      <c r="O113" s="60"/>
      <c r="P113" s="60"/>
      <c r="Q113" s="60"/>
      <c r="R113" s="60"/>
      <c r="S113" s="60"/>
      <c r="T113" s="52">
        <v>37</v>
      </c>
      <c r="U113" s="51"/>
      <c r="V113" s="51"/>
      <c r="W113" s="52">
        <v>0</v>
      </c>
      <c r="X113" s="51"/>
      <c r="Y113" s="51"/>
      <c r="Z113" s="51"/>
      <c r="AA113" s="59">
        <v>2832.72</v>
      </c>
      <c r="AB113" s="51"/>
      <c r="AC113" s="51"/>
      <c r="AD113" s="51"/>
      <c r="AE113" s="51"/>
      <c r="AF113" s="59">
        <v>2832.72</v>
      </c>
      <c r="AG113" s="51"/>
      <c r="AH113" s="51"/>
      <c r="AI113" s="51"/>
      <c r="AJ113" s="51"/>
      <c r="AK113" s="51"/>
      <c r="AL113" s="51"/>
      <c r="AM113" s="52">
        <v>0</v>
      </c>
      <c r="AN113" s="51"/>
      <c r="AO113" s="51"/>
      <c r="AP113" s="51"/>
      <c r="AQ113" s="53">
        <v>1.62</v>
      </c>
      <c r="AR113" s="51"/>
      <c r="AS113" s="51"/>
      <c r="AT113" s="51"/>
      <c r="AU113" s="51"/>
      <c r="AV113" s="51"/>
      <c r="AW113" s="51"/>
      <c r="AX113" s="58">
        <v>9.7200000000000006</v>
      </c>
    </row>
    <row r="114" spans="1:50" ht="43.9" customHeight="1" x14ac:dyDescent="0.2">
      <c r="A114" s="51"/>
      <c r="B114" s="51"/>
      <c r="C114" s="51"/>
      <c r="D114" s="57" t="s">
        <v>55</v>
      </c>
      <c r="E114" s="55"/>
      <c r="F114" s="55"/>
      <c r="G114" s="56" t="s">
        <v>54</v>
      </c>
      <c r="H114" s="55"/>
      <c r="I114" s="55"/>
      <c r="J114" s="55"/>
      <c r="K114" s="55"/>
      <c r="L114" s="55"/>
      <c r="M114" s="54" t="s">
        <v>59</v>
      </c>
      <c r="N114" s="51"/>
      <c r="O114" s="51"/>
      <c r="P114" s="51"/>
      <c r="Q114" s="51"/>
      <c r="R114" s="51"/>
      <c r="S114" s="51"/>
      <c r="T114" s="52">
        <v>37</v>
      </c>
      <c r="U114" s="51"/>
      <c r="V114" s="51"/>
      <c r="W114" s="52">
        <v>0</v>
      </c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2">
        <v>0</v>
      </c>
      <c r="AN114" s="51"/>
      <c r="AO114" s="51"/>
      <c r="AP114" s="51"/>
      <c r="AQ114" s="52">
        <v>0</v>
      </c>
      <c r="AR114" s="51"/>
      <c r="AS114" s="51"/>
      <c r="AT114" s="51"/>
      <c r="AU114" s="51"/>
      <c r="AV114" s="51"/>
      <c r="AW114" s="51"/>
      <c r="AX114" s="50">
        <v>0</v>
      </c>
    </row>
    <row r="115" spans="1:50" ht="84.2" customHeight="1" x14ac:dyDescent="0.2">
      <c r="A115" s="54" t="s">
        <v>58</v>
      </c>
      <c r="B115" s="51"/>
      <c r="C115" s="51"/>
      <c r="D115" s="63" t="s">
        <v>57</v>
      </c>
      <c r="E115" s="60"/>
      <c r="F115" s="60"/>
      <c r="G115" s="62" t="s">
        <v>56</v>
      </c>
      <c r="H115" s="60"/>
      <c r="I115" s="60"/>
      <c r="J115" s="60"/>
      <c r="K115" s="60"/>
      <c r="L115" s="60"/>
      <c r="M115" s="61">
        <v>27</v>
      </c>
      <c r="N115" s="60"/>
      <c r="O115" s="60"/>
      <c r="P115" s="60"/>
      <c r="Q115" s="60"/>
      <c r="R115" s="60"/>
      <c r="S115" s="60"/>
      <c r="T115" s="53">
        <v>7.77</v>
      </c>
      <c r="U115" s="51"/>
      <c r="V115" s="51"/>
      <c r="W115" s="52">
        <v>0</v>
      </c>
      <c r="X115" s="51"/>
      <c r="Y115" s="51"/>
      <c r="Z115" s="51"/>
      <c r="AA115" s="59">
        <v>2676.92</v>
      </c>
      <c r="AB115" s="51"/>
      <c r="AC115" s="51"/>
      <c r="AD115" s="51"/>
      <c r="AE115" s="51"/>
      <c r="AF115" s="59">
        <v>2676.92</v>
      </c>
      <c r="AG115" s="51"/>
      <c r="AH115" s="51"/>
      <c r="AI115" s="51"/>
      <c r="AJ115" s="51"/>
      <c r="AK115" s="51"/>
      <c r="AL115" s="51"/>
      <c r="AM115" s="52">
        <v>0</v>
      </c>
      <c r="AN115" s="51"/>
      <c r="AO115" s="51"/>
      <c r="AP115" s="51"/>
      <c r="AQ115" s="53">
        <v>0.32</v>
      </c>
      <c r="AR115" s="51"/>
      <c r="AS115" s="51"/>
      <c r="AT115" s="51"/>
      <c r="AU115" s="51"/>
      <c r="AV115" s="51"/>
      <c r="AW115" s="51"/>
      <c r="AX115" s="58">
        <v>8.64</v>
      </c>
    </row>
    <row r="116" spans="1:50" ht="43.9" customHeight="1" x14ac:dyDescent="0.2">
      <c r="A116" s="51"/>
      <c r="B116" s="51"/>
      <c r="C116" s="51"/>
      <c r="D116" s="57" t="s">
        <v>55</v>
      </c>
      <c r="E116" s="55"/>
      <c r="F116" s="55"/>
      <c r="G116" s="56" t="s">
        <v>54</v>
      </c>
      <c r="H116" s="55"/>
      <c r="I116" s="55"/>
      <c r="J116" s="55"/>
      <c r="K116" s="55"/>
      <c r="L116" s="55"/>
      <c r="M116" s="54" t="s">
        <v>53</v>
      </c>
      <c r="N116" s="51"/>
      <c r="O116" s="51"/>
      <c r="P116" s="51"/>
      <c r="Q116" s="51"/>
      <c r="R116" s="51"/>
      <c r="S116" s="51"/>
      <c r="T116" s="53">
        <v>7.77</v>
      </c>
      <c r="U116" s="51"/>
      <c r="V116" s="51"/>
      <c r="W116" s="52">
        <v>0</v>
      </c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2">
        <v>0</v>
      </c>
      <c r="AN116" s="51"/>
      <c r="AO116" s="51"/>
      <c r="AP116" s="51"/>
      <c r="AQ116" s="52">
        <v>0</v>
      </c>
      <c r="AR116" s="51"/>
      <c r="AS116" s="51"/>
      <c r="AT116" s="51"/>
      <c r="AU116" s="51"/>
      <c r="AV116" s="51"/>
      <c r="AW116" s="51"/>
      <c r="AX116" s="50">
        <v>0</v>
      </c>
    </row>
    <row r="117" spans="1:50" ht="15.6" customHeight="1" x14ac:dyDescent="0.2">
      <c r="A117" s="46" t="s">
        <v>52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49">
        <v>482798.85</v>
      </c>
      <c r="AB117" s="29"/>
      <c r="AC117" s="29"/>
      <c r="AD117" s="29"/>
      <c r="AE117" s="29"/>
      <c r="AF117" s="49">
        <v>482798.85</v>
      </c>
      <c r="AG117" s="29"/>
      <c r="AH117" s="29"/>
      <c r="AI117" s="29"/>
      <c r="AJ117" s="29"/>
      <c r="AK117" s="29"/>
      <c r="AL117" s="29"/>
      <c r="AM117" s="47">
        <v>0</v>
      </c>
      <c r="AN117" s="29"/>
      <c r="AO117" s="29"/>
      <c r="AP117" s="29"/>
      <c r="AQ117" s="48">
        <v>1349.66</v>
      </c>
      <c r="AR117" s="29"/>
      <c r="AS117" s="29"/>
      <c r="AT117" s="29"/>
      <c r="AU117" s="29"/>
      <c r="AV117" s="29"/>
      <c r="AW117" s="29"/>
      <c r="AX117" s="29"/>
    </row>
    <row r="118" spans="1:50" ht="15.6" customHeight="1" x14ac:dyDescent="0.2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47">
        <v>0</v>
      </c>
      <c r="AN118" s="29"/>
      <c r="AO118" s="29"/>
      <c r="AP118" s="29"/>
      <c r="AQ118" s="47">
        <v>0</v>
      </c>
      <c r="AR118" s="29"/>
      <c r="AS118" s="29"/>
      <c r="AT118" s="29"/>
      <c r="AU118" s="29"/>
      <c r="AV118" s="29"/>
      <c r="AW118" s="29"/>
      <c r="AX118" s="29"/>
    </row>
    <row r="119" spans="1:50" ht="15.6" customHeight="1" thickBot="1" x14ac:dyDescent="0.25">
      <c r="A119" s="46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</row>
    <row r="120" spans="1:50" ht="14.25" customHeight="1" thickBot="1" x14ac:dyDescent="0.25">
      <c r="A120" s="42" t="s">
        <v>34</v>
      </c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2" t="s">
        <v>33</v>
      </c>
      <c r="AJ120" s="41"/>
      <c r="AK120" s="41"/>
      <c r="AL120" s="41"/>
      <c r="AM120" s="41"/>
      <c r="AN120" s="41"/>
      <c r="AO120" s="41"/>
      <c r="AP120" s="41"/>
      <c r="AQ120" s="41"/>
      <c r="AR120" s="40" t="s">
        <v>32</v>
      </c>
      <c r="AS120" s="39"/>
      <c r="AT120" s="39"/>
      <c r="AU120" s="39"/>
      <c r="AV120" s="39"/>
      <c r="AW120" s="39"/>
      <c r="AX120" s="39"/>
    </row>
    <row r="121" spans="1:50" ht="14.25" customHeight="1" x14ac:dyDescent="0.2">
      <c r="A121" s="31" t="s">
        <v>51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36" t="s">
        <v>50</v>
      </c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6" t="s">
        <v>46</v>
      </c>
      <c r="AJ121" s="29"/>
      <c r="AK121" s="29"/>
      <c r="AL121" s="29"/>
      <c r="AM121" s="29"/>
      <c r="AN121" s="29"/>
      <c r="AO121" s="29"/>
      <c r="AP121" s="29"/>
      <c r="AQ121" s="29"/>
      <c r="AR121" s="35">
        <v>482798.85</v>
      </c>
      <c r="AS121" s="29"/>
      <c r="AT121" s="29"/>
      <c r="AU121" s="29"/>
      <c r="AV121" s="29"/>
      <c r="AW121" s="29"/>
      <c r="AX121" s="29"/>
    </row>
    <row r="122" spans="1:50" ht="14.25" customHeight="1" x14ac:dyDescent="0.2">
      <c r="A122" s="31" t="s">
        <v>49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36" t="s">
        <v>47</v>
      </c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36" t="s">
        <v>46</v>
      </c>
      <c r="AJ122" s="29"/>
      <c r="AK122" s="29"/>
      <c r="AL122" s="29"/>
      <c r="AM122" s="29"/>
      <c r="AN122" s="29"/>
      <c r="AO122" s="29"/>
      <c r="AP122" s="29"/>
      <c r="AQ122" s="29"/>
      <c r="AR122" s="45">
        <v>0</v>
      </c>
      <c r="AS122" s="29"/>
      <c r="AT122" s="29"/>
      <c r="AU122" s="29"/>
      <c r="AV122" s="29"/>
      <c r="AW122" s="29"/>
      <c r="AX122" s="29"/>
    </row>
    <row r="123" spans="1:50" ht="14.25" customHeight="1" x14ac:dyDescent="0.2">
      <c r="A123" s="31" t="s">
        <v>48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36" t="s">
        <v>47</v>
      </c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6" t="s">
        <v>46</v>
      </c>
      <c r="AJ123" s="29"/>
      <c r="AK123" s="29"/>
      <c r="AL123" s="29"/>
      <c r="AM123" s="29"/>
      <c r="AN123" s="29"/>
      <c r="AO123" s="29"/>
      <c r="AP123" s="29"/>
      <c r="AQ123" s="29"/>
      <c r="AR123" s="45">
        <v>0</v>
      </c>
      <c r="AS123" s="29"/>
      <c r="AT123" s="29"/>
      <c r="AU123" s="29"/>
      <c r="AV123" s="29"/>
      <c r="AW123" s="29"/>
      <c r="AX123" s="29"/>
    </row>
    <row r="124" spans="1:50" ht="14.65" customHeight="1" x14ac:dyDescent="0.2">
      <c r="A124" s="34" t="s">
        <v>45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33"/>
      <c r="AJ124" s="29"/>
      <c r="AK124" s="29"/>
      <c r="AL124" s="29"/>
      <c r="AM124" s="29"/>
      <c r="AN124" s="29"/>
      <c r="AO124" s="29"/>
      <c r="AP124" s="29"/>
      <c r="AQ124" s="29"/>
      <c r="AR124" s="44">
        <v>0</v>
      </c>
      <c r="AS124" s="29"/>
      <c r="AT124" s="29"/>
      <c r="AU124" s="29"/>
      <c r="AV124" s="29"/>
      <c r="AW124" s="29"/>
      <c r="AX124" s="29"/>
    </row>
    <row r="125" spans="1:50" ht="14.65" customHeight="1" x14ac:dyDescent="0.2">
      <c r="A125" s="34" t="s">
        <v>31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33"/>
      <c r="AJ125" s="29"/>
      <c r="AK125" s="29"/>
      <c r="AL125" s="29"/>
      <c r="AM125" s="29"/>
      <c r="AN125" s="29"/>
      <c r="AO125" s="29"/>
      <c r="AP125" s="29"/>
      <c r="AQ125" s="29"/>
      <c r="AR125" s="43">
        <v>482798.85</v>
      </c>
      <c r="AS125" s="29"/>
      <c r="AT125" s="29"/>
      <c r="AU125" s="29"/>
      <c r="AV125" s="29"/>
      <c r="AW125" s="29"/>
      <c r="AX125" s="29"/>
    </row>
    <row r="126" spans="1:50" ht="14.25" customHeight="1" x14ac:dyDescent="0.2">
      <c r="A126" s="31" t="s">
        <v>44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</row>
    <row r="127" spans="1:50" ht="14.25" customHeight="1" x14ac:dyDescent="0.2">
      <c r="A127" s="31" t="s">
        <v>43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36" t="s">
        <v>42</v>
      </c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36" t="s">
        <v>41</v>
      </c>
      <c r="AJ127" s="29"/>
      <c r="AK127" s="29"/>
      <c r="AL127" s="29"/>
      <c r="AM127" s="29"/>
      <c r="AN127" s="29"/>
      <c r="AO127" s="29"/>
      <c r="AP127" s="29"/>
      <c r="AQ127" s="29"/>
      <c r="AR127" s="35">
        <v>357271.15</v>
      </c>
      <c r="AS127" s="29"/>
      <c r="AT127" s="29"/>
      <c r="AU127" s="29"/>
      <c r="AV127" s="29"/>
      <c r="AW127" s="29"/>
      <c r="AX127" s="29"/>
    </row>
    <row r="128" spans="1:50" ht="14.25" customHeight="1" x14ac:dyDescent="0.2">
      <c r="A128" s="31" t="s">
        <v>40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36" t="s">
        <v>39</v>
      </c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36" t="s">
        <v>38</v>
      </c>
      <c r="AJ128" s="29"/>
      <c r="AK128" s="29"/>
      <c r="AL128" s="29"/>
      <c r="AM128" s="29"/>
      <c r="AN128" s="29"/>
      <c r="AO128" s="29"/>
      <c r="AP128" s="29"/>
      <c r="AQ128" s="29"/>
      <c r="AR128" s="35">
        <v>173807.59</v>
      </c>
      <c r="AS128" s="29"/>
      <c r="AT128" s="29"/>
      <c r="AU128" s="29"/>
      <c r="AV128" s="29"/>
      <c r="AW128" s="29"/>
      <c r="AX128" s="29"/>
    </row>
    <row r="129" spans="1:50" ht="14.65" customHeight="1" x14ac:dyDescent="0.2">
      <c r="A129" s="34" t="s">
        <v>31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33"/>
      <c r="AJ129" s="29"/>
      <c r="AK129" s="29"/>
      <c r="AL129" s="29"/>
      <c r="AM129" s="29"/>
      <c r="AN129" s="29"/>
      <c r="AO129" s="29"/>
      <c r="AP129" s="29"/>
      <c r="AQ129" s="29"/>
      <c r="AR129" s="43">
        <v>531078.74</v>
      </c>
      <c r="AS129" s="29"/>
      <c r="AT129" s="29"/>
      <c r="AU129" s="29"/>
      <c r="AV129" s="29"/>
      <c r="AW129" s="29"/>
      <c r="AX129" s="29"/>
    </row>
    <row r="130" spans="1:50" ht="14.25" customHeight="1" x14ac:dyDescent="0.2">
      <c r="A130" s="30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</row>
    <row r="131" spans="1:50" ht="14.65" customHeight="1" x14ac:dyDescent="0.2">
      <c r="A131" s="34" t="s">
        <v>31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33"/>
      <c r="AJ131" s="29"/>
      <c r="AK131" s="29"/>
      <c r="AL131" s="29"/>
      <c r="AM131" s="29"/>
      <c r="AN131" s="29"/>
      <c r="AO131" s="29"/>
      <c r="AP131" s="29"/>
      <c r="AQ131" s="29"/>
      <c r="AR131" s="32">
        <v>1013877.59</v>
      </c>
      <c r="AS131" s="29"/>
      <c r="AT131" s="29"/>
      <c r="AU131" s="29"/>
      <c r="AV131" s="29"/>
      <c r="AW131" s="29"/>
      <c r="AX131" s="29"/>
    </row>
    <row r="132" spans="1:50" ht="14.25" customHeight="1" x14ac:dyDescent="0.2">
      <c r="A132" s="31" t="s">
        <v>37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36" t="s">
        <v>36</v>
      </c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36" t="s">
        <v>35</v>
      </c>
      <c r="AJ132" s="29"/>
      <c r="AK132" s="29"/>
      <c r="AL132" s="29"/>
      <c r="AM132" s="29"/>
      <c r="AN132" s="29"/>
      <c r="AO132" s="29"/>
      <c r="AP132" s="29"/>
      <c r="AQ132" s="29"/>
      <c r="AR132" s="35">
        <v>491730.63</v>
      </c>
      <c r="AS132" s="29"/>
      <c r="AT132" s="29"/>
      <c r="AU132" s="29"/>
      <c r="AV132" s="29"/>
      <c r="AW132" s="29"/>
      <c r="AX132" s="29"/>
    </row>
    <row r="133" spans="1:50" ht="14.65" customHeight="1" x14ac:dyDescent="0.2">
      <c r="A133" s="34" t="s">
        <v>31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33"/>
      <c r="AJ133" s="29"/>
      <c r="AK133" s="29"/>
      <c r="AL133" s="29"/>
      <c r="AM133" s="29"/>
      <c r="AN133" s="29"/>
      <c r="AO133" s="29"/>
      <c r="AP133" s="29"/>
      <c r="AQ133" s="29"/>
      <c r="AR133" s="43">
        <v>491730.63</v>
      </c>
      <c r="AS133" s="29"/>
      <c r="AT133" s="29"/>
      <c r="AU133" s="29"/>
      <c r="AV133" s="29"/>
      <c r="AW133" s="29"/>
      <c r="AX133" s="29"/>
    </row>
    <row r="134" spans="1:50" ht="14.25" customHeight="1" thickBot="1" x14ac:dyDescent="0.25">
      <c r="A134" s="30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</row>
    <row r="135" spans="1:50" ht="14.25" customHeight="1" thickBot="1" x14ac:dyDescent="0.25">
      <c r="A135" s="42" t="s">
        <v>34</v>
      </c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2" t="s">
        <v>33</v>
      </c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0" t="s">
        <v>32</v>
      </c>
      <c r="AT135" s="39"/>
      <c r="AU135" s="39"/>
      <c r="AV135" s="39"/>
      <c r="AW135" s="39"/>
      <c r="AX135" s="39"/>
    </row>
    <row r="136" spans="1:50" ht="14.25" customHeight="1" x14ac:dyDescent="0.2">
      <c r="A136" s="31" t="s">
        <v>31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38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37">
        <v>1754013.15</v>
      </c>
      <c r="AT136" s="29"/>
      <c r="AU136" s="29"/>
      <c r="AV136" s="29"/>
      <c r="AW136" s="29"/>
      <c r="AX136" s="29"/>
    </row>
    <row r="137" spans="1:50" ht="14.25" customHeight="1" x14ac:dyDescent="0.2">
      <c r="A137" s="31" t="s">
        <v>8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36" t="s">
        <v>30</v>
      </c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36" t="s">
        <v>29</v>
      </c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35">
        <v>350802.63</v>
      </c>
      <c r="AT137" s="29"/>
      <c r="AU137" s="29"/>
      <c r="AV137" s="29"/>
      <c r="AW137" s="29"/>
      <c r="AX137" s="29"/>
    </row>
    <row r="138" spans="1:50" ht="14.65" customHeight="1" x14ac:dyDescent="0.2">
      <c r="A138" s="34" t="s">
        <v>28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33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32">
        <v>2104815.7799999998</v>
      </c>
      <c r="AT138" s="29"/>
      <c r="AU138" s="29"/>
      <c r="AV138" s="29"/>
      <c r="AW138" s="29"/>
      <c r="AX138" s="29"/>
    </row>
    <row r="139" spans="1:50" ht="14.25" customHeight="1" x14ac:dyDescent="0.2">
      <c r="A139" s="30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</row>
    <row r="140" spans="1:50" ht="14.25" customHeight="1" x14ac:dyDescent="0.2">
      <c r="A140" s="31" t="s">
        <v>27</v>
      </c>
      <c r="B140" s="29"/>
      <c r="C140" s="29"/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31" t="s">
        <v>26</v>
      </c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</row>
    <row r="141" spans="1:50" ht="14.25" customHeight="1" x14ac:dyDescent="0.2">
      <c r="A141" s="31" t="s">
        <v>25</v>
      </c>
      <c r="B141" s="29"/>
      <c r="C141" s="29"/>
      <c r="D141" s="29"/>
      <c r="E141" s="30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31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</row>
    <row r="142" spans="1:50" ht="14.25" customHeight="1" x14ac:dyDescent="0.2">
      <c r="A142" s="30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</row>
  </sheetData>
  <mergeCells count="602">
    <mergeCell ref="A142:AX142"/>
    <mergeCell ref="A139:AX139"/>
    <mergeCell ref="A140:D140"/>
    <mergeCell ref="E140:AB140"/>
    <mergeCell ref="AC140:AX140"/>
    <mergeCell ref="A141:D141"/>
    <mergeCell ref="E141:AB141"/>
    <mergeCell ref="AC141:AX141"/>
    <mergeCell ref="A137:N137"/>
    <mergeCell ref="O137:AF137"/>
    <mergeCell ref="AG137:AR137"/>
    <mergeCell ref="AS137:AX137"/>
    <mergeCell ref="A138:AF138"/>
    <mergeCell ref="AG138:AR138"/>
    <mergeCell ref="AS138:AX138"/>
    <mergeCell ref="A134:AX134"/>
    <mergeCell ref="A135:AF135"/>
    <mergeCell ref="AG135:AR135"/>
    <mergeCell ref="AS135:AX135"/>
    <mergeCell ref="A136:AF136"/>
    <mergeCell ref="AG136:AR136"/>
    <mergeCell ref="AS136:AX136"/>
    <mergeCell ref="A132:P132"/>
    <mergeCell ref="Q132:AH132"/>
    <mergeCell ref="AI132:AQ132"/>
    <mergeCell ref="AR132:AX132"/>
    <mergeCell ref="A133:AH133"/>
    <mergeCell ref="AI133:AQ133"/>
    <mergeCell ref="AR133:AX133"/>
    <mergeCell ref="A129:AH129"/>
    <mergeCell ref="AI129:AQ129"/>
    <mergeCell ref="AR129:AX129"/>
    <mergeCell ref="A130:AX130"/>
    <mergeCell ref="A131:AH131"/>
    <mergeCell ref="AI131:AQ131"/>
    <mergeCell ref="AR131:AX131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4:AH124"/>
    <mergeCell ref="AI124:AQ124"/>
    <mergeCell ref="AR124:AX124"/>
    <mergeCell ref="A125:AH125"/>
    <mergeCell ref="AI125:AQ125"/>
    <mergeCell ref="AR125:AX125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17:Z118"/>
    <mergeCell ref="AA117:AE118"/>
    <mergeCell ref="AF117:AL118"/>
    <mergeCell ref="AM117:AP117"/>
    <mergeCell ref="AQ117:AX117"/>
    <mergeCell ref="AM118:AP118"/>
    <mergeCell ref="AQ118:AX118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113:C114"/>
    <mergeCell ref="D113:F113"/>
    <mergeCell ref="G113:L113"/>
    <mergeCell ref="M113:S113"/>
    <mergeCell ref="T113:V113"/>
    <mergeCell ref="W113:Z113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109:C110"/>
    <mergeCell ref="D109:F109"/>
    <mergeCell ref="G109:L109"/>
    <mergeCell ref="M109:S109"/>
    <mergeCell ref="T109:V109"/>
    <mergeCell ref="W109:Z109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102:O102"/>
    <mergeCell ref="P102:AG102"/>
    <mergeCell ref="AH102:AS102"/>
    <mergeCell ref="AT102:AX102"/>
    <mergeCell ref="A103:AG103"/>
    <mergeCell ref="AH103:AS103"/>
    <mergeCell ref="AT103:AX103"/>
    <mergeCell ref="A99:AX99"/>
    <mergeCell ref="A100:AG100"/>
    <mergeCell ref="AH100:AS100"/>
    <mergeCell ref="AT100:AX100"/>
    <mergeCell ref="A101:AG101"/>
    <mergeCell ref="AH101:AS101"/>
    <mergeCell ref="AT101:AX101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84:O84"/>
    <mergeCell ref="P84:AG84"/>
    <mergeCell ref="AH84:AS84"/>
    <mergeCell ref="AT84:AX84"/>
    <mergeCell ref="A85:AG85"/>
    <mergeCell ref="AH85:AS85"/>
    <mergeCell ref="AT85:AX85"/>
    <mergeCell ref="A81:AX81"/>
    <mergeCell ref="A82:AG82"/>
    <mergeCell ref="AH82:AS82"/>
    <mergeCell ref="AT82:AX82"/>
    <mergeCell ref="A83:AG83"/>
    <mergeCell ref="AH83:AS83"/>
    <mergeCell ref="AT83:AX83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71:AX71"/>
    <mergeCell ref="A72:AF72"/>
    <mergeCell ref="AG72:AR72"/>
    <mergeCell ref="AS72:AX72"/>
    <mergeCell ref="A73:AF73"/>
    <mergeCell ref="AG73:AR73"/>
    <mergeCell ref="AS73:AX73"/>
    <mergeCell ref="AC68:AM69"/>
    <mergeCell ref="AN68:AT69"/>
    <mergeCell ref="AU68:AX69"/>
    <mergeCell ref="H69:W69"/>
    <mergeCell ref="X69:AB69"/>
    <mergeCell ref="A70:AT70"/>
    <mergeCell ref="AU70:AX70"/>
    <mergeCell ref="H67:W67"/>
    <mergeCell ref="X67:AB67"/>
    <mergeCell ref="A68:A69"/>
    <mergeCell ref="B68:G69"/>
    <mergeCell ref="H68:W68"/>
    <mergeCell ref="X68:AB68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A64:A65"/>
    <mergeCell ref="B64:G65"/>
    <mergeCell ref="H64:W64"/>
    <mergeCell ref="X64:AB64"/>
    <mergeCell ref="AC64:AM65"/>
    <mergeCell ref="AN64:AT65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3:O53"/>
    <mergeCell ref="P53:AG53"/>
    <mergeCell ref="AH53:AS53"/>
    <mergeCell ref="AT53:AX53"/>
    <mergeCell ref="A54:AG54"/>
    <mergeCell ref="AH54:AS54"/>
    <mergeCell ref="AT54:AX54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45:AG45"/>
    <mergeCell ref="AH45:AS45"/>
    <mergeCell ref="AT45:AX45"/>
    <mergeCell ref="A46:AG46"/>
    <mergeCell ref="AH46:AS46"/>
    <mergeCell ref="AT46:AX46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R30:T31"/>
    <mergeCell ref="U30:X31"/>
    <mergeCell ref="Y30:AC31"/>
    <mergeCell ref="AD30:AJ30"/>
    <mergeCell ref="AK30:AN31"/>
    <mergeCell ref="AO30:AU30"/>
    <mergeCell ref="A30:A31"/>
    <mergeCell ref="B30:D30"/>
    <mergeCell ref="E30:H30"/>
    <mergeCell ref="I30:J30"/>
    <mergeCell ref="K30:M30"/>
    <mergeCell ref="N30:Q30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R26:T27"/>
    <mergeCell ref="U26:X27"/>
    <mergeCell ref="Y26:AC27"/>
    <mergeCell ref="AD26:AJ26"/>
    <mergeCell ref="AK26:AN27"/>
    <mergeCell ref="AO26:AU26"/>
    <mergeCell ref="A26:A27"/>
    <mergeCell ref="B26:D26"/>
    <mergeCell ref="E26:H26"/>
    <mergeCell ref="I26:J26"/>
    <mergeCell ref="K26:M26"/>
    <mergeCell ref="N26:Q26"/>
    <mergeCell ref="N25:Q25"/>
    <mergeCell ref="AD25:AJ25"/>
    <mergeCell ref="U24:X25"/>
    <mergeCell ref="Y24:AC25"/>
    <mergeCell ref="AD24:AJ24"/>
    <mergeCell ref="R24:T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9:AX9"/>
    <mergeCell ref="A10:AX10"/>
    <mergeCell ref="A11:AX11"/>
    <mergeCell ref="A12:AX12"/>
    <mergeCell ref="A13:AX13"/>
    <mergeCell ref="A14:W14"/>
    <mergeCell ref="X14:AI14"/>
    <mergeCell ref="AJ14:AX14"/>
    <mergeCell ref="A7:I7"/>
    <mergeCell ref="J7:AA7"/>
    <mergeCell ref="AB7:AX7"/>
    <mergeCell ref="A8:I8"/>
    <mergeCell ref="J8:AA8"/>
    <mergeCell ref="AB8:AX8"/>
    <mergeCell ref="A5:I5"/>
    <mergeCell ref="J5:AA5"/>
    <mergeCell ref="AB5:AX5"/>
    <mergeCell ref="A6:I6"/>
    <mergeCell ref="J6:AA6"/>
    <mergeCell ref="AB6:AX6"/>
    <mergeCell ref="A3:I3"/>
    <mergeCell ref="J3:AA3"/>
    <mergeCell ref="AB3:AX3"/>
    <mergeCell ref="A4:I4"/>
    <mergeCell ref="J4:AA4"/>
    <mergeCell ref="AB4:AX4"/>
    <mergeCell ref="A1:I1"/>
    <mergeCell ref="J1:AA1"/>
    <mergeCell ref="AB1:AX1"/>
    <mergeCell ref="A2:I2"/>
    <mergeCell ref="J2:AA2"/>
    <mergeCell ref="AB2:AX2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workbookViewId="0">
      <selection activeCell="A13" sqref="A13:AX13"/>
    </sheetView>
  </sheetViews>
  <sheetFormatPr defaultRowHeight="12.75" x14ac:dyDescent="0.2"/>
  <cols>
    <col min="1" max="1" width="5.140625" style="96" customWidth="1"/>
    <col min="2" max="2" width="5.28515625" style="95" customWidth="1"/>
    <col min="3" max="4" width="11.7109375" style="95" customWidth="1"/>
    <col min="5" max="5" width="0.85546875" style="95" customWidth="1"/>
    <col min="6" max="6" width="36.85546875" style="95" customWidth="1"/>
    <col min="7" max="7" width="8.85546875" style="95" customWidth="1"/>
    <col min="8" max="8" width="11.28515625" style="95" customWidth="1"/>
    <col min="9" max="9" width="23.140625" style="95" customWidth="1"/>
    <col min="10" max="10" width="6.85546875" style="95" customWidth="1"/>
    <col min="11" max="11" width="8.140625" style="95" customWidth="1"/>
    <col min="12" max="12" width="10.85546875" style="96" customWidth="1"/>
    <col min="13" max="13" width="13" style="95" customWidth="1"/>
    <col min="14" max="14" width="11.7109375" style="95" bestFit="1" customWidth="1"/>
    <col min="15" max="15" width="12.140625" style="95" customWidth="1"/>
    <col min="16" max="16384" width="9.140625" style="95"/>
  </cols>
  <sheetData>
    <row r="1" spans="1:256" ht="18.75" x14ac:dyDescent="0.3">
      <c r="A1" s="240"/>
      <c r="B1" s="239"/>
      <c r="C1" s="220"/>
      <c r="D1" s="220"/>
      <c r="E1" s="219"/>
      <c r="F1" s="244"/>
      <c r="G1" s="243"/>
      <c r="H1" s="243"/>
      <c r="I1" s="242" t="s">
        <v>228</v>
      </c>
      <c r="J1" s="242"/>
      <c r="K1" s="242"/>
      <c r="L1" s="240"/>
      <c r="M1" s="241"/>
      <c r="N1" s="241"/>
      <c r="O1" s="241"/>
      <c r="P1" s="241"/>
      <c r="Q1" s="241"/>
      <c r="R1" s="241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F1" s="235"/>
      <c r="BG1" s="235"/>
      <c r="BH1" s="235"/>
      <c r="BI1" s="235"/>
      <c r="BJ1" s="235"/>
      <c r="BK1" s="235"/>
      <c r="BL1" s="235"/>
      <c r="BM1" s="235"/>
      <c r="BN1" s="235"/>
      <c r="BO1" s="235"/>
      <c r="BP1" s="235"/>
      <c r="BQ1" s="235"/>
      <c r="BR1" s="235"/>
      <c r="BS1" s="235"/>
      <c r="BT1" s="235"/>
      <c r="BU1" s="235"/>
      <c r="BV1" s="235"/>
      <c r="BW1" s="235"/>
      <c r="BX1" s="235"/>
      <c r="BY1" s="235"/>
      <c r="BZ1" s="235"/>
      <c r="CA1" s="235"/>
      <c r="CB1" s="235"/>
      <c r="CC1" s="235"/>
      <c r="CD1" s="235"/>
      <c r="CE1" s="235"/>
      <c r="CF1" s="235"/>
      <c r="CG1" s="235"/>
      <c r="CH1" s="235"/>
      <c r="CI1" s="235"/>
      <c r="CJ1" s="235"/>
      <c r="CK1" s="235"/>
      <c r="CL1" s="235"/>
      <c r="CM1" s="235"/>
      <c r="CN1" s="235"/>
      <c r="CO1" s="235"/>
      <c r="CP1" s="235"/>
      <c r="CQ1" s="235"/>
      <c r="CR1" s="235"/>
      <c r="CS1" s="235"/>
      <c r="CT1" s="235"/>
      <c r="CU1" s="235"/>
      <c r="CV1" s="235"/>
      <c r="CW1" s="235"/>
      <c r="CX1" s="235"/>
      <c r="CY1" s="235"/>
      <c r="CZ1" s="235"/>
      <c r="DA1" s="235"/>
      <c r="DB1" s="235"/>
      <c r="DC1" s="235"/>
      <c r="DD1" s="235"/>
      <c r="DE1" s="235"/>
      <c r="DF1" s="235"/>
      <c r="DG1" s="235"/>
      <c r="DH1" s="235"/>
      <c r="DI1" s="235"/>
      <c r="DJ1" s="235"/>
      <c r="DK1" s="235"/>
      <c r="DL1" s="235"/>
      <c r="DM1" s="235"/>
      <c r="DN1" s="235"/>
      <c r="DO1" s="235"/>
      <c r="DP1" s="235"/>
      <c r="DQ1" s="235"/>
      <c r="DR1" s="235"/>
      <c r="DS1" s="235"/>
      <c r="DT1" s="235"/>
      <c r="DU1" s="235"/>
      <c r="DV1" s="235"/>
      <c r="DW1" s="235"/>
      <c r="DX1" s="235"/>
      <c r="DY1" s="235"/>
      <c r="DZ1" s="235"/>
      <c r="EA1" s="235"/>
      <c r="EB1" s="235"/>
      <c r="EC1" s="235"/>
      <c r="ED1" s="235"/>
      <c r="EE1" s="235"/>
      <c r="EF1" s="235"/>
      <c r="EG1" s="235"/>
      <c r="EH1" s="235"/>
      <c r="EI1" s="235"/>
      <c r="EJ1" s="235"/>
      <c r="EK1" s="235"/>
      <c r="EL1" s="235"/>
      <c r="EM1" s="235"/>
      <c r="EN1" s="235"/>
      <c r="EO1" s="235"/>
      <c r="EP1" s="235"/>
      <c r="EQ1" s="235"/>
      <c r="ER1" s="235"/>
      <c r="ES1" s="235"/>
      <c r="ET1" s="235"/>
      <c r="EU1" s="235"/>
      <c r="EV1" s="235"/>
      <c r="EW1" s="235"/>
      <c r="EX1" s="235"/>
      <c r="EY1" s="235"/>
      <c r="EZ1" s="235"/>
      <c r="FA1" s="235"/>
      <c r="FB1" s="235"/>
      <c r="FC1" s="235"/>
      <c r="FD1" s="235"/>
      <c r="FE1" s="235"/>
      <c r="FF1" s="235"/>
      <c r="FG1" s="235"/>
      <c r="FH1" s="235"/>
      <c r="FI1" s="235"/>
      <c r="FJ1" s="235"/>
      <c r="FK1" s="235"/>
      <c r="FL1" s="235"/>
      <c r="FM1" s="235"/>
      <c r="FN1" s="235"/>
      <c r="FO1" s="235"/>
      <c r="FP1" s="235"/>
      <c r="FQ1" s="235"/>
      <c r="FR1" s="235"/>
      <c r="FS1" s="235"/>
      <c r="FT1" s="235"/>
      <c r="FU1" s="235"/>
      <c r="FV1" s="235"/>
      <c r="FW1" s="235"/>
      <c r="FX1" s="235"/>
      <c r="FY1" s="235"/>
      <c r="FZ1" s="235"/>
      <c r="GA1" s="235"/>
      <c r="GB1" s="235"/>
      <c r="GC1" s="235"/>
      <c r="GD1" s="235"/>
      <c r="GE1" s="235"/>
      <c r="GF1" s="235"/>
      <c r="GG1" s="235"/>
      <c r="GH1" s="235"/>
      <c r="GI1" s="235"/>
      <c r="GJ1" s="235"/>
      <c r="GK1" s="235"/>
      <c r="GL1" s="235"/>
      <c r="GM1" s="235"/>
      <c r="GN1" s="235"/>
      <c r="GO1" s="235"/>
      <c r="GP1" s="235"/>
      <c r="GQ1" s="235"/>
      <c r="GR1" s="235"/>
      <c r="GS1" s="235"/>
      <c r="GT1" s="235"/>
      <c r="GU1" s="235"/>
      <c r="GV1" s="235"/>
      <c r="GW1" s="235"/>
      <c r="GX1" s="235"/>
      <c r="GY1" s="235"/>
      <c r="GZ1" s="235"/>
      <c r="HA1" s="235"/>
      <c r="HB1" s="235"/>
      <c r="HC1" s="235"/>
      <c r="HD1" s="235"/>
      <c r="HE1" s="235"/>
      <c r="HF1" s="235"/>
      <c r="HG1" s="235"/>
      <c r="HH1" s="235"/>
      <c r="HI1" s="235"/>
      <c r="HJ1" s="235"/>
      <c r="HK1" s="235"/>
      <c r="HL1" s="235"/>
      <c r="HM1" s="235"/>
      <c r="HN1" s="235"/>
      <c r="HO1" s="235"/>
      <c r="HP1" s="235"/>
      <c r="HQ1" s="235"/>
      <c r="HR1" s="235"/>
      <c r="HS1" s="235"/>
      <c r="HT1" s="235"/>
      <c r="HU1" s="235"/>
      <c r="HV1" s="235"/>
      <c r="HW1" s="235"/>
      <c r="HX1" s="235"/>
      <c r="HY1" s="235"/>
      <c r="HZ1" s="235"/>
      <c r="IA1" s="235"/>
      <c r="IB1" s="235"/>
      <c r="IC1" s="235"/>
      <c r="ID1" s="235"/>
      <c r="IE1" s="235"/>
      <c r="IF1" s="235"/>
      <c r="IG1" s="235"/>
      <c r="IH1" s="235"/>
      <c r="II1" s="235"/>
      <c r="IJ1" s="235"/>
      <c r="IK1" s="235"/>
      <c r="IL1" s="235"/>
      <c r="IM1" s="235"/>
      <c r="IN1" s="235"/>
      <c r="IO1" s="235"/>
      <c r="IP1" s="235"/>
      <c r="IQ1" s="235"/>
      <c r="IR1" s="235"/>
      <c r="IS1" s="235"/>
      <c r="IT1" s="235"/>
      <c r="IU1" s="235"/>
      <c r="IV1" s="235"/>
    </row>
    <row r="2" spans="1:256" ht="18.75" x14ac:dyDescent="0.3">
      <c r="A2" s="240"/>
      <c r="B2" s="239"/>
      <c r="C2" s="220"/>
      <c r="D2" s="220"/>
      <c r="E2" s="219"/>
      <c r="F2" s="238"/>
      <c r="G2" s="232" t="s">
        <v>227</v>
      </c>
      <c r="H2" s="232"/>
      <c r="I2" s="232"/>
      <c r="J2" s="232"/>
      <c r="K2" s="232"/>
      <c r="L2" s="237"/>
      <c r="M2" s="236"/>
      <c r="N2" s="236"/>
      <c r="O2" s="236"/>
      <c r="P2" s="236"/>
      <c r="Q2" s="236"/>
      <c r="R2" s="236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  <c r="ER2" s="235"/>
      <c r="ES2" s="235"/>
      <c r="ET2" s="235"/>
      <c r="EU2" s="235"/>
      <c r="EV2" s="235"/>
      <c r="EW2" s="235"/>
      <c r="EX2" s="235"/>
      <c r="EY2" s="235"/>
      <c r="EZ2" s="235"/>
      <c r="FA2" s="235"/>
      <c r="FB2" s="235"/>
      <c r="FC2" s="235"/>
      <c r="FD2" s="235"/>
      <c r="FE2" s="235"/>
      <c r="FF2" s="235"/>
      <c r="FG2" s="235"/>
      <c r="FH2" s="235"/>
      <c r="FI2" s="235"/>
      <c r="FJ2" s="235"/>
      <c r="FK2" s="235"/>
      <c r="FL2" s="235"/>
      <c r="FM2" s="235"/>
      <c r="FN2" s="235"/>
      <c r="FO2" s="235"/>
      <c r="FP2" s="235"/>
      <c r="FQ2" s="235"/>
      <c r="FR2" s="235"/>
      <c r="FS2" s="235"/>
      <c r="FT2" s="235"/>
      <c r="FU2" s="235"/>
      <c r="FV2" s="235"/>
      <c r="FW2" s="235"/>
      <c r="FX2" s="235"/>
      <c r="FY2" s="235"/>
      <c r="FZ2" s="235"/>
      <c r="GA2" s="235"/>
      <c r="GB2" s="235"/>
      <c r="GC2" s="235"/>
      <c r="GD2" s="235"/>
      <c r="GE2" s="235"/>
      <c r="GF2" s="235"/>
      <c r="GG2" s="235"/>
      <c r="GH2" s="235"/>
      <c r="GI2" s="235"/>
      <c r="GJ2" s="235"/>
      <c r="GK2" s="235"/>
      <c r="GL2" s="235"/>
      <c r="GM2" s="235"/>
      <c r="GN2" s="235"/>
      <c r="GO2" s="235"/>
      <c r="GP2" s="235"/>
      <c r="GQ2" s="235"/>
      <c r="GR2" s="235"/>
      <c r="GS2" s="235"/>
      <c r="GT2" s="235"/>
      <c r="GU2" s="235"/>
      <c r="GV2" s="235"/>
      <c r="GW2" s="235"/>
      <c r="GX2" s="235"/>
      <c r="GY2" s="235"/>
      <c r="GZ2" s="235"/>
      <c r="HA2" s="235"/>
      <c r="HB2" s="235"/>
      <c r="HC2" s="235"/>
      <c r="HD2" s="235"/>
      <c r="HE2" s="235"/>
      <c r="HF2" s="235"/>
      <c r="HG2" s="235"/>
      <c r="HH2" s="235"/>
      <c r="HI2" s="235"/>
      <c r="HJ2" s="235"/>
      <c r="HK2" s="235"/>
      <c r="HL2" s="235"/>
      <c r="HM2" s="235"/>
      <c r="HN2" s="235"/>
      <c r="HO2" s="235"/>
      <c r="HP2" s="235"/>
      <c r="HQ2" s="235"/>
      <c r="HR2" s="235"/>
      <c r="HS2" s="235"/>
      <c r="HT2" s="235"/>
      <c r="HU2" s="235"/>
      <c r="HV2" s="235"/>
      <c r="HW2" s="235"/>
      <c r="HX2" s="235"/>
      <c r="HY2" s="235"/>
      <c r="HZ2" s="235"/>
      <c r="IA2" s="235"/>
      <c r="IB2" s="235"/>
      <c r="IC2" s="235"/>
      <c r="ID2" s="235"/>
      <c r="IE2" s="235"/>
      <c r="IF2" s="235"/>
      <c r="IG2" s="235"/>
      <c r="IH2" s="235"/>
      <c r="II2" s="235"/>
      <c r="IJ2" s="235"/>
      <c r="IK2" s="235"/>
      <c r="IL2" s="235"/>
      <c r="IM2" s="235"/>
      <c r="IN2" s="235"/>
      <c r="IO2" s="235"/>
      <c r="IP2" s="235"/>
      <c r="IQ2" s="235"/>
      <c r="IR2" s="235"/>
      <c r="IS2" s="235"/>
      <c r="IT2" s="235"/>
      <c r="IU2" s="235"/>
      <c r="IV2" s="235"/>
    </row>
    <row r="3" spans="1:256" ht="15.75" x14ac:dyDescent="0.25">
      <c r="A3" s="234"/>
      <c r="B3" s="233"/>
      <c r="C3" s="220"/>
      <c r="D3" s="220"/>
      <c r="E3" s="220"/>
      <c r="F3" s="232"/>
      <c r="G3" s="232"/>
      <c r="H3" s="232"/>
      <c r="I3" s="232"/>
      <c r="J3" s="232"/>
      <c r="K3" s="219"/>
      <c r="L3" s="231"/>
      <c r="M3" s="219"/>
      <c r="N3" s="219"/>
      <c r="O3" s="219"/>
      <c r="P3" s="219"/>
      <c r="Q3" s="229"/>
      <c r="R3" s="230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29"/>
      <c r="BK3" s="229"/>
      <c r="BL3" s="229"/>
      <c r="BM3" s="229"/>
      <c r="BN3" s="229"/>
      <c r="BO3" s="229"/>
      <c r="BP3" s="229"/>
      <c r="BQ3" s="229"/>
      <c r="BR3" s="229"/>
      <c r="BS3" s="229"/>
      <c r="BT3" s="229"/>
      <c r="BU3" s="229"/>
      <c r="BV3" s="229"/>
      <c r="BW3" s="229"/>
      <c r="BX3" s="229"/>
      <c r="BY3" s="229"/>
      <c r="BZ3" s="229"/>
      <c r="CA3" s="229"/>
      <c r="CB3" s="229"/>
      <c r="CC3" s="229"/>
      <c r="CD3" s="229"/>
      <c r="CE3" s="229"/>
      <c r="CF3" s="229"/>
      <c r="CG3" s="229"/>
      <c r="CH3" s="229"/>
      <c r="CI3" s="229"/>
      <c r="CJ3" s="229"/>
      <c r="CK3" s="229"/>
      <c r="CL3" s="229"/>
      <c r="CM3" s="229"/>
      <c r="CN3" s="229"/>
      <c r="CO3" s="229"/>
      <c r="CP3" s="229"/>
      <c r="CQ3" s="229"/>
      <c r="CR3" s="229"/>
      <c r="CS3" s="229"/>
      <c r="CT3" s="229"/>
      <c r="CU3" s="229"/>
      <c r="CV3" s="229"/>
      <c r="CW3" s="229"/>
      <c r="CX3" s="229"/>
      <c r="CY3" s="229"/>
      <c r="CZ3" s="229"/>
      <c r="DA3" s="229"/>
      <c r="DB3" s="229"/>
      <c r="DC3" s="229"/>
      <c r="DD3" s="229"/>
      <c r="DE3" s="229"/>
      <c r="DF3" s="229"/>
      <c r="DG3" s="229"/>
      <c r="DH3" s="229"/>
      <c r="DI3" s="229"/>
      <c r="DJ3" s="229"/>
      <c r="DK3" s="229"/>
      <c r="DL3" s="229"/>
      <c r="DM3" s="229"/>
      <c r="DN3" s="229"/>
      <c r="DO3" s="229"/>
      <c r="DP3" s="229"/>
      <c r="DQ3" s="229"/>
      <c r="DR3" s="229"/>
      <c r="DS3" s="229"/>
      <c r="DT3" s="229"/>
      <c r="DU3" s="229"/>
      <c r="DV3" s="229"/>
      <c r="DW3" s="229"/>
      <c r="DX3" s="229"/>
      <c r="DY3" s="229"/>
      <c r="DZ3" s="229"/>
      <c r="EA3" s="229"/>
      <c r="EB3" s="229"/>
      <c r="EC3" s="229"/>
      <c r="ED3" s="229"/>
      <c r="EE3" s="229"/>
      <c r="EF3" s="229"/>
      <c r="EG3" s="229"/>
      <c r="EH3" s="229"/>
      <c r="EI3" s="229"/>
      <c r="EJ3" s="229"/>
      <c r="EK3" s="229"/>
      <c r="EL3" s="229"/>
      <c r="EM3" s="229"/>
      <c r="EN3" s="229"/>
      <c r="EO3" s="229"/>
      <c r="EP3" s="229"/>
      <c r="EQ3" s="229"/>
      <c r="ER3" s="229"/>
      <c r="ES3" s="229"/>
      <c r="ET3" s="229"/>
      <c r="EU3" s="229"/>
      <c r="EV3" s="229"/>
      <c r="EW3" s="229"/>
      <c r="EX3" s="229"/>
      <c r="EY3" s="229"/>
      <c r="EZ3" s="229"/>
      <c r="FA3" s="229"/>
      <c r="FB3" s="229"/>
      <c r="FC3" s="229"/>
      <c r="FD3" s="229"/>
      <c r="FE3" s="229"/>
      <c r="FF3" s="229"/>
      <c r="FG3" s="229"/>
      <c r="FH3" s="229"/>
      <c r="FI3" s="229"/>
      <c r="FJ3" s="229"/>
      <c r="FK3" s="229"/>
      <c r="FL3" s="229"/>
      <c r="FM3" s="229"/>
      <c r="FN3" s="229"/>
      <c r="FO3" s="229"/>
      <c r="FP3" s="229"/>
      <c r="FQ3" s="229"/>
      <c r="FR3" s="229"/>
      <c r="FS3" s="229"/>
      <c r="FT3" s="229"/>
      <c r="FU3" s="229"/>
      <c r="FV3" s="229"/>
      <c r="FW3" s="229"/>
      <c r="FX3" s="229"/>
      <c r="FY3" s="229"/>
      <c r="FZ3" s="229"/>
      <c r="GA3" s="229"/>
      <c r="GB3" s="229"/>
      <c r="GC3" s="229"/>
      <c r="GD3" s="229"/>
      <c r="GE3" s="229"/>
      <c r="GF3" s="229"/>
      <c r="GG3" s="229"/>
      <c r="GH3" s="229"/>
      <c r="GI3" s="229"/>
      <c r="GJ3" s="229"/>
      <c r="GK3" s="229"/>
      <c r="GL3" s="229"/>
      <c r="GM3" s="229"/>
      <c r="GN3" s="229"/>
      <c r="GO3" s="229"/>
      <c r="GP3" s="229"/>
      <c r="GQ3" s="229"/>
      <c r="GR3" s="229"/>
      <c r="GS3" s="229"/>
      <c r="GT3" s="229"/>
      <c r="GU3" s="229"/>
      <c r="GV3" s="229"/>
      <c r="GW3" s="229"/>
      <c r="GX3" s="229"/>
      <c r="GY3" s="229"/>
      <c r="GZ3" s="229"/>
      <c r="HA3" s="229"/>
      <c r="HB3" s="229"/>
      <c r="HC3" s="229"/>
      <c r="HD3" s="229"/>
      <c r="HE3" s="229"/>
      <c r="HF3" s="229"/>
      <c r="HG3" s="229"/>
      <c r="HH3" s="229"/>
      <c r="HI3" s="229"/>
      <c r="HJ3" s="229"/>
      <c r="HK3" s="229"/>
      <c r="HL3" s="229"/>
      <c r="HM3" s="229"/>
      <c r="HN3" s="229"/>
      <c r="HO3" s="229"/>
      <c r="HP3" s="229"/>
      <c r="HQ3" s="229"/>
      <c r="HR3" s="229"/>
      <c r="HS3" s="229"/>
      <c r="HT3" s="229"/>
      <c r="HU3" s="229"/>
      <c r="HV3" s="229"/>
      <c r="HW3" s="229"/>
      <c r="HX3" s="229"/>
      <c r="HY3" s="229"/>
      <c r="HZ3" s="229"/>
      <c r="IA3" s="229"/>
      <c r="IB3" s="229"/>
      <c r="IC3" s="229"/>
      <c r="ID3" s="229"/>
      <c r="IE3" s="229"/>
      <c r="IF3" s="229"/>
      <c r="IG3" s="229"/>
      <c r="IH3" s="229"/>
      <c r="II3" s="229"/>
      <c r="IJ3" s="229"/>
      <c r="IK3" s="229"/>
      <c r="IL3" s="229"/>
      <c r="IM3" s="229"/>
      <c r="IN3" s="229"/>
      <c r="IO3" s="229"/>
      <c r="IP3" s="229"/>
      <c r="IQ3" s="229"/>
      <c r="IR3" s="229"/>
      <c r="IS3" s="229"/>
      <c r="IT3" s="229"/>
      <c r="IU3" s="229"/>
      <c r="IV3" s="229"/>
    </row>
    <row r="4" spans="1:256" ht="20.25" x14ac:dyDescent="0.3">
      <c r="A4" s="223"/>
      <c r="B4" s="222"/>
      <c r="C4" s="228" t="s">
        <v>226</v>
      </c>
      <c r="D4" s="228"/>
      <c r="E4" s="228"/>
      <c r="F4" s="219"/>
      <c r="G4" s="220"/>
      <c r="H4" s="220" t="s">
        <v>225</v>
      </c>
      <c r="I4" s="220"/>
      <c r="J4" s="220"/>
      <c r="K4" s="219"/>
      <c r="L4" s="218"/>
      <c r="M4" s="217"/>
      <c r="N4" s="217"/>
      <c r="O4" s="217"/>
      <c r="P4" s="217"/>
      <c r="Q4" s="215"/>
      <c r="R4" s="216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5"/>
      <c r="BP4" s="215"/>
      <c r="BQ4" s="215"/>
      <c r="BR4" s="215"/>
      <c r="BS4" s="215"/>
      <c r="BT4" s="215"/>
      <c r="BU4" s="215"/>
      <c r="BV4" s="215"/>
      <c r="BW4" s="215"/>
      <c r="BX4" s="215"/>
      <c r="BY4" s="215"/>
      <c r="BZ4" s="215"/>
      <c r="CA4" s="215"/>
      <c r="CB4" s="215"/>
      <c r="CC4" s="215"/>
      <c r="CD4" s="215"/>
      <c r="CE4" s="215"/>
      <c r="CF4" s="215"/>
      <c r="CG4" s="215"/>
      <c r="CH4" s="215"/>
      <c r="CI4" s="215"/>
      <c r="CJ4" s="215"/>
      <c r="CK4" s="215"/>
      <c r="CL4" s="215"/>
      <c r="CM4" s="215"/>
      <c r="CN4" s="215"/>
      <c r="CO4" s="215"/>
      <c r="CP4" s="215"/>
      <c r="CQ4" s="215"/>
      <c r="CR4" s="215"/>
      <c r="CS4" s="215"/>
      <c r="CT4" s="215"/>
      <c r="CU4" s="215"/>
      <c r="CV4" s="215"/>
      <c r="CW4" s="215"/>
      <c r="CX4" s="215"/>
      <c r="CY4" s="215"/>
      <c r="CZ4" s="215"/>
      <c r="DA4" s="215"/>
      <c r="DB4" s="215"/>
      <c r="DC4" s="215"/>
      <c r="DD4" s="215"/>
      <c r="DE4" s="215"/>
      <c r="DF4" s="215"/>
      <c r="DG4" s="215"/>
      <c r="DH4" s="215"/>
      <c r="DI4" s="215"/>
      <c r="DJ4" s="215"/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215"/>
      <c r="ED4" s="215"/>
      <c r="EE4" s="215"/>
      <c r="EF4" s="215"/>
      <c r="EG4" s="215"/>
      <c r="EH4" s="215"/>
      <c r="EI4" s="215"/>
      <c r="EJ4" s="215"/>
      <c r="EK4" s="215"/>
      <c r="EL4" s="215"/>
      <c r="EM4" s="215"/>
      <c r="EN4" s="215"/>
      <c r="EO4" s="215"/>
      <c r="EP4" s="215"/>
      <c r="EQ4" s="215"/>
      <c r="ER4" s="215"/>
      <c r="ES4" s="215"/>
      <c r="ET4" s="215"/>
      <c r="EU4" s="215"/>
      <c r="EV4" s="215"/>
      <c r="EW4" s="215"/>
      <c r="EX4" s="215"/>
      <c r="EY4" s="215"/>
      <c r="EZ4" s="215"/>
      <c r="FA4" s="215"/>
      <c r="FB4" s="215"/>
      <c r="FC4" s="215"/>
      <c r="FD4" s="215"/>
      <c r="FE4" s="215"/>
      <c r="FF4" s="215"/>
      <c r="FG4" s="215"/>
      <c r="FH4" s="215"/>
      <c r="FI4" s="215"/>
      <c r="FJ4" s="215"/>
      <c r="FK4" s="215"/>
      <c r="FL4" s="215"/>
      <c r="FM4" s="215"/>
      <c r="FN4" s="215"/>
      <c r="FO4" s="215"/>
      <c r="FP4" s="215"/>
      <c r="FQ4" s="215"/>
      <c r="FR4" s="215"/>
      <c r="FS4" s="215"/>
      <c r="FT4" s="215"/>
      <c r="FU4" s="215"/>
      <c r="FV4" s="215"/>
      <c r="FW4" s="215"/>
      <c r="FX4" s="215"/>
      <c r="FY4" s="215"/>
      <c r="FZ4" s="215"/>
      <c r="GA4" s="215"/>
      <c r="GB4" s="215"/>
      <c r="GC4" s="215"/>
      <c r="GD4" s="215"/>
      <c r="GE4" s="215"/>
      <c r="GF4" s="215"/>
      <c r="GG4" s="215"/>
      <c r="GH4" s="215"/>
      <c r="GI4" s="215"/>
      <c r="GJ4" s="215"/>
      <c r="GK4" s="215"/>
      <c r="GL4" s="215"/>
      <c r="GM4" s="215"/>
      <c r="GN4" s="215"/>
      <c r="GO4" s="215"/>
      <c r="GP4" s="215"/>
      <c r="GQ4" s="215"/>
      <c r="GR4" s="215"/>
      <c r="GS4" s="215"/>
      <c r="GT4" s="215"/>
      <c r="GU4" s="215"/>
      <c r="GV4" s="215"/>
      <c r="GW4" s="215"/>
      <c r="GX4" s="215"/>
      <c r="GY4" s="215"/>
      <c r="GZ4" s="215"/>
      <c r="HA4" s="215"/>
      <c r="HB4" s="215"/>
      <c r="HC4" s="215"/>
      <c r="HD4" s="215"/>
      <c r="HE4" s="215"/>
      <c r="HF4" s="215"/>
      <c r="HG4" s="215"/>
      <c r="HH4" s="215"/>
      <c r="HI4" s="215"/>
      <c r="HJ4" s="215"/>
      <c r="HK4" s="215"/>
      <c r="HL4" s="215"/>
      <c r="HM4" s="215"/>
      <c r="HN4" s="215"/>
      <c r="HO4" s="215"/>
      <c r="HP4" s="215"/>
      <c r="HQ4" s="215"/>
      <c r="HR4" s="215"/>
      <c r="HS4" s="215"/>
      <c r="HT4" s="215"/>
      <c r="HU4" s="215"/>
      <c r="HV4" s="215"/>
      <c r="HW4" s="215"/>
      <c r="HX4" s="215"/>
      <c r="HY4" s="215"/>
      <c r="HZ4" s="215"/>
      <c r="IA4" s="215"/>
      <c r="IB4" s="215"/>
      <c r="IC4" s="215"/>
      <c r="ID4" s="215"/>
      <c r="IE4" s="215"/>
      <c r="IF4" s="215"/>
      <c r="IG4" s="215"/>
      <c r="IH4" s="215"/>
      <c r="II4" s="215"/>
      <c r="IJ4" s="215"/>
      <c r="IK4" s="215"/>
      <c r="IL4" s="215"/>
      <c r="IM4" s="215"/>
      <c r="IN4" s="215"/>
      <c r="IO4" s="215"/>
      <c r="IP4" s="215"/>
      <c r="IQ4" s="215"/>
      <c r="IR4" s="215"/>
      <c r="IS4" s="215"/>
      <c r="IT4" s="215"/>
      <c r="IU4" s="215"/>
      <c r="IV4" s="215"/>
    </row>
    <row r="5" spans="1:256" ht="20.25" x14ac:dyDescent="0.3">
      <c r="A5" s="223"/>
      <c r="B5" s="222"/>
      <c r="C5" s="226" t="s">
        <v>224</v>
      </c>
      <c r="D5" s="226"/>
      <c r="E5" s="226"/>
      <c r="F5" s="226"/>
      <c r="G5" s="227"/>
      <c r="H5" s="226" t="s">
        <v>223</v>
      </c>
      <c r="I5" s="226"/>
      <c r="J5" s="226"/>
      <c r="K5" s="226"/>
      <c r="L5" s="225"/>
      <c r="M5" s="224"/>
      <c r="N5" s="224"/>
      <c r="O5" s="224"/>
      <c r="P5" s="224"/>
      <c r="Q5" s="224"/>
      <c r="R5" s="224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215"/>
      <c r="BN5" s="215"/>
      <c r="BO5" s="215"/>
      <c r="BP5" s="215"/>
      <c r="BQ5" s="215"/>
      <c r="BR5" s="215"/>
      <c r="BS5" s="215"/>
      <c r="BT5" s="215"/>
      <c r="BU5" s="215"/>
      <c r="BV5" s="215"/>
      <c r="BW5" s="215"/>
      <c r="BX5" s="215"/>
      <c r="BY5" s="215"/>
      <c r="BZ5" s="215"/>
      <c r="CA5" s="215"/>
      <c r="CB5" s="215"/>
      <c r="CC5" s="215"/>
      <c r="CD5" s="215"/>
      <c r="CE5" s="215"/>
      <c r="CF5" s="215"/>
      <c r="CG5" s="215"/>
      <c r="CH5" s="215"/>
      <c r="CI5" s="215"/>
      <c r="CJ5" s="215"/>
      <c r="CK5" s="215"/>
      <c r="CL5" s="215"/>
      <c r="CM5" s="215"/>
      <c r="CN5" s="215"/>
      <c r="CO5" s="215"/>
      <c r="CP5" s="215"/>
      <c r="CQ5" s="215"/>
      <c r="CR5" s="215"/>
      <c r="CS5" s="215"/>
      <c r="CT5" s="215"/>
      <c r="CU5" s="215"/>
      <c r="CV5" s="215"/>
      <c r="CW5" s="215"/>
      <c r="CX5" s="215"/>
      <c r="CY5" s="215"/>
      <c r="CZ5" s="215"/>
      <c r="DA5" s="215"/>
      <c r="DB5" s="215"/>
      <c r="DC5" s="215"/>
      <c r="DD5" s="215"/>
      <c r="DE5" s="215"/>
      <c r="DF5" s="215"/>
      <c r="DG5" s="215"/>
      <c r="DH5" s="215"/>
      <c r="DI5" s="215"/>
      <c r="DJ5" s="215"/>
      <c r="DK5" s="215"/>
      <c r="DL5" s="215"/>
      <c r="DM5" s="215"/>
      <c r="DN5" s="215"/>
      <c r="DO5" s="215"/>
      <c r="DP5" s="215"/>
      <c r="DQ5" s="215"/>
      <c r="DR5" s="215"/>
      <c r="DS5" s="215"/>
      <c r="DT5" s="215"/>
      <c r="DU5" s="215"/>
      <c r="DV5" s="215"/>
      <c r="DW5" s="215"/>
      <c r="DX5" s="215"/>
      <c r="DY5" s="215"/>
      <c r="DZ5" s="215"/>
      <c r="EA5" s="215"/>
      <c r="EB5" s="215"/>
      <c r="EC5" s="215"/>
      <c r="ED5" s="215"/>
      <c r="EE5" s="215"/>
      <c r="EF5" s="215"/>
      <c r="EG5" s="215"/>
      <c r="EH5" s="215"/>
      <c r="EI5" s="215"/>
      <c r="EJ5" s="215"/>
      <c r="EK5" s="215"/>
      <c r="EL5" s="215"/>
      <c r="EM5" s="215"/>
      <c r="EN5" s="215"/>
      <c r="EO5" s="215"/>
      <c r="EP5" s="215"/>
      <c r="EQ5" s="215"/>
      <c r="ER5" s="215"/>
      <c r="ES5" s="215"/>
      <c r="ET5" s="215"/>
      <c r="EU5" s="215"/>
      <c r="EV5" s="215"/>
      <c r="EW5" s="215"/>
      <c r="EX5" s="215"/>
      <c r="EY5" s="215"/>
      <c r="EZ5" s="215"/>
      <c r="FA5" s="215"/>
      <c r="FB5" s="215"/>
      <c r="FC5" s="215"/>
      <c r="FD5" s="215"/>
      <c r="FE5" s="215"/>
      <c r="FF5" s="215"/>
      <c r="FG5" s="215"/>
      <c r="FH5" s="215"/>
      <c r="FI5" s="215"/>
      <c r="FJ5" s="215"/>
      <c r="FK5" s="215"/>
      <c r="FL5" s="215"/>
      <c r="FM5" s="215"/>
      <c r="FN5" s="215"/>
      <c r="FO5" s="215"/>
      <c r="FP5" s="215"/>
      <c r="FQ5" s="215"/>
      <c r="FR5" s="215"/>
      <c r="FS5" s="215"/>
      <c r="FT5" s="215"/>
      <c r="FU5" s="215"/>
      <c r="FV5" s="215"/>
      <c r="FW5" s="215"/>
      <c r="FX5" s="215"/>
      <c r="FY5" s="215"/>
      <c r="FZ5" s="215"/>
      <c r="GA5" s="215"/>
      <c r="GB5" s="215"/>
      <c r="GC5" s="215"/>
      <c r="GD5" s="215"/>
      <c r="GE5" s="215"/>
      <c r="GF5" s="215"/>
      <c r="GG5" s="215"/>
      <c r="GH5" s="215"/>
      <c r="GI5" s="215"/>
      <c r="GJ5" s="215"/>
      <c r="GK5" s="215"/>
      <c r="GL5" s="215"/>
      <c r="GM5" s="215"/>
      <c r="GN5" s="215"/>
      <c r="GO5" s="215"/>
      <c r="GP5" s="215"/>
      <c r="GQ5" s="215"/>
      <c r="GR5" s="215"/>
      <c r="GS5" s="215"/>
      <c r="GT5" s="215"/>
      <c r="GU5" s="215"/>
      <c r="GV5" s="215"/>
      <c r="GW5" s="215"/>
      <c r="GX5" s="215"/>
      <c r="GY5" s="215"/>
      <c r="GZ5" s="215"/>
      <c r="HA5" s="215"/>
      <c r="HB5" s="215"/>
      <c r="HC5" s="215"/>
      <c r="HD5" s="215"/>
      <c r="HE5" s="215"/>
      <c r="HF5" s="215"/>
      <c r="HG5" s="215"/>
      <c r="HH5" s="215"/>
      <c r="HI5" s="215"/>
      <c r="HJ5" s="215"/>
      <c r="HK5" s="215"/>
      <c r="HL5" s="215"/>
      <c r="HM5" s="215"/>
      <c r="HN5" s="215"/>
      <c r="HO5" s="215"/>
      <c r="HP5" s="215"/>
      <c r="HQ5" s="215"/>
      <c r="HR5" s="215"/>
      <c r="HS5" s="215"/>
      <c r="HT5" s="215"/>
      <c r="HU5" s="215"/>
      <c r="HV5" s="215"/>
      <c r="HW5" s="215"/>
      <c r="HX5" s="215"/>
      <c r="HY5" s="215"/>
      <c r="HZ5" s="215"/>
      <c r="IA5" s="215"/>
      <c r="IB5" s="215"/>
      <c r="IC5" s="215"/>
      <c r="ID5" s="215"/>
      <c r="IE5" s="215"/>
      <c r="IF5" s="215"/>
      <c r="IG5" s="215"/>
      <c r="IH5" s="215"/>
      <c r="II5" s="215"/>
      <c r="IJ5" s="215"/>
      <c r="IK5" s="215"/>
      <c r="IL5" s="215"/>
      <c r="IM5" s="215"/>
      <c r="IN5" s="215"/>
      <c r="IO5" s="215"/>
      <c r="IP5" s="215"/>
      <c r="IQ5" s="215"/>
      <c r="IR5" s="215"/>
      <c r="IS5" s="215"/>
      <c r="IT5" s="215"/>
      <c r="IU5" s="215"/>
      <c r="IV5" s="215"/>
    </row>
    <row r="6" spans="1:256" ht="20.25" x14ac:dyDescent="0.3">
      <c r="A6" s="223"/>
      <c r="B6" s="222"/>
      <c r="C6" s="220" t="s">
        <v>222</v>
      </c>
      <c r="D6" s="220"/>
      <c r="E6" s="221"/>
      <c r="F6" s="219"/>
      <c r="G6" s="220"/>
      <c r="H6" s="220" t="s">
        <v>221</v>
      </c>
      <c r="I6" s="220"/>
      <c r="J6" s="220"/>
      <c r="K6" s="219"/>
      <c r="L6" s="218"/>
      <c r="M6" s="217"/>
      <c r="N6" s="217"/>
      <c r="O6" s="217"/>
      <c r="P6" s="217"/>
      <c r="Q6" s="215"/>
      <c r="R6" s="216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15"/>
      <c r="BO6" s="215"/>
      <c r="BP6" s="215"/>
      <c r="BQ6" s="215"/>
      <c r="BR6" s="215"/>
      <c r="BS6" s="215"/>
      <c r="BT6" s="215"/>
      <c r="BU6" s="215"/>
      <c r="BV6" s="215"/>
      <c r="BW6" s="215"/>
      <c r="BX6" s="215"/>
      <c r="BY6" s="215"/>
      <c r="BZ6" s="215"/>
      <c r="CA6" s="215"/>
      <c r="CB6" s="215"/>
      <c r="CC6" s="215"/>
      <c r="CD6" s="215"/>
      <c r="CE6" s="215"/>
      <c r="CF6" s="215"/>
      <c r="CG6" s="215"/>
      <c r="CH6" s="215"/>
      <c r="CI6" s="215"/>
      <c r="CJ6" s="215"/>
      <c r="CK6" s="215"/>
      <c r="CL6" s="215"/>
      <c r="CM6" s="215"/>
      <c r="CN6" s="215"/>
      <c r="CO6" s="215"/>
      <c r="CP6" s="215"/>
      <c r="CQ6" s="215"/>
      <c r="CR6" s="215"/>
      <c r="CS6" s="215"/>
      <c r="CT6" s="215"/>
      <c r="CU6" s="215"/>
      <c r="CV6" s="215"/>
      <c r="CW6" s="215"/>
      <c r="CX6" s="215"/>
      <c r="CY6" s="215"/>
      <c r="CZ6" s="215"/>
      <c r="DA6" s="215"/>
      <c r="DB6" s="215"/>
      <c r="DC6" s="215"/>
      <c r="DD6" s="215"/>
      <c r="DE6" s="215"/>
      <c r="DF6" s="215"/>
      <c r="DG6" s="215"/>
      <c r="DH6" s="215"/>
      <c r="DI6" s="215"/>
      <c r="DJ6" s="215"/>
      <c r="DK6" s="215"/>
      <c r="DL6" s="215"/>
      <c r="DM6" s="215"/>
      <c r="DN6" s="215"/>
      <c r="DO6" s="215"/>
      <c r="DP6" s="215"/>
      <c r="DQ6" s="215"/>
      <c r="DR6" s="215"/>
      <c r="DS6" s="215"/>
      <c r="DT6" s="215"/>
      <c r="DU6" s="215"/>
      <c r="DV6" s="215"/>
      <c r="DW6" s="215"/>
      <c r="DX6" s="215"/>
      <c r="DY6" s="215"/>
      <c r="DZ6" s="215"/>
      <c r="EA6" s="215"/>
      <c r="EB6" s="215"/>
      <c r="EC6" s="215"/>
      <c r="ED6" s="215"/>
      <c r="EE6" s="215"/>
      <c r="EF6" s="215"/>
      <c r="EG6" s="215"/>
      <c r="EH6" s="215"/>
      <c r="EI6" s="215"/>
      <c r="EJ6" s="215"/>
      <c r="EK6" s="215"/>
      <c r="EL6" s="215"/>
      <c r="EM6" s="215"/>
      <c r="EN6" s="215"/>
      <c r="EO6" s="215"/>
      <c r="EP6" s="215"/>
      <c r="EQ6" s="215"/>
      <c r="ER6" s="215"/>
      <c r="ES6" s="215"/>
      <c r="ET6" s="215"/>
      <c r="EU6" s="215"/>
      <c r="EV6" s="215"/>
      <c r="EW6" s="215"/>
      <c r="EX6" s="215"/>
      <c r="EY6" s="215"/>
      <c r="EZ6" s="215"/>
      <c r="FA6" s="215"/>
      <c r="FB6" s="215"/>
      <c r="FC6" s="215"/>
      <c r="FD6" s="215"/>
      <c r="FE6" s="215"/>
      <c r="FF6" s="215"/>
      <c r="FG6" s="215"/>
      <c r="FH6" s="215"/>
      <c r="FI6" s="215"/>
      <c r="FJ6" s="215"/>
      <c r="FK6" s="215"/>
      <c r="FL6" s="215"/>
      <c r="FM6" s="215"/>
      <c r="FN6" s="215"/>
      <c r="FO6" s="215"/>
      <c r="FP6" s="215"/>
      <c r="FQ6" s="215"/>
      <c r="FR6" s="215"/>
      <c r="FS6" s="215"/>
      <c r="FT6" s="215"/>
      <c r="FU6" s="215"/>
      <c r="FV6" s="215"/>
      <c r="FW6" s="215"/>
      <c r="FX6" s="215"/>
      <c r="FY6" s="215"/>
      <c r="FZ6" s="215"/>
      <c r="GA6" s="215"/>
      <c r="GB6" s="215"/>
      <c r="GC6" s="215"/>
      <c r="GD6" s="215"/>
      <c r="GE6" s="215"/>
      <c r="GF6" s="215"/>
      <c r="GG6" s="215"/>
      <c r="GH6" s="215"/>
      <c r="GI6" s="215"/>
      <c r="GJ6" s="215"/>
      <c r="GK6" s="215"/>
      <c r="GL6" s="215"/>
      <c r="GM6" s="215"/>
      <c r="GN6" s="215"/>
      <c r="GO6" s="215"/>
      <c r="GP6" s="215"/>
      <c r="GQ6" s="215"/>
      <c r="GR6" s="215"/>
      <c r="GS6" s="215"/>
      <c r="GT6" s="215"/>
      <c r="GU6" s="215"/>
      <c r="GV6" s="215"/>
      <c r="GW6" s="215"/>
      <c r="GX6" s="215"/>
      <c r="GY6" s="215"/>
      <c r="GZ6" s="215"/>
      <c r="HA6" s="215"/>
      <c r="HB6" s="215"/>
      <c r="HC6" s="215"/>
      <c r="HD6" s="215"/>
      <c r="HE6" s="215"/>
      <c r="HF6" s="215"/>
      <c r="HG6" s="215"/>
      <c r="HH6" s="215"/>
      <c r="HI6" s="215"/>
      <c r="HJ6" s="215"/>
      <c r="HK6" s="215"/>
      <c r="HL6" s="215"/>
      <c r="HM6" s="215"/>
      <c r="HN6" s="215"/>
      <c r="HO6" s="215"/>
      <c r="HP6" s="215"/>
      <c r="HQ6" s="215"/>
      <c r="HR6" s="215"/>
      <c r="HS6" s="215"/>
      <c r="HT6" s="215"/>
      <c r="HU6" s="215"/>
      <c r="HV6" s="215"/>
      <c r="HW6" s="215"/>
      <c r="HX6" s="215"/>
      <c r="HY6" s="215"/>
      <c r="HZ6" s="215"/>
      <c r="IA6" s="215"/>
      <c r="IB6" s="215"/>
      <c r="IC6" s="215"/>
      <c r="ID6" s="215"/>
      <c r="IE6" s="215"/>
      <c r="IF6" s="215"/>
      <c r="IG6" s="215"/>
      <c r="IH6" s="215"/>
      <c r="II6" s="215"/>
      <c r="IJ6" s="215"/>
      <c r="IK6" s="215"/>
      <c r="IL6" s="215"/>
      <c r="IM6" s="215"/>
      <c r="IN6" s="215"/>
      <c r="IO6" s="215"/>
      <c r="IP6" s="215"/>
      <c r="IQ6" s="215"/>
      <c r="IR6" s="215"/>
      <c r="IS6" s="215"/>
      <c r="IT6" s="215"/>
      <c r="IU6" s="215"/>
      <c r="IV6" s="215"/>
    </row>
    <row r="7" spans="1:256" ht="20.25" x14ac:dyDescent="0.3">
      <c r="A7" s="223"/>
      <c r="B7" s="222"/>
      <c r="C7" s="220" t="s">
        <v>220</v>
      </c>
      <c r="D7" s="220"/>
      <c r="E7" s="221"/>
      <c r="F7" s="219"/>
      <c r="G7" s="220"/>
      <c r="H7" s="220" t="s">
        <v>220</v>
      </c>
      <c r="I7" s="220"/>
      <c r="J7" s="220"/>
      <c r="K7" s="219"/>
      <c r="L7" s="218"/>
      <c r="M7" s="217"/>
      <c r="N7" s="217"/>
      <c r="O7" s="217"/>
      <c r="P7" s="217"/>
      <c r="Q7" s="215"/>
      <c r="R7" s="216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5"/>
      <c r="BF7" s="215"/>
      <c r="BG7" s="215"/>
      <c r="BH7" s="215"/>
      <c r="BI7" s="215"/>
      <c r="BJ7" s="215"/>
      <c r="BK7" s="215"/>
      <c r="BL7" s="215"/>
      <c r="BM7" s="215"/>
      <c r="BN7" s="215"/>
      <c r="BO7" s="215"/>
      <c r="BP7" s="215"/>
      <c r="BQ7" s="215"/>
      <c r="BR7" s="215"/>
      <c r="BS7" s="215"/>
      <c r="BT7" s="215"/>
      <c r="BU7" s="215"/>
      <c r="BV7" s="215"/>
      <c r="BW7" s="215"/>
      <c r="BX7" s="215"/>
      <c r="BY7" s="215"/>
      <c r="BZ7" s="215"/>
      <c r="CA7" s="215"/>
      <c r="CB7" s="215"/>
      <c r="CC7" s="215"/>
      <c r="CD7" s="215"/>
      <c r="CE7" s="215"/>
      <c r="CF7" s="215"/>
      <c r="CG7" s="215"/>
      <c r="CH7" s="215"/>
      <c r="CI7" s="215"/>
      <c r="CJ7" s="215"/>
      <c r="CK7" s="215"/>
      <c r="CL7" s="215"/>
      <c r="CM7" s="215"/>
      <c r="CN7" s="215"/>
      <c r="CO7" s="215"/>
      <c r="CP7" s="215"/>
      <c r="CQ7" s="215"/>
      <c r="CR7" s="215"/>
      <c r="CS7" s="215"/>
      <c r="CT7" s="215"/>
      <c r="CU7" s="215"/>
      <c r="CV7" s="215"/>
      <c r="CW7" s="215"/>
      <c r="CX7" s="215"/>
      <c r="CY7" s="215"/>
      <c r="CZ7" s="215"/>
      <c r="DA7" s="215"/>
      <c r="DB7" s="215"/>
      <c r="DC7" s="215"/>
      <c r="DD7" s="215"/>
      <c r="DE7" s="215"/>
      <c r="DF7" s="215"/>
      <c r="DG7" s="215"/>
      <c r="DH7" s="215"/>
      <c r="DI7" s="215"/>
      <c r="DJ7" s="215"/>
      <c r="DK7" s="215"/>
      <c r="DL7" s="215"/>
      <c r="DM7" s="215"/>
      <c r="DN7" s="215"/>
      <c r="DO7" s="215"/>
      <c r="DP7" s="215"/>
      <c r="DQ7" s="215"/>
      <c r="DR7" s="215"/>
      <c r="DS7" s="215"/>
      <c r="DT7" s="215"/>
      <c r="DU7" s="215"/>
      <c r="DV7" s="215"/>
      <c r="DW7" s="215"/>
      <c r="DX7" s="215"/>
      <c r="DY7" s="215"/>
      <c r="DZ7" s="215"/>
      <c r="EA7" s="215"/>
      <c r="EB7" s="215"/>
      <c r="EC7" s="215"/>
      <c r="ED7" s="215"/>
      <c r="EE7" s="215"/>
      <c r="EF7" s="215"/>
      <c r="EG7" s="215"/>
      <c r="EH7" s="215"/>
      <c r="EI7" s="215"/>
      <c r="EJ7" s="215"/>
      <c r="EK7" s="215"/>
      <c r="EL7" s="215"/>
      <c r="EM7" s="215"/>
      <c r="EN7" s="215"/>
      <c r="EO7" s="215"/>
      <c r="EP7" s="215"/>
      <c r="EQ7" s="215"/>
      <c r="ER7" s="215"/>
      <c r="ES7" s="215"/>
      <c r="ET7" s="215"/>
      <c r="EU7" s="215"/>
      <c r="EV7" s="215"/>
      <c r="EW7" s="215"/>
      <c r="EX7" s="215"/>
      <c r="EY7" s="215"/>
      <c r="EZ7" s="215"/>
      <c r="FA7" s="215"/>
      <c r="FB7" s="215"/>
      <c r="FC7" s="215"/>
      <c r="FD7" s="215"/>
      <c r="FE7" s="215"/>
      <c r="FF7" s="215"/>
      <c r="FG7" s="215"/>
      <c r="FH7" s="215"/>
      <c r="FI7" s="215"/>
      <c r="FJ7" s="215"/>
      <c r="FK7" s="215"/>
      <c r="FL7" s="215"/>
      <c r="FM7" s="215"/>
      <c r="FN7" s="215"/>
      <c r="FO7" s="215"/>
      <c r="FP7" s="215"/>
      <c r="FQ7" s="215"/>
      <c r="FR7" s="215"/>
      <c r="FS7" s="215"/>
      <c r="FT7" s="215"/>
      <c r="FU7" s="215"/>
      <c r="FV7" s="215"/>
      <c r="FW7" s="215"/>
      <c r="FX7" s="215"/>
      <c r="FY7" s="215"/>
      <c r="FZ7" s="215"/>
      <c r="GA7" s="215"/>
      <c r="GB7" s="215"/>
      <c r="GC7" s="215"/>
      <c r="GD7" s="215"/>
      <c r="GE7" s="215"/>
      <c r="GF7" s="215"/>
      <c r="GG7" s="215"/>
      <c r="GH7" s="215"/>
      <c r="GI7" s="215"/>
      <c r="GJ7" s="215"/>
      <c r="GK7" s="215"/>
      <c r="GL7" s="215"/>
      <c r="GM7" s="215"/>
      <c r="GN7" s="215"/>
      <c r="GO7" s="215"/>
      <c r="GP7" s="215"/>
      <c r="GQ7" s="215"/>
      <c r="GR7" s="215"/>
      <c r="GS7" s="215"/>
      <c r="GT7" s="215"/>
      <c r="GU7" s="215"/>
      <c r="GV7" s="215"/>
      <c r="GW7" s="215"/>
      <c r="GX7" s="215"/>
      <c r="GY7" s="215"/>
      <c r="GZ7" s="215"/>
      <c r="HA7" s="215"/>
      <c r="HB7" s="215"/>
      <c r="HC7" s="215"/>
      <c r="HD7" s="215"/>
      <c r="HE7" s="215"/>
      <c r="HF7" s="215"/>
      <c r="HG7" s="215"/>
      <c r="HH7" s="215"/>
      <c r="HI7" s="215"/>
      <c r="HJ7" s="215"/>
      <c r="HK7" s="215"/>
      <c r="HL7" s="215"/>
      <c r="HM7" s="215"/>
      <c r="HN7" s="215"/>
      <c r="HO7" s="215"/>
      <c r="HP7" s="215"/>
      <c r="HQ7" s="215"/>
      <c r="HR7" s="215"/>
      <c r="HS7" s="215"/>
      <c r="HT7" s="215"/>
      <c r="HU7" s="215"/>
      <c r="HV7" s="215"/>
      <c r="HW7" s="215"/>
      <c r="HX7" s="215"/>
      <c r="HY7" s="215"/>
      <c r="HZ7" s="215"/>
      <c r="IA7" s="215"/>
      <c r="IB7" s="215"/>
      <c r="IC7" s="215"/>
      <c r="ID7" s="215"/>
      <c r="IE7" s="215"/>
      <c r="IF7" s="215"/>
      <c r="IG7" s="215"/>
      <c r="IH7" s="215"/>
      <c r="II7" s="215"/>
      <c r="IJ7" s="215"/>
      <c r="IK7" s="215"/>
      <c r="IL7" s="215"/>
      <c r="IM7" s="215"/>
      <c r="IN7" s="215"/>
      <c r="IO7" s="215"/>
      <c r="IP7" s="215"/>
      <c r="IQ7" s="215"/>
      <c r="IR7" s="215"/>
      <c r="IS7" s="215"/>
      <c r="IT7" s="215"/>
      <c r="IU7" s="215"/>
      <c r="IV7" s="215"/>
    </row>
    <row r="9" spans="1:256" x14ac:dyDescent="0.2">
      <c r="B9" s="214" t="s">
        <v>177</v>
      </c>
      <c r="C9" s="214"/>
      <c r="D9" s="214"/>
      <c r="E9" s="214"/>
      <c r="F9" s="214"/>
      <c r="G9" s="214"/>
      <c r="H9" s="214"/>
      <c r="I9" s="214"/>
      <c r="J9" s="214"/>
      <c r="K9" s="214"/>
    </row>
    <row r="10" spans="1:256" x14ac:dyDescent="0.2">
      <c r="B10" s="214" t="s">
        <v>219</v>
      </c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256" x14ac:dyDescent="0.2">
      <c r="B11" s="106"/>
      <c r="C11" s="106"/>
      <c r="D11" s="106"/>
      <c r="E11" s="106"/>
      <c r="F11" s="106"/>
      <c r="G11" s="106"/>
      <c r="H11" s="106"/>
      <c r="I11" s="106"/>
      <c r="J11" s="106"/>
      <c r="K11" s="106"/>
    </row>
    <row r="12" spans="1:256" x14ac:dyDescent="0.2">
      <c r="B12" s="211" t="s">
        <v>218</v>
      </c>
      <c r="C12" s="211"/>
      <c r="D12" s="211"/>
      <c r="E12" s="211"/>
      <c r="F12" s="211"/>
      <c r="G12" s="213" t="s">
        <v>23</v>
      </c>
      <c r="H12" s="212"/>
      <c r="I12" s="212"/>
      <c r="J12" s="212"/>
      <c r="K12" s="212"/>
    </row>
    <row r="13" spans="1:256" x14ac:dyDescent="0.2">
      <c r="B13" s="211" t="s">
        <v>217</v>
      </c>
      <c r="C13" s="211"/>
      <c r="D13" s="211"/>
      <c r="E13" s="211"/>
      <c r="F13" s="211"/>
      <c r="G13" s="209"/>
      <c r="H13" s="209"/>
      <c r="I13" s="209"/>
      <c r="J13" s="209"/>
      <c r="K13" s="209"/>
    </row>
    <row r="14" spans="1:256" x14ac:dyDescent="0.2">
      <c r="B14" s="210" t="s">
        <v>216</v>
      </c>
      <c r="C14" s="210"/>
      <c r="D14" s="210"/>
      <c r="E14" s="210"/>
      <c r="F14" s="210"/>
      <c r="G14" s="209"/>
      <c r="H14" s="209"/>
      <c r="I14" s="209"/>
      <c r="J14" s="209"/>
      <c r="K14" s="209"/>
      <c r="Q14" s="208"/>
    </row>
    <row r="15" spans="1:256" x14ac:dyDescent="0.2">
      <c r="I15" s="207">
        <f>J37/1000</f>
        <v>205.29992002291198</v>
      </c>
      <c r="J15" s="207"/>
      <c r="K15" s="106" t="s">
        <v>10</v>
      </c>
    </row>
    <row r="16" spans="1:256" x14ac:dyDescent="0.2">
      <c r="B16" s="206" t="s">
        <v>4</v>
      </c>
      <c r="C16" s="203" t="s">
        <v>215</v>
      </c>
      <c r="D16" s="205"/>
      <c r="E16" s="202"/>
      <c r="F16" s="203" t="s">
        <v>214</v>
      </c>
      <c r="G16" s="202"/>
      <c r="H16" s="204" t="s">
        <v>213</v>
      </c>
      <c r="I16" s="204" t="s">
        <v>212</v>
      </c>
      <c r="J16" s="203" t="s">
        <v>211</v>
      </c>
      <c r="K16" s="202"/>
    </row>
    <row r="17" spans="1:256" x14ac:dyDescent="0.2">
      <c r="B17" s="201"/>
      <c r="C17" s="198"/>
      <c r="D17" s="200"/>
      <c r="E17" s="197"/>
      <c r="F17" s="198"/>
      <c r="G17" s="197"/>
      <c r="H17" s="199"/>
      <c r="I17" s="199"/>
      <c r="J17" s="198"/>
      <c r="K17" s="197"/>
    </row>
    <row r="18" spans="1:256" x14ac:dyDescent="0.2">
      <c r="B18" s="196">
        <v>1</v>
      </c>
      <c r="C18" s="194">
        <v>2</v>
      </c>
      <c r="D18" s="195"/>
      <c r="E18" s="193"/>
      <c r="F18" s="194">
        <v>3</v>
      </c>
      <c r="G18" s="193"/>
      <c r="H18" s="192">
        <v>4</v>
      </c>
      <c r="I18" s="191">
        <v>5</v>
      </c>
      <c r="J18" s="190">
        <v>6</v>
      </c>
      <c r="K18" s="189"/>
    </row>
    <row r="19" spans="1:256" x14ac:dyDescent="0.2">
      <c r="B19" s="188" t="s">
        <v>210</v>
      </c>
      <c r="C19" s="187"/>
      <c r="D19" s="187"/>
      <c r="E19" s="187"/>
      <c r="F19" s="187"/>
      <c r="G19" s="187"/>
      <c r="H19" s="187"/>
      <c r="I19" s="187"/>
      <c r="J19" s="187"/>
      <c r="K19" s="186"/>
    </row>
    <row r="20" spans="1:256" x14ac:dyDescent="0.2">
      <c r="B20" s="185">
        <v>1</v>
      </c>
      <c r="C20" s="184" t="s">
        <v>209</v>
      </c>
      <c r="D20" s="183"/>
      <c r="E20" s="182"/>
      <c r="F20" s="139" t="s">
        <v>208</v>
      </c>
      <c r="G20" s="137"/>
      <c r="H20" s="181" t="s">
        <v>207</v>
      </c>
      <c r="I20" s="180" t="s">
        <v>206</v>
      </c>
      <c r="J20" s="179">
        <f>(2.16*G25/10+3.57*G26/10+7.62*G27/10)*1.3*1000</f>
        <v>41870.399999999994</v>
      </c>
      <c r="K20" s="178"/>
      <c r="L20" s="161"/>
      <c r="N20" s="160"/>
    </row>
    <row r="21" spans="1:256" x14ac:dyDescent="0.2">
      <c r="B21" s="169"/>
      <c r="C21" s="168"/>
      <c r="D21" s="167"/>
      <c r="E21" s="166"/>
      <c r="F21" s="177" t="s">
        <v>205</v>
      </c>
      <c r="G21" s="176">
        <v>2.16</v>
      </c>
      <c r="H21" s="165"/>
      <c r="I21" s="164"/>
      <c r="J21" s="163"/>
      <c r="K21" s="162"/>
      <c r="L21" s="161"/>
      <c r="N21" s="160"/>
    </row>
    <row r="22" spans="1:256" ht="15" x14ac:dyDescent="0.2">
      <c r="B22" s="169"/>
      <c r="C22" s="168"/>
      <c r="D22" s="167"/>
      <c r="E22" s="166"/>
      <c r="F22" s="175" t="s">
        <v>204</v>
      </c>
      <c r="G22" s="174">
        <v>3.57</v>
      </c>
      <c r="H22" s="165"/>
      <c r="I22" s="164"/>
      <c r="J22" s="163"/>
      <c r="K22" s="162"/>
      <c r="L22" s="161"/>
      <c r="N22" s="160"/>
    </row>
    <row r="23" spans="1:256" ht="15" x14ac:dyDescent="0.2">
      <c r="B23" s="169"/>
      <c r="C23" s="168"/>
      <c r="D23" s="167"/>
      <c r="E23" s="166"/>
      <c r="F23" s="175" t="s">
        <v>203</v>
      </c>
      <c r="G23" s="174">
        <v>7.62</v>
      </c>
      <c r="H23" s="165"/>
      <c r="I23" s="164"/>
      <c r="J23" s="163"/>
      <c r="K23" s="162"/>
      <c r="L23" s="161"/>
      <c r="N23" s="160"/>
    </row>
    <row r="24" spans="1:256" ht="15" x14ac:dyDescent="0.2">
      <c r="B24" s="169"/>
      <c r="C24" s="168"/>
      <c r="D24" s="167"/>
      <c r="E24" s="166"/>
      <c r="F24" s="175" t="s">
        <v>202</v>
      </c>
      <c r="G24" s="174" t="s">
        <v>18</v>
      </c>
      <c r="H24" s="165"/>
      <c r="I24" s="164"/>
      <c r="J24" s="163"/>
      <c r="K24" s="162"/>
      <c r="L24" s="161"/>
      <c r="N24" s="160"/>
    </row>
    <row r="25" spans="1:256" ht="15" x14ac:dyDescent="0.2">
      <c r="B25" s="169"/>
      <c r="C25" s="168"/>
      <c r="D25" s="167"/>
      <c r="E25" s="166"/>
      <c r="F25" s="173" t="s">
        <v>201</v>
      </c>
      <c r="G25" s="172">
        <v>38</v>
      </c>
      <c r="H25" s="165"/>
      <c r="I25" s="164"/>
      <c r="J25" s="163"/>
      <c r="K25" s="162"/>
      <c r="L25" s="161"/>
      <c r="N25" s="160"/>
    </row>
    <row r="26" spans="1:256" ht="15" x14ac:dyDescent="0.2">
      <c r="B26" s="169"/>
      <c r="C26" s="168"/>
      <c r="D26" s="167"/>
      <c r="E26" s="166"/>
      <c r="F26" s="173" t="s">
        <v>200</v>
      </c>
      <c r="G26" s="172">
        <v>16</v>
      </c>
      <c r="H26" s="165"/>
      <c r="I26" s="164"/>
      <c r="J26" s="163"/>
      <c r="K26" s="162"/>
      <c r="L26" s="161"/>
      <c r="N26" s="160"/>
    </row>
    <row r="27" spans="1:256" ht="15" x14ac:dyDescent="0.2">
      <c r="B27" s="169"/>
      <c r="C27" s="168"/>
      <c r="D27" s="167"/>
      <c r="E27" s="166"/>
      <c r="F27" s="173" t="s">
        <v>199</v>
      </c>
      <c r="G27" s="172">
        <v>24</v>
      </c>
      <c r="H27" s="165"/>
      <c r="I27" s="164"/>
      <c r="J27" s="163"/>
      <c r="K27" s="162"/>
      <c r="L27" s="161"/>
      <c r="N27" s="160"/>
    </row>
    <row r="28" spans="1:256" x14ac:dyDescent="0.2">
      <c r="B28" s="169"/>
      <c r="C28" s="168"/>
      <c r="D28" s="167"/>
      <c r="E28" s="166"/>
      <c r="F28" s="171" t="s">
        <v>198</v>
      </c>
      <c r="G28" s="170"/>
      <c r="H28" s="165"/>
      <c r="I28" s="164"/>
      <c r="J28" s="163"/>
      <c r="K28" s="162"/>
      <c r="L28" s="161"/>
      <c r="N28" s="160"/>
    </row>
    <row r="29" spans="1:256" x14ac:dyDescent="0.2">
      <c r="B29" s="169"/>
      <c r="C29" s="168"/>
      <c r="D29" s="167"/>
      <c r="E29" s="166"/>
      <c r="F29" s="155" t="s">
        <v>197</v>
      </c>
      <c r="G29" s="154"/>
      <c r="H29" s="165"/>
      <c r="I29" s="164"/>
      <c r="J29" s="163"/>
      <c r="K29" s="162"/>
      <c r="L29" s="161"/>
      <c r="N29" s="160"/>
    </row>
    <row r="30" spans="1:256" x14ac:dyDescent="0.2">
      <c r="A30" s="149"/>
      <c r="B30" s="159"/>
      <c r="C30" s="158"/>
      <c r="D30" s="157"/>
      <c r="E30" s="156"/>
      <c r="F30" s="155" t="s">
        <v>196</v>
      </c>
      <c r="G30" s="154"/>
      <c r="H30" s="153"/>
      <c r="I30" s="152"/>
      <c r="J30" s="151"/>
      <c r="K30" s="150"/>
      <c r="L30" s="149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  <c r="BI30" s="148"/>
      <c r="BJ30" s="148"/>
      <c r="BK30" s="148"/>
      <c r="BL30" s="148"/>
      <c r="BM30" s="148"/>
      <c r="BN30" s="148"/>
      <c r="BO30" s="148"/>
      <c r="BP30" s="148"/>
      <c r="BQ30" s="148"/>
      <c r="BR30" s="148"/>
      <c r="BS30" s="148"/>
      <c r="BT30" s="148"/>
      <c r="BU30" s="148"/>
      <c r="BV30" s="148"/>
      <c r="BW30" s="148"/>
      <c r="BX30" s="148"/>
      <c r="BY30" s="148"/>
      <c r="BZ30" s="148"/>
      <c r="CA30" s="148"/>
      <c r="CB30" s="148"/>
      <c r="CC30" s="148"/>
      <c r="CD30" s="148"/>
      <c r="CE30" s="148"/>
      <c r="CF30" s="148"/>
      <c r="CG30" s="148"/>
      <c r="CH30" s="148"/>
      <c r="CI30" s="148"/>
      <c r="CJ30" s="148"/>
      <c r="CK30" s="148"/>
      <c r="CL30" s="148"/>
      <c r="CM30" s="148"/>
      <c r="CN30" s="148"/>
      <c r="CO30" s="148"/>
      <c r="CP30" s="148"/>
      <c r="CQ30" s="148"/>
      <c r="CR30" s="148"/>
      <c r="CS30" s="148"/>
      <c r="CT30" s="148"/>
      <c r="CU30" s="148"/>
      <c r="CV30" s="148"/>
      <c r="CW30" s="148"/>
      <c r="CX30" s="148"/>
      <c r="CY30" s="148"/>
      <c r="CZ30" s="148"/>
      <c r="DA30" s="148"/>
      <c r="DB30" s="148"/>
      <c r="DC30" s="148"/>
      <c r="DD30" s="148"/>
      <c r="DE30" s="148"/>
      <c r="DF30" s="148"/>
      <c r="DG30" s="148"/>
      <c r="DH30" s="148"/>
      <c r="DI30" s="148"/>
      <c r="DJ30" s="148"/>
      <c r="DK30" s="148"/>
      <c r="DL30" s="148"/>
      <c r="DM30" s="148"/>
      <c r="DN30" s="148"/>
      <c r="DO30" s="148"/>
      <c r="DP30" s="148"/>
      <c r="DQ30" s="148"/>
      <c r="DR30" s="148"/>
      <c r="DS30" s="148"/>
      <c r="DT30" s="148"/>
      <c r="DU30" s="148"/>
      <c r="DV30" s="148"/>
      <c r="DW30" s="148"/>
      <c r="DX30" s="148"/>
      <c r="DY30" s="148"/>
      <c r="DZ30" s="148"/>
      <c r="EA30" s="148"/>
      <c r="EB30" s="148"/>
      <c r="EC30" s="148"/>
      <c r="ED30" s="148"/>
      <c r="EE30" s="148"/>
      <c r="EF30" s="148"/>
      <c r="EG30" s="148"/>
      <c r="EH30" s="148"/>
      <c r="EI30" s="148"/>
      <c r="EJ30" s="148"/>
      <c r="EK30" s="148"/>
      <c r="EL30" s="148"/>
      <c r="EM30" s="148"/>
      <c r="EN30" s="148"/>
      <c r="EO30" s="148"/>
      <c r="EP30" s="148"/>
      <c r="EQ30" s="148"/>
      <c r="ER30" s="148"/>
      <c r="ES30" s="148"/>
      <c r="ET30" s="148"/>
      <c r="EU30" s="148"/>
      <c r="EV30" s="148"/>
      <c r="EW30" s="148"/>
      <c r="EX30" s="148"/>
      <c r="EY30" s="148"/>
      <c r="EZ30" s="148"/>
      <c r="FA30" s="148"/>
      <c r="FB30" s="148"/>
      <c r="FC30" s="148"/>
      <c r="FD30" s="148"/>
      <c r="FE30" s="148"/>
      <c r="FF30" s="148"/>
      <c r="FG30" s="148"/>
      <c r="FH30" s="148"/>
      <c r="FI30" s="148"/>
      <c r="FJ30" s="148"/>
      <c r="FK30" s="148"/>
      <c r="FL30" s="148"/>
      <c r="FM30" s="148"/>
      <c r="FN30" s="148"/>
      <c r="FO30" s="148"/>
      <c r="FP30" s="148"/>
      <c r="FQ30" s="148"/>
      <c r="FR30" s="148"/>
      <c r="FS30" s="148"/>
      <c r="FT30" s="148"/>
      <c r="FU30" s="148"/>
      <c r="FV30" s="148"/>
      <c r="FW30" s="148"/>
      <c r="FX30" s="148"/>
      <c r="FY30" s="148"/>
      <c r="FZ30" s="148"/>
      <c r="GA30" s="148"/>
      <c r="GB30" s="148"/>
      <c r="GC30" s="148"/>
      <c r="GD30" s="148"/>
      <c r="GE30" s="148"/>
      <c r="GF30" s="148"/>
      <c r="GG30" s="148"/>
      <c r="GH30" s="148"/>
      <c r="GI30" s="148"/>
      <c r="GJ30" s="148"/>
      <c r="GK30" s="148"/>
      <c r="GL30" s="148"/>
      <c r="GM30" s="148"/>
      <c r="GN30" s="148"/>
      <c r="GO30" s="148"/>
      <c r="GP30" s="148"/>
      <c r="GQ30" s="148"/>
      <c r="GR30" s="148"/>
      <c r="GS30" s="148"/>
      <c r="GT30" s="148"/>
      <c r="GU30" s="148"/>
      <c r="GV30" s="148"/>
      <c r="GW30" s="148"/>
      <c r="GX30" s="148"/>
      <c r="GY30" s="148"/>
      <c r="GZ30" s="148"/>
      <c r="HA30" s="148"/>
      <c r="HB30" s="148"/>
      <c r="HC30" s="148"/>
      <c r="HD30" s="148"/>
      <c r="HE30" s="148"/>
      <c r="HF30" s="148"/>
      <c r="HG30" s="148"/>
      <c r="HH30" s="148"/>
      <c r="HI30" s="148"/>
      <c r="HJ30" s="148"/>
      <c r="HK30" s="148"/>
      <c r="HL30" s="148"/>
      <c r="HM30" s="148"/>
      <c r="HN30" s="148"/>
      <c r="HO30" s="148"/>
      <c r="HP30" s="148"/>
      <c r="HQ30" s="148"/>
      <c r="HR30" s="148"/>
      <c r="HS30" s="148"/>
      <c r="HT30" s="148"/>
      <c r="HU30" s="148"/>
      <c r="HV30" s="148"/>
      <c r="HW30" s="148"/>
      <c r="HX30" s="148"/>
      <c r="HY30" s="148"/>
      <c r="HZ30" s="148"/>
      <c r="IA30" s="148"/>
      <c r="IB30" s="148"/>
      <c r="IC30" s="148"/>
      <c r="ID30" s="148"/>
      <c r="IE30" s="148"/>
      <c r="IF30" s="148"/>
      <c r="IG30" s="148"/>
      <c r="IH30" s="148"/>
      <c r="II30" s="148"/>
      <c r="IJ30" s="148"/>
      <c r="IK30" s="148"/>
      <c r="IL30" s="148"/>
      <c r="IM30" s="148"/>
      <c r="IN30" s="148"/>
      <c r="IO30" s="148"/>
      <c r="IP30" s="148"/>
      <c r="IQ30" s="148"/>
      <c r="IR30" s="148"/>
      <c r="IS30" s="148"/>
      <c r="IT30" s="148"/>
      <c r="IU30" s="148"/>
      <c r="IV30" s="148"/>
    </row>
    <row r="31" spans="1:256" x14ac:dyDescent="0.2">
      <c r="A31" s="142"/>
      <c r="B31" s="147"/>
      <c r="C31" s="146" t="s">
        <v>195</v>
      </c>
      <c r="D31" s="146"/>
      <c r="E31" s="146"/>
      <c r="F31" s="146"/>
      <c r="G31" s="146"/>
      <c r="H31" s="146"/>
      <c r="I31" s="145"/>
      <c r="J31" s="144">
        <f>J20</f>
        <v>41870.399999999994</v>
      </c>
      <c r="K31" s="143"/>
      <c r="L31" s="142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1"/>
    </row>
    <row r="32" spans="1:256" x14ac:dyDescent="0.2">
      <c r="A32" s="132"/>
      <c r="B32" s="140">
        <v>2</v>
      </c>
      <c r="C32" s="139" t="s">
        <v>194</v>
      </c>
      <c r="D32" s="138"/>
      <c r="E32" s="138"/>
      <c r="F32" s="138"/>
      <c r="G32" s="138"/>
      <c r="H32" s="138"/>
      <c r="I32" s="137"/>
      <c r="J32" s="127">
        <f>J31</f>
        <v>41870.399999999994</v>
      </c>
      <c r="K32" s="126"/>
      <c r="L32" s="136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124"/>
      <c r="CK32" s="124"/>
      <c r="CL32" s="124"/>
      <c r="CM32" s="124"/>
      <c r="CN32" s="124"/>
      <c r="CO32" s="124"/>
      <c r="CP32" s="124"/>
      <c r="CQ32" s="124"/>
      <c r="CR32" s="124"/>
      <c r="CS32" s="124"/>
      <c r="CT32" s="124"/>
      <c r="CU32" s="124"/>
      <c r="CV32" s="124"/>
      <c r="CW32" s="124"/>
      <c r="CX32" s="124"/>
      <c r="CY32" s="124"/>
      <c r="CZ32" s="124"/>
      <c r="DA32" s="124"/>
      <c r="DB32" s="124"/>
      <c r="DC32" s="124"/>
      <c r="DD32" s="124"/>
      <c r="DE32" s="124"/>
      <c r="DF32" s="124"/>
      <c r="DG32" s="124"/>
      <c r="DH32" s="124"/>
      <c r="DI32" s="124"/>
      <c r="DJ32" s="124"/>
      <c r="DK32" s="124"/>
      <c r="DL32" s="124"/>
      <c r="DM32" s="124"/>
      <c r="DN32" s="124"/>
      <c r="DO32" s="124"/>
      <c r="DP32" s="124"/>
      <c r="DQ32" s="124"/>
      <c r="DR32" s="124"/>
      <c r="DS32" s="124"/>
      <c r="DT32" s="124"/>
      <c r="DU32" s="124"/>
      <c r="DV32" s="124"/>
      <c r="DW32" s="124"/>
      <c r="DX32" s="124"/>
      <c r="DY32" s="124"/>
      <c r="DZ32" s="124"/>
      <c r="EA32" s="124"/>
      <c r="EB32" s="124"/>
      <c r="EC32" s="124"/>
      <c r="ED32" s="124"/>
      <c r="EE32" s="124"/>
      <c r="EF32" s="124"/>
      <c r="EG32" s="124"/>
      <c r="EH32" s="124"/>
      <c r="EI32" s="124"/>
      <c r="EJ32" s="124"/>
      <c r="EK32" s="124"/>
      <c r="EL32" s="124"/>
      <c r="EM32" s="124"/>
      <c r="EN32" s="124"/>
      <c r="EO32" s="124"/>
      <c r="EP32" s="124"/>
      <c r="EQ32" s="124"/>
      <c r="ER32" s="124"/>
      <c r="ES32" s="124"/>
      <c r="ET32" s="124"/>
      <c r="EU32" s="124"/>
      <c r="EV32" s="124"/>
      <c r="EW32" s="124"/>
      <c r="EX32" s="124"/>
      <c r="EY32" s="124"/>
      <c r="EZ32" s="124"/>
      <c r="FA32" s="124"/>
      <c r="FB32" s="124"/>
      <c r="FC32" s="124"/>
      <c r="FD32" s="124"/>
      <c r="FE32" s="124"/>
      <c r="FF32" s="124"/>
      <c r="FG32" s="124"/>
      <c r="FH32" s="124"/>
      <c r="FI32" s="124"/>
      <c r="FJ32" s="124"/>
      <c r="FK32" s="124"/>
      <c r="FL32" s="124"/>
      <c r="FM32" s="124"/>
      <c r="FN32" s="124"/>
      <c r="FO32" s="124"/>
      <c r="FP32" s="124"/>
      <c r="FQ32" s="124"/>
      <c r="FR32" s="124"/>
      <c r="FS32" s="124"/>
      <c r="FT32" s="124"/>
      <c r="FU32" s="124"/>
      <c r="FV32" s="124"/>
      <c r="FW32" s="124"/>
      <c r="FX32" s="124"/>
      <c r="FY32" s="124"/>
      <c r="FZ32" s="124"/>
      <c r="GA32" s="124"/>
      <c r="GB32" s="124"/>
      <c r="GC32" s="124"/>
      <c r="GD32" s="124"/>
      <c r="GE32" s="124"/>
      <c r="GF32" s="124"/>
      <c r="GG32" s="124"/>
      <c r="GH32" s="124"/>
      <c r="GI32" s="124"/>
      <c r="GJ32" s="124"/>
      <c r="GK32" s="124"/>
      <c r="GL32" s="124"/>
      <c r="GM32" s="124"/>
      <c r="GN32" s="124"/>
      <c r="GO32" s="124"/>
      <c r="GP32" s="124"/>
      <c r="GQ32" s="124"/>
      <c r="GR32" s="124"/>
      <c r="GS32" s="124"/>
      <c r="GT32" s="124"/>
      <c r="GU32" s="124"/>
      <c r="GV32" s="124"/>
      <c r="GW32" s="124"/>
      <c r="GX32" s="124"/>
      <c r="GY32" s="124"/>
      <c r="GZ32" s="124"/>
      <c r="HA32" s="124"/>
      <c r="HB32" s="124"/>
      <c r="HC32" s="124"/>
      <c r="HD32" s="124"/>
      <c r="HE32" s="124"/>
      <c r="HF32" s="124"/>
      <c r="HG32" s="124"/>
      <c r="HH32" s="124"/>
      <c r="HI32" s="124"/>
      <c r="HJ32" s="124"/>
      <c r="HK32" s="124"/>
      <c r="HL32" s="124"/>
      <c r="HM32" s="124"/>
      <c r="HN32" s="124"/>
      <c r="HO32" s="124"/>
      <c r="HP32" s="124"/>
      <c r="HQ32" s="124"/>
      <c r="HR32" s="124"/>
      <c r="HS32" s="124"/>
      <c r="HT32" s="124"/>
      <c r="HU32" s="124"/>
      <c r="HV32" s="124"/>
      <c r="HW32" s="124"/>
      <c r="HX32" s="124"/>
      <c r="HY32" s="124"/>
      <c r="HZ32" s="124"/>
      <c r="IA32" s="124"/>
      <c r="IB32" s="124"/>
      <c r="IC32" s="124"/>
      <c r="ID32" s="124"/>
      <c r="IE32" s="124"/>
      <c r="IF32" s="124"/>
      <c r="IG32" s="124"/>
      <c r="IH32" s="124"/>
      <c r="II32" s="124"/>
      <c r="IJ32" s="124"/>
      <c r="IK32" s="124"/>
      <c r="IL32" s="124"/>
      <c r="IM32" s="124"/>
      <c r="IN32" s="124"/>
      <c r="IO32" s="124"/>
      <c r="IP32" s="124"/>
      <c r="IQ32" s="124"/>
      <c r="IR32" s="124"/>
      <c r="IS32" s="124"/>
      <c r="IT32" s="124"/>
      <c r="IU32" s="124"/>
      <c r="IV32" s="124"/>
    </row>
    <row r="33" spans="1:256" ht="15" x14ac:dyDescent="0.25">
      <c r="A33" s="135"/>
      <c r="B33" s="131">
        <v>3</v>
      </c>
      <c r="C33" s="130" t="s">
        <v>193</v>
      </c>
      <c r="D33" s="129"/>
      <c r="E33" s="129"/>
      <c r="F33" s="129"/>
      <c r="G33" s="129"/>
      <c r="H33" s="129"/>
      <c r="I33" s="128"/>
      <c r="J33" s="127">
        <f>J32*4.0860194</f>
        <v>171083.26668575997</v>
      </c>
      <c r="K33" s="126"/>
      <c r="L33" s="134"/>
      <c r="M33" s="133"/>
      <c r="N33" s="133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  <c r="FF33" s="106"/>
      <c r="FG33" s="106"/>
      <c r="FH33" s="106"/>
      <c r="FI33" s="106"/>
      <c r="FJ33" s="106"/>
      <c r="FK33" s="106"/>
      <c r="FL33" s="106"/>
      <c r="FM33" s="106"/>
      <c r="FN33" s="106"/>
      <c r="FO33" s="106"/>
      <c r="FP33" s="106"/>
      <c r="FQ33" s="106"/>
      <c r="FR33" s="106"/>
      <c r="FS33" s="106"/>
      <c r="FT33" s="106"/>
      <c r="FU33" s="106"/>
      <c r="FV33" s="106"/>
      <c r="FW33" s="106"/>
      <c r="FX33" s="106"/>
      <c r="FY33" s="106"/>
      <c r="FZ33" s="106"/>
      <c r="GA33" s="106"/>
      <c r="GB33" s="106"/>
      <c r="GC33" s="106"/>
      <c r="GD33" s="106"/>
      <c r="GE33" s="106"/>
      <c r="GF33" s="106"/>
      <c r="GG33" s="106"/>
      <c r="GH33" s="106"/>
      <c r="GI33" s="106"/>
      <c r="GJ33" s="106"/>
      <c r="GK33" s="106"/>
      <c r="GL33" s="106"/>
      <c r="GM33" s="106"/>
      <c r="GN33" s="106"/>
      <c r="GO33" s="106"/>
      <c r="GP33" s="106"/>
      <c r="GQ33" s="106"/>
      <c r="GR33" s="106"/>
      <c r="GS33" s="106"/>
      <c r="GT33" s="106"/>
      <c r="GU33" s="106"/>
      <c r="GV33" s="106"/>
      <c r="GW33" s="106"/>
      <c r="GX33" s="106"/>
      <c r="GY33" s="106"/>
      <c r="GZ33" s="106"/>
      <c r="HA33" s="106"/>
      <c r="HB33" s="106"/>
      <c r="HC33" s="106"/>
      <c r="HD33" s="106"/>
      <c r="HE33" s="106"/>
      <c r="HF33" s="106"/>
      <c r="HG33" s="106"/>
      <c r="HH33" s="106"/>
      <c r="HI33" s="106"/>
      <c r="HJ33" s="106"/>
      <c r="HK33" s="106"/>
      <c r="HL33" s="106"/>
      <c r="HM33" s="106"/>
      <c r="HN33" s="106"/>
      <c r="HO33" s="106"/>
      <c r="HP33" s="106"/>
      <c r="HQ33" s="106"/>
      <c r="HR33" s="106"/>
      <c r="HS33" s="106"/>
      <c r="HT33" s="106"/>
      <c r="HU33" s="106"/>
      <c r="HV33" s="106"/>
      <c r="HW33" s="106"/>
      <c r="HX33" s="106"/>
      <c r="HY33" s="106"/>
      <c r="HZ33" s="106"/>
      <c r="IA33" s="106"/>
      <c r="IB33" s="106"/>
      <c r="IC33" s="106"/>
      <c r="ID33" s="106"/>
      <c r="IE33" s="106"/>
      <c r="IF33" s="106"/>
      <c r="IG33" s="106"/>
      <c r="IH33" s="106"/>
      <c r="II33" s="106"/>
      <c r="IJ33" s="106"/>
      <c r="IK33" s="106"/>
      <c r="IL33" s="106"/>
      <c r="IM33" s="106"/>
      <c r="IN33" s="106"/>
      <c r="IO33" s="106"/>
      <c r="IP33" s="106"/>
      <c r="IQ33" s="106"/>
      <c r="IR33" s="106"/>
      <c r="IS33" s="106"/>
      <c r="IT33" s="106"/>
      <c r="IU33" s="106"/>
      <c r="IV33" s="106"/>
    </row>
    <row r="34" spans="1:256" x14ac:dyDescent="0.2">
      <c r="A34" s="132"/>
      <c r="B34" s="131">
        <v>4</v>
      </c>
      <c r="C34" s="130" t="s">
        <v>192</v>
      </c>
      <c r="D34" s="129"/>
      <c r="E34" s="129"/>
      <c r="F34" s="129"/>
      <c r="G34" s="129"/>
      <c r="H34" s="129"/>
      <c r="I34" s="128"/>
      <c r="J34" s="127">
        <f>J33*1</f>
        <v>171083.26668575997</v>
      </c>
      <c r="K34" s="126"/>
      <c r="L34" s="125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4"/>
      <c r="BN34" s="124"/>
      <c r="BO34" s="124"/>
      <c r="BP34" s="124"/>
      <c r="BQ34" s="124"/>
      <c r="BR34" s="124"/>
      <c r="BS34" s="124"/>
      <c r="BT34" s="124"/>
      <c r="BU34" s="124"/>
      <c r="BV34" s="124"/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4"/>
      <c r="DB34" s="124"/>
      <c r="DC34" s="124"/>
      <c r="DD34" s="124"/>
      <c r="DE34" s="124"/>
      <c r="DF34" s="124"/>
      <c r="DG34" s="124"/>
      <c r="DH34" s="124"/>
      <c r="DI34" s="124"/>
      <c r="DJ34" s="124"/>
      <c r="DK34" s="124"/>
      <c r="DL34" s="124"/>
      <c r="DM34" s="124"/>
      <c r="DN34" s="124"/>
      <c r="DO34" s="124"/>
      <c r="DP34" s="124"/>
      <c r="DQ34" s="124"/>
      <c r="DR34" s="124"/>
      <c r="DS34" s="124"/>
      <c r="DT34" s="124"/>
      <c r="DU34" s="124"/>
      <c r="DV34" s="124"/>
      <c r="DW34" s="124"/>
      <c r="DX34" s="124"/>
      <c r="DY34" s="124"/>
      <c r="DZ34" s="124"/>
      <c r="EA34" s="124"/>
      <c r="EB34" s="124"/>
      <c r="EC34" s="124"/>
      <c r="ED34" s="124"/>
      <c r="EE34" s="124"/>
      <c r="EF34" s="124"/>
      <c r="EG34" s="124"/>
      <c r="EH34" s="124"/>
      <c r="EI34" s="124"/>
      <c r="EJ34" s="124"/>
      <c r="EK34" s="124"/>
      <c r="EL34" s="124"/>
      <c r="EM34" s="124"/>
      <c r="EN34" s="124"/>
      <c r="EO34" s="124"/>
      <c r="EP34" s="124"/>
      <c r="EQ34" s="124"/>
      <c r="ER34" s="124"/>
      <c r="ES34" s="124"/>
      <c r="ET34" s="124"/>
      <c r="EU34" s="124"/>
      <c r="EV34" s="124"/>
      <c r="EW34" s="124"/>
      <c r="EX34" s="124"/>
      <c r="EY34" s="124"/>
      <c r="EZ34" s="124"/>
      <c r="FA34" s="124"/>
      <c r="FB34" s="124"/>
      <c r="FC34" s="124"/>
      <c r="FD34" s="124"/>
      <c r="FE34" s="124"/>
      <c r="FF34" s="124"/>
      <c r="FG34" s="124"/>
      <c r="FH34" s="124"/>
      <c r="FI34" s="124"/>
      <c r="FJ34" s="124"/>
      <c r="FK34" s="124"/>
      <c r="FL34" s="124"/>
      <c r="FM34" s="124"/>
      <c r="FN34" s="124"/>
      <c r="FO34" s="124"/>
      <c r="FP34" s="124"/>
      <c r="FQ34" s="124"/>
      <c r="FR34" s="124"/>
      <c r="FS34" s="124"/>
      <c r="FT34" s="124"/>
      <c r="FU34" s="124"/>
      <c r="FV34" s="124"/>
      <c r="FW34" s="124"/>
      <c r="FX34" s="124"/>
      <c r="FY34" s="124"/>
      <c r="FZ34" s="124"/>
      <c r="GA34" s="124"/>
      <c r="GB34" s="124"/>
      <c r="GC34" s="124"/>
      <c r="GD34" s="124"/>
      <c r="GE34" s="124"/>
      <c r="GF34" s="124"/>
      <c r="GG34" s="124"/>
      <c r="GH34" s="124"/>
      <c r="GI34" s="124"/>
      <c r="GJ34" s="124"/>
      <c r="GK34" s="124"/>
      <c r="GL34" s="124"/>
      <c r="GM34" s="124"/>
      <c r="GN34" s="124"/>
      <c r="GO34" s="124"/>
      <c r="GP34" s="124"/>
      <c r="GQ34" s="124"/>
      <c r="GR34" s="124"/>
      <c r="GS34" s="124"/>
      <c r="GT34" s="124"/>
      <c r="GU34" s="124"/>
      <c r="GV34" s="124"/>
      <c r="GW34" s="124"/>
      <c r="GX34" s="124"/>
      <c r="GY34" s="124"/>
      <c r="GZ34" s="124"/>
      <c r="HA34" s="124"/>
      <c r="HB34" s="124"/>
      <c r="HC34" s="124"/>
      <c r="HD34" s="124"/>
      <c r="HE34" s="124"/>
      <c r="HF34" s="124"/>
      <c r="HG34" s="124"/>
      <c r="HH34" s="124"/>
      <c r="HI34" s="124"/>
      <c r="HJ34" s="124"/>
      <c r="HK34" s="124"/>
      <c r="HL34" s="124"/>
      <c r="HM34" s="124"/>
      <c r="HN34" s="124"/>
      <c r="HO34" s="124"/>
      <c r="HP34" s="124"/>
      <c r="HQ34" s="124"/>
      <c r="HR34" s="124"/>
      <c r="HS34" s="124"/>
      <c r="HT34" s="124"/>
      <c r="HU34" s="124"/>
      <c r="HV34" s="124"/>
      <c r="HW34" s="124"/>
      <c r="HX34" s="124"/>
      <c r="HY34" s="124"/>
      <c r="HZ34" s="124"/>
      <c r="IA34" s="124"/>
      <c r="IB34" s="124"/>
      <c r="IC34" s="124"/>
      <c r="ID34" s="124"/>
      <c r="IE34" s="124"/>
      <c r="IF34" s="124"/>
      <c r="IG34" s="124"/>
      <c r="IH34" s="124"/>
      <c r="II34" s="124"/>
      <c r="IJ34" s="124"/>
      <c r="IK34" s="124"/>
      <c r="IL34" s="124"/>
      <c r="IM34" s="124"/>
      <c r="IN34" s="124"/>
      <c r="IO34" s="124"/>
      <c r="IP34" s="124"/>
      <c r="IQ34" s="124"/>
      <c r="IR34" s="124"/>
      <c r="IS34" s="124"/>
      <c r="IT34" s="124"/>
      <c r="IU34" s="124"/>
      <c r="IV34" s="124"/>
    </row>
    <row r="35" spans="1:256" x14ac:dyDescent="0.2">
      <c r="B35" s="118">
        <v>5</v>
      </c>
      <c r="C35" s="123" t="s">
        <v>28</v>
      </c>
      <c r="D35" s="122"/>
      <c r="E35" s="122"/>
      <c r="F35" s="122"/>
      <c r="G35" s="122"/>
      <c r="H35" s="122"/>
      <c r="I35" s="121"/>
      <c r="J35" s="120">
        <f>J34</f>
        <v>171083.26668575997</v>
      </c>
      <c r="K35" s="119"/>
    </row>
    <row r="36" spans="1:256" x14ac:dyDescent="0.2">
      <c r="B36" s="118">
        <v>6</v>
      </c>
      <c r="C36" s="117" t="s">
        <v>191</v>
      </c>
      <c r="D36" s="116"/>
      <c r="E36" s="116"/>
      <c r="F36" s="116"/>
      <c r="G36" s="116"/>
      <c r="H36" s="116"/>
      <c r="I36" s="115"/>
      <c r="J36" s="114">
        <f>J35*0.2</f>
        <v>34216.653337151998</v>
      </c>
      <c r="K36" s="113"/>
      <c r="M36" s="105"/>
      <c r="N36" s="98"/>
      <c r="O36" s="105"/>
    </row>
    <row r="37" spans="1:256" x14ac:dyDescent="0.2">
      <c r="B37" s="118">
        <v>7</v>
      </c>
      <c r="C37" s="117" t="s">
        <v>190</v>
      </c>
      <c r="D37" s="116"/>
      <c r="E37" s="116"/>
      <c r="F37" s="116"/>
      <c r="G37" s="116"/>
      <c r="H37" s="116"/>
      <c r="I37" s="115"/>
      <c r="J37" s="114">
        <f>J36+J35</f>
        <v>205299.92002291197</v>
      </c>
      <c r="K37" s="113"/>
      <c r="L37" s="112"/>
      <c r="M37" s="105"/>
      <c r="N37" s="98"/>
      <c r="O37" s="105"/>
    </row>
    <row r="38" spans="1:256" x14ac:dyDescent="0.2">
      <c r="C38" s="108"/>
      <c r="D38" s="108"/>
      <c r="E38" s="108"/>
      <c r="F38" s="107"/>
      <c r="G38" s="107"/>
      <c r="H38" s="107"/>
      <c r="I38" s="106"/>
      <c r="J38" s="106"/>
      <c r="M38" s="105"/>
      <c r="N38" s="98"/>
      <c r="O38" s="105"/>
    </row>
    <row r="39" spans="1:256" x14ac:dyDescent="0.2">
      <c r="C39" s="108" t="s">
        <v>189</v>
      </c>
      <c r="D39" s="108"/>
      <c r="E39" s="108"/>
      <c r="F39" s="109"/>
      <c r="G39" s="109"/>
      <c r="H39" s="109"/>
      <c r="I39" s="106" t="s">
        <v>188</v>
      </c>
      <c r="J39" s="106"/>
      <c r="M39" s="105"/>
      <c r="N39" s="98"/>
      <c r="O39" s="105"/>
    </row>
    <row r="40" spans="1:256" x14ac:dyDescent="0.2">
      <c r="C40" s="111"/>
      <c r="D40" s="111"/>
      <c r="E40" s="111"/>
      <c r="F40" s="107"/>
      <c r="G40" s="107"/>
      <c r="H40" s="107"/>
      <c r="I40" s="106"/>
      <c r="J40" s="106"/>
      <c r="M40" s="105"/>
      <c r="N40" s="98"/>
      <c r="O40" s="105"/>
    </row>
    <row r="41" spans="1:256" x14ac:dyDescent="0.2">
      <c r="C41" s="110" t="s">
        <v>187</v>
      </c>
      <c r="D41" s="110"/>
      <c r="E41" s="110"/>
      <c r="F41" s="109"/>
      <c r="G41" s="109"/>
      <c r="H41" s="109"/>
      <c r="I41" s="106" t="s">
        <v>186</v>
      </c>
      <c r="J41" s="106"/>
      <c r="M41" s="105"/>
      <c r="N41" s="98"/>
      <c r="O41" s="105"/>
    </row>
    <row r="42" spans="1:256" x14ac:dyDescent="0.2">
      <c r="C42" s="108"/>
      <c r="D42" s="108"/>
      <c r="E42" s="108"/>
      <c r="F42" s="107"/>
      <c r="G42" s="107"/>
      <c r="H42" s="107"/>
      <c r="I42" s="107"/>
      <c r="J42" s="106"/>
      <c r="M42" s="105"/>
      <c r="N42" s="98"/>
      <c r="O42" s="105"/>
    </row>
    <row r="43" spans="1:256" x14ac:dyDescent="0.2">
      <c r="D43" s="106"/>
      <c r="E43" s="106"/>
      <c r="F43" s="106"/>
      <c r="G43" s="106"/>
      <c r="H43" s="106"/>
      <c r="I43" s="106"/>
      <c r="J43" s="106"/>
      <c r="M43" s="105"/>
      <c r="N43" s="98"/>
      <c r="O43" s="105"/>
    </row>
    <row r="44" spans="1:256" x14ac:dyDescent="0.2">
      <c r="N44" s="98"/>
      <c r="O44" s="105"/>
    </row>
    <row r="45" spans="1:256" x14ac:dyDescent="0.2">
      <c r="I45" s="104"/>
      <c r="J45" s="103"/>
      <c r="K45" s="103"/>
      <c r="M45" s="105"/>
      <c r="N45" s="98"/>
      <c r="O45" s="105"/>
    </row>
    <row r="46" spans="1:256" x14ac:dyDescent="0.2">
      <c r="I46" s="104"/>
      <c r="J46" s="103"/>
      <c r="K46" s="103"/>
      <c r="M46" s="99"/>
      <c r="N46" s="98"/>
      <c r="O46" s="97"/>
    </row>
    <row r="47" spans="1:256" x14ac:dyDescent="0.2">
      <c r="I47" s="102"/>
      <c r="J47" s="101"/>
      <c r="K47" s="101"/>
      <c r="M47" s="99"/>
      <c r="N47" s="98"/>
      <c r="O47" s="97"/>
    </row>
    <row r="48" spans="1:256" x14ac:dyDescent="0.2">
      <c r="J48" s="100"/>
      <c r="K48" s="100"/>
      <c r="M48" s="99"/>
      <c r="N48" s="98"/>
      <c r="O48" s="97"/>
    </row>
  </sheetData>
  <mergeCells count="55">
    <mergeCell ref="C41:E41"/>
    <mergeCell ref="C42:E42"/>
    <mergeCell ref="J45:K45"/>
    <mergeCell ref="J46:K46"/>
    <mergeCell ref="J47:K47"/>
    <mergeCell ref="J48:K48"/>
    <mergeCell ref="C36:I36"/>
    <mergeCell ref="J36:K36"/>
    <mergeCell ref="C37:I37"/>
    <mergeCell ref="J37:K37"/>
    <mergeCell ref="C38:E38"/>
    <mergeCell ref="C39:E39"/>
    <mergeCell ref="C33:I33"/>
    <mergeCell ref="J33:K33"/>
    <mergeCell ref="C34:I34"/>
    <mergeCell ref="J34:K34"/>
    <mergeCell ref="C35:I35"/>
    <mergeCell ref="J35:K35"/>
    <mergeCell ref="F29:G29"/>
    <mergeCell ref="F30:G30"/>
    <mergeCell ref="C31:I31"/>
    <mergeCell ref="J31:K31"/>
    <mergeCell ref="C32:I32"/>
    <mergeCell ref="J32:K32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B9:K9"/>
    <mergeCell ref="B10:K10"/>
    <mergeCell ref="B12:F12"/>
    <mergeCell ref="G12:K12"/>
    <mergeCell ref="B13:F13"/>
    <mergeCell ref="G13:K13"/>
    <mergeCell ref="I1:K1"/>
    <mergeCell ref="G2:K2"/>
    <mergeCell ref="F3:J3"/>
    <mergeCell ref="C4:E4"/>
    <mergeCell ref="C5:F5"/>
    <mergeCell ref="H5:K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2022-02-14T08:46:03Z</dcterms:modified>
</cp:coreProperties>
</file>