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FC9AD8E8-1F71-48BD-AE43-622E3CEEBBE0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5" i="1" l="1"/>
  <c r="M9" i="1"/>
  <c r="E9" i="1"/>
  <c r="D9" i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G9" i="2" s="1"/>
  <c r="H9" i="2" s="1"/>
  <c r="F3" i="2"/>
  <c r="E3" i="2"/>
  <c r="D3" i="2"/>
  <c r="D7" i="2" s="1"/>
  <c r="E7" i="2" s="1"/>
  <c r="F7" i="2" s="1"/>
  <c r="G7" i="2" s="1"/>
  <c r="H7" i="2" s="1"/>
  <c r="C3" i="2"/>
  <c r="B3" i="2"/>
  <c r="E14" i="1" l="1"/>
  <c r="M14" i="1"/>
  <c r="G6" i="2"/>
  <c r="H6" i="2" s="1"/>
  <c r="I6" i="2" s="1"/>
  <c r="J6" i="2" s="1"/>
  <c r="G8" i="2"/>
  <c r="H8" i="2" s="1"/>
  <c r="I8" i="2" s="1"/>
  <c r="J8" i="2" s="1"/>
  <c r="J10" i="2"/>
  <c r="I9" i="2"/>
  <c r="I7" i="2"/>
  <c r="J7" i="2" s="1"/>
  <c r="J9" i="2"/>
  <c r="H10" i="2"/>
  <c r="I10" i="2"/>
  <c r="I11" i="2"/>
  <c r="J11" i="2" s="1"/>
  <c r="L9" i="1" l="1"/>
  <c r="L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F14" i="1" s="1"/>
</calcChain>
</file>

<file path=xl/sharedStrings.xml><?xml version="1.0" encoding="utf-8"?>
<sst xmlns="http://schemas.openxmlformats.org/spreadsheetml/2006/main" count="47" uniqueCount="33">
  <si>
    <t>№</t>
  </si>
  <si>
    <t>Наименование</t>
  </si>
  <si>
    <t>Наименование инвестиционного проекта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</si>
  <si>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</si>
  <si>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</si>
  <si>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</si>
  <si>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</si>
  <si>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</si>
  <si>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</si>
  <si>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</si>
  <si>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</si>
  <si>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</si>
  <si>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</si>
  <si>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</si>
  <si>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</si>
  <si>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</si>
  <si>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</si>
  <si>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</si>
  <si>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</si>
  <si>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</si>
  <si>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</si>
  <si>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</si>
  <si>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</si>
  <si>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</si>
  <si>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</si>
  <si>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</si>
  <si>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</si>
  <si>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</si>
  <si>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</si>
  <si>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Всев, Покупка и установка кондиционера (23-1-17-3-05-07-0-0184)</t>
  </si>
  <si>
    <t>Компания "Евроклимат"</t>
  </si>
  <si>
    <t>ИП Дьяченко В. В.</t>
  </si>
  <si>
    <t>ООО "Квартет"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</si>
</sst>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3" fontId="2" fillId="0" borderId="1" xfId="1" applyFont="1" applyBorder="1" applyProtection="1"/>
    <xf numFmtId="43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wrapText="1" indent="4"/>
      <protection locked="0"/>
    </xf>
    <xf numFmtId="0" fontId="2" fillId="0" borderId="4" xfId="0" applyFont="1" applyBorder="1" applyAlignment="1" applyProtection="1">
      <alignment horizontal="left" wrapText="1" indent="4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3" fontId="2" fillId="0" borderId="1" xfId="1" applyFont="1" applyBorder="1" applyAlignment="1" applyProtection="1">
      <alignment horizontal="right"/>
      <protection locked="0"/>
    </xf>
    <xf numFmtId="2" fontId="2" fillId="0" borderId="1" xfId="1" applyNumberFormat="1" applyFont="1" applyBorder="1" applyAlignment="1" applyProtection="1">
      <alignment horizontal="right"/>
      <protection locked="0"/>
    </xf>
    <xf numFmtId="43" fontId="2" fillId="0" borderId="1" xfId="0" applyNumberFormat="1" applyFont="1" applyBorder="1" applyAlignment="1" applyProtection="1">
      <alignment horizontal="right"/>
      <protection locked="0"/>
    </xf>
    <xf numFmtId="2" fontId="2" fillId="0" borderId="1" xfId="0" applyNumberFormat="1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K29" sqref="K29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8.42578125" style="1" bestFit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16</v>
      </c>
    </row>
    <row r="6" spans="1:13" x14ac:dyDescent="0.25">
      <c r="A6" s="31" t="s">
        <v>0</v>
      </c>
      <c r="B6" s="32" t="s">
        <v>1</v>
      </c>
      <c r="C6" s="33"/>
      <c r="D6" s="31" t="s">
        <v>8</v>
      </c>
      <c r="E6" s="6" t="s">
        <v>9</v>
      </c>
      <c r="F6" s="6"/>
      <c r="G6" s="6"/>
      <c r="H6" s="6" t="s">
        <v>10</v>
      </c>
      <c r="I6" s="6"/>
      <c r="J6" s="6"/>
      <c r="K6" s="6" t="s">
        <v>11</v>
      </c>
      <c r="L6" s="6"/>
      <c r="M6" s="6"/>
    </row>
    <row r="7" spans="1:13" x14ac:dyDescent="0.25">
      <c r="A7" s="31"/>
      <c r="B7" s="34"/>
      <c r="C7" s="35"/>
      <c r="D7" s="31"/>
      <c r="E7" s="28" t="s">
        <v>30</v>
      </c>
      <c r="F7" s="29"/>
      <c r="G7" s="30"/>
      <c r="H7" s="28" t="s">
        <v>31</v>
      </c>
      <c r="I7" s="29"/>
      <c r="J7" s="30"/>
      <c r="K7" s="28" t="s">
        <v>32</v>
      </c>
      <c r="L7" s="29"/>
      <c r="M7" s="30"/>
    </row>
    <row r="8" spans="1:13" x14ac:dyDescent="0.25">
      <c r="A8" s="31"/>
      <c r="B8" s="36"/>
      <c r="C8" s="37"/>
      <c r="D8" s="31"/>
      <c r="E8" s="6" t="s">
        <v>13</v>
      </c>
      <c r="F8" s="6" t="s">
        <v>14</v>
      </c>
      <c r="G8" s="6" t="s">
        <v>15</v>
      </c>
      <c r="H8" s="6" t="s">
        <v>13</v>
      </c>
      <c r="I8" s="6" t="s">
        <v>14</v>
      </c>
      <c r="J8" s="6" t="s">
        <v>15</v>
      </c>
      <c r="K8" s="6" t="s">
        <v>13</v>
      </c>
      <c r="L8" s="6" t="s">
        <v>14</v>
      </c>
      <c r="M8" s="6" t="s">
        <v>15</v>
      </c>
    </row>
    <row r="9" spans="1:13" x14ac:dyDescent="0.25">
      <c r="A9" s="7" t="s">
        <v>3</v>
      </c>
      <c r="B9" s="22" t="s">
        <v>2</v>
      </c>
      <c r="C9" s="23"/>
      <c r="D9" s="9">
        <f>SUM(D10:D13)</f>
        <v>1</v>
      </c>
      <c r="E9" s="38">
        <f>SUM(E10:E13)</f>
        <v>111.65833333333335</v>
      </c>
      <c r="F9" s="38">
        <f t="shared" ref="F9:L9" si="0">SUM(F10:F13)</f>
        <v>22.331666666666663</v>
      </c>
      <c r="G9" s="38">
        <f t="shared" si="0"/>
        <v>133.99</v>
      </c>
      <c r="H9" s="38">
        <f t="shared" si="0"/>
        <v>134.99</v>
      </c>
      <c r="I9" s="39">
        <f t="shared" si="0"/>
        <v>0</v>
      </c>
      <c r="J9" s="38">
        <f t="shared" si="0"/>
        <v>134.99</v>
      </c>
      <c r="K9" s="38">
        <f t="shared" si="0"/>
        <v>141.66666666666669</v>
      </c>
      <c r="L9" s="38">
        <f t="shared" si="0"/>
        <v>28.333333333333314</v>
      </c>
      <c r="M9" s="38">
        <f>SUM(M10:M13)</f>
        <v>170</v>
      </c>
    </row>
    <row r="10" spans="1:13" s="18" customFormat="1" ht="38.25" customHeight="1" x14ac:dyDescent="0.25">
      <c r="A10" s="9" t="s">
        <v>4</v>
      </c>
      <c r="B10" s="24" t="s">
        <v>29</v>
      </c>
      <c r="C10" s="25"/>
      <c r="D10" s="9">
        <v>1</v>
      </c>
      <c r="E10" s="40">
        <v>111.65833333333335</v>
      </c>
      <c r="F10" s="40">
        <v>22.331666666666663</v>
      </c>
      <c r="G10" s="38">
        <v>133.99</v>
      </c>
      <c r="H10" s="40">
        <v>134.99</v>
      </c>
      <c r="I10" s="41">
        <v>0</v>
      </c>
      <c r="J10" s="38">
        <v>134.99</v>
      </c>
      <c r="K10" s="40">
        <v>141.66666666666669</v>
      </c>
      <c r="L10" s="40">
        <v>28.333333333333314</v>
      </c>
      <c r="M10" s="38">
        <v>170</v>
      </c>
    </row>
    <row r="11" spans="1:13" ht="15" hidden="1" customHeight="1" x14ac:dyDescent="0.25">
      <c r="A11" s="7" t="s">
        <v>5</v>
      </c>
      <c r="B11" s="26" t="s">
        <v>26</v>
      </c>
      <c r="C11" s="27"/>
      <c r="D11" s="8"/>
      <c r="E11" s="7"/>
      <c r="F11" s="7"/>
      <c r="G11" s="7"/>
      <c r="H11" s="7"/>
      <c r="I11" s="41"/>
      <c r="J11" s="7"/>
      <c r="K11" s="7"/>
      <c r="L11" s="7"/>
      <c r="M11" s="7"/>
    </row>
    <row r="12" spans="1:13" ht="15" hidden="1" customHeight="1" x14ac:dyDescent="0.25">
      <c r="A12" s="7" t="s">
        <v>6</v>
      </c>
      <c r="B12" s="26" t="s">
        <v>26</v>
      </c>
      <c r="C12" s="27"/>
      <c r="D12" s="8"/>
      <c r="E12" s="7"/>
      <c r="F12" s="7"/>
      <c r="G12" s="7"/>
      <c r="H12" s="7"/>
      <c r="I12" s="41"/>
      <c r="J12" s="7"/>
      <c r="K12" s="7"/>
      <c r="L12" s="7"/>
      <c r="M12" s="7"/>
    </row>
    <row r="13" spans="1:13" ht="15" hidden="1" customHeight="1" x14ac:dyDescent="0.25">
      <c r="A13" s="7" t="s">
        <v>7</v>
      </c>
      <c r="B13" s="26" t="s">
        <v>26</v>
      </c>
      <c r="C13" s="27"/>
      <c r="D13" s="8"/>
      <c r="E13" s="42"/>
      <c r="F13" s="42"/>
      <c r="G13" s="42"/>
      <c r="H13" s="7"/>
      <c r="I13" s="41"/>
      <c r="J13" s="7"/>
      <c r="K13" s="7"/>
      <c r="L13" s="7"/>
      <c r="M13" s="7"/>
    </row>
    <row r="14" spans="1:13" x14ac:dyDescent="0.25">
      <c r="A14" s="7" t="s">
        <v>21</v>
      </c>
      <c r="B14" s="22" t="s">
        <v>12</v>
      </c>
      <c r="C14" s="23"/>
      <c r="D14" s="8"/>
      <c r="E14" s="38">
        <f>IFERROR(E9*$E$15,"Не указан год КП и год поставки")</f>
        <v>117.54564087696242</v>
      </c>
      <c r="F14" s="38">
        <f t="shared" ref="F14:M14" si="1">IFERROR(F9*$E$15,"Не указан год КП и год поставки")</f>
        <v>23.50912817539248</v>
      </c>
      <c r="G14" s="38">
        <f t="shared" si="1"/>
        <v>141.05476905235489</v>
      </c>
      <c r="H14" s="38">
        <f t="shared" si="1"/>
        <v>142.10749514424501</v>
      </c>
      <c r="I14" s="39">
        <f t="shared" si="1"/>
        <v>0</v>
      </c>
      <c r="J14" s="38">
        <f t="shared" si="1"/>
        <v>142.10749514424501</v>
      </c>
      <c r="K14" s="38">
        <f t="shared" si="1"/>
        <v>149.13619635109794</v>
      </c>
      <c r="L14" s="38">
        <f t="shared" si="1"/>
        <v>29.827239270219561</v>
      </c>
      <c r="M14" s="38">
        <f t="shared" si="1"/>
        <v>178.9634356213175</v>
      </c>
    </row>
    <row r="15" spans="1:13" x14ac:dyDescent="0.25">
      <c r="A15" s="7" t="s">
        <v>22</v>
      </c>
      <c r="B15" s="22" t="s">
        <v>17</v>
      </c>
      <c r="C15" s="23"/>
      <c r="D15" s="9" t="s">
        <v>20</v>
      </c>
      <c r="E15" s="11">
        <f>IFERROR(INDEX(Матрица!$B$6:$J$14,MATCH($E$16,Матрица!$A$6:$A$14,0),MATCH($E$17,Матрица!$B$5:$J$5,0)),"")</f>
        <v>1.0527260918901029</v>
      </c>
    </row>
    <row r="16" spans="1:13" x14ac:dyDescent="0.25">
      <c r="A16" s="7" t="s">
        <v>23</v>
      </c>
      <c r="B16" s="22" t="s">
        <v>18</v>
      </c>
      <c r="C16" s="23"/>
      <c r="D16" s="9" t="s">
        <v>20</v>
      </c>
      <c r="E16" s="8">
        <v>2023</v>
      </c>
    </row>
    <row r="17" spans="1:6" x14ac:dyDescent="0.25">
      <c r="A17" s="7" t="s">
        <v>24</v>
      </c>
      <c r="B17" s="22" t="s">
        <v>19</v>
      </c>
      <c r="C17" s="23"/>
      <c r="D17" s="9" t="s">
        <v>20</v>
      </c>
      <c r="E17" s="8">
        <v>2024</v>
      </c>
    </row>
    <row r="18" spans="1:6" x14ac:dyDescent="0.25">
      <c r="A18" s="20" t="s">
        <v>25</v>
      </c>
      <c r="B18" s="19" t="s">
        <v>28</v>
      </c>
      <c r="C18" s="10" t="s">
        <v>13</v>
      </c>
      <c r="D18" s="10" t="s">
        <v>20</v>
      </c>
      <c r="E18" s="16">
        <f>E14</f>
        <v>117.54564087696242</v>
      </c>
      <c r="F18" s="17"/>
    </row>
    <row r="19" spans="1:6" x14ac:dyDescent="0.25">
      <c r="A19" s="21"/>
      <c r="B19" s="19"/>
      <c r="C19" s="9" t="s">
        <v>15</v>
      </c>
      <c r="D19" s="9" t="s">
        <v>20</v>
      </c>
      <c r="E19" s="16">
        <f>G14</f>
        <v>141.05476905235489</v>
      </c>
      <c r="F19" s="17"/>
    </row>
  </sheetData>
  <mergeCells count="17">
    <mergeCell ref="E7:G7"/>
    <mergeCell ref="H7:J7"/>
    <mergeCell ref="K7:M7"/>
    <mergeCell ref="D6:D8"/>
    <mergeCell ref="A6:A8"/>
    <mergeCell ref="B6:C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</mergeCells>
  <dataValidations count="1">
    <dataValidation type="list" allowBlank="1" showInputMessage="1" showErrorMessage="1" sqref="E16:E17" xr:uid="{3AF956C3-9764-4179-9F48-10B9BA4D1B34}">
      <formula1>"2023,2024,2025,2026,2027,2028,2029"</formula1>
    </dataValidation>
  </dataValidations>
  <pageMargins left="0.7" right="0.7" top="0.75" bottom="0.75" header="0.3" footer="0.3"/>
  <pageSetup paperSize="9" scale="65" orientation="landscape" r:id="rId1"/>
  <ignoredErrors>
    <ignoredError sqref="E9:M9 D9 E11:M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B028-22FE-40FE-8497-1C70CBC0D9D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2024-03-14T06:53:22Z</dcterms:modified>
</cp:coreProperties>
</file>