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0A126888-74FC-4876-8170-921659E64921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10" i="1"/>
  <c r="I10" i="1"/>
  <c r="H10" i="1"/>
  <c r="F10" i="1"/>
  <c r="E10" i="1"/>
  <c r="E15" i="1" l="1"/>
  <c r="E9" i="1"/>
  <c r="E14" i="1" s="1"/>
  <c r="M9" i="1" l="1"/>
  <c r="M14" i="1" s="1"/>
  <c r="D9" i="1"/>
  <c r="E18" i="1" s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G6" i="2" l="1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F14" i="1" s="1"/>
  <c r="E19" i="1" l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<sst xmlns="http://schemas.openxmlformats.org/spreadsheetml/2006/main" count="47" uniqueCount="33">
  <si>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</si>
  <si>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</si>
  <si>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</si>
  <si>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</si>
  <si>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</si>
  <si>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</si>
  <si>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</si>
  <si>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</si>
  <si>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</si>
  <si>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</si>
  <si>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</si>
  <si>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</si>
  <si>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</si>
  <si>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</si>
  <si>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</si>
  <si>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</si>
  <si>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</si>
  <si>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</si>
  <si>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</si>
  <si>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</si>
  <si>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</si>
  <si>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</si>
  <si>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</si>
  <si>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</si>
  <si>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</si>
  <si>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</si>
  <si>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</si>
  <si>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</si>
  <si>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</si>
  <si>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Гатч, Приобретение высоковольтных выключателей 6-10 кВ (3 шт.) для аварийного запаса (22-1-06-3-05-04-0-0458)</t>
  </si>
  <si>
    <t>ООО "ЭлектроДистрибьют"</t>
  </si>
  <si>
    <t>ООО "СПЭЦ СПб"</t>
  </si>
  <si>
    <t>ООО "Таврида Электрик СПб"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</si>
</sst>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3" fontId="2" fillId="0" borderId="1" xfId="1" applyFont="1" applyBorder="1" applyProtection="1">
      <protection locked="0"/>
    </xf>
    <xf numFmtId="43" fontId="2" fillId="0" borderId="3" xfId="1" applyFont="1" applyBorder="1" applyProtection="1">
      <protection locked="0"/>
    </xf>
    <xf numFmtId="43" fontId="2" fillId="0" borderId="1" xfId="1" applyFont="1" applyBorder="1" applyProtection="1"/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43" fontId="7" fillId="0" borderId="1" xfId="1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S22" sqref="S22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3" t="s">
        <v>0</v>
      </c>
      <c r="B6" s="33" t="s">
        <v>1</v>
      </c>
      <c r="C6" s="34"/>
      <c r="D6" s="23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3"/>
      <c r="B7" s="35"/>
      <c r="C7" s="36"/>
      <c r="D7" s="23"/>
      <c r="E7" s="6" t="s">
        <v>30</v>
      </c>
      <c r="F7" s="6"/>
      <c r="G7" s="6"/>
      <c r="H7" s="6" t="s">
        <v>31</v>
      </c>
      <c r="I7" s="6"/>
      <c r="J7" s="6"/>
      <c r="K7" s="6" t="s">
        <v>32</v>
      </c>
      <c r="L7" s="6"/>
      <c r="M7" s="6"/>
    </row>
    <row r="8" spans="1:13" x14ac:dyDescent="0.25">
      <c r="A8" s="23"/>
      <c r="B8" s="37"/>
      <c r="C8" s="38"/>
      <c r="D8" s="23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7" t="s">
        <v>2</v>
      </c>
      <c r="C9" s="28"/>
      <c r="D9" s="8">
        <f>SUM(D10:D13)</f>
        <v>3</v>
      </c>
      <c r="E9" s="16">
        <f>SUM(E10:E13)</f>
        <v>632</v>
      </c>
      <c r="F9" s="16">
        <f t="shared" ref="F9:L9" si="0">SUM(F10:F13)</f>
        <v>126.4</v>
      </c>
      <c r="G9" s="16">
        <f t="shared" si="0"/>
        <v>758.4</v>
      </c>
      <c r="H9" s="16">
        <f t="shared" si="0"/>
        <v>593.75</v>
      </c>
      <c r="I9" s="16">
        <f t="shared" si="0"/>
        <v>118.75</v>
      </c>
      <c r="J9" s="16">
        <f t="shared" si="0"/>
        <v>712.5</v>
      </c>
      <c r="K9" s="16">
        <f t="shared" si="0"/>
        <v>475.20000000000005</v>
      </c>
      <c r="L9" s="16">
        <f t="shared" si="0"/>
        <v>95.04000000000002</v>
      </c>
      <c r="M9" s="16">
        <f>SUM(M10:M13)</f>
        <v>570.24</v>
      </c>
    </row>
    <row r="10" spans="1:13" s="22" customFormat="1" ht="38.25" customHeight="1" x14ac:dyDescent="0.25">
      <c r="A10" s="19" t="s">
        <v>4</v>
      </c>
      <c r="B10" s="29" t="s">
        <v>29</v>
      </c>
      <c r="C10" s="30"/>
      <c r="D10" s="20">
        <v>3</v>
      </c>
      <c r="E10" s="21">
        <f>G10/1.2</f>
        <v>632</v>
      </c>
      <c r="F10" s="21">
        <f>E10*0.2</f>
        <v>126.4</v>
      </c>
      <c r="G10" s="21">
        <v>758.4</v>
      </c>
      <c r="H10" s="21">
        <f>J10/1.2</f>
        <v>593.75</v>
      </c>
      <c r="I10" s="21">
        <f>H10*0.2</f>
        <v>118.75</v>
      </c>
      <c r="J10" s="21">
        <v>712.5</v>
      </c>
      <c r="K10" s="21">
        <f>M10/1.2</f>
        <v>475.20000000000005</v>
      </c>
      <c r="L10" s="21">
        <f>K10*0.2</f>
        <v>95.04000000000002</v>
      </c>
      <c r="M10" s="21">
        <v>570.24</v>
      </c>
    </row>
    <row r="11" spans="1:13" ht="15" hidden="1" customHeight="1" x14ac:dyDescent="0.25">
      <c r="A11" s="7" t="s">
        <v>5</v>
      </c>
      <c r="B11" s="31" t="s">
        <v>26</v>
      </c>
      <c r="C11" s="32"/>
      <c r="D11" s="8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hidden="1" customHeight="1" x14ac:dyDescent="0.25">
      <c r="A12" s="7" t="s">
        <v>6</v>
      </c>
      <c r="B12" s="31" t="s">
        <v>26</v>
      </c>
      <c r="C12" s="32"/>
      <c r="D12" s="8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15" hidden="1" customHeight="1" x14ac:dyDescent="0.25">
      <c r="A13" s="7" t="s">
        <v>7</v>
      </c>
      <c r="B13" s="31" t="s">
        <v>26</v>
      </c>
      <c r="C13" s="32"/>
      <c r="D13" s="8"/>
      <c r="E13" s="17"/>
      <c r="F13" s="17"/>
      <c r="G13" s="17"/>
      <c r="H13" s="16"/>
      <c r="I13" s="16"/>
      <c r="J13" s="16"/>
      <c r="K13" s="16"/>
      <c r="L13" s="16"/>
      <c r="M13" s="16"/>
    </row>
    <row r="14" spans="1:13" x14ac:dyDescent="0.25">
      <c r="A14" s="7" t="s">
        <v>21</v>
      </c>
      <c r="B14" s="27" t="s">
        <v>12</v>
      </c>
      <c r="C14" s="28"/>
      <c r="D14" s="8"/>
      <c r="E14" s="16">
        <f>IFERROR(E9*$E$15,"Не указан год КП и год поставки")</f>
        <v>665.32289007454506</v>
      </c>
      <c r="F14" s="16">
        <f t="shared" ref="F14:M14" si="1">IFERROR(F9*$E$15,"Не указан год КП и год поставки")</f>
        <v>133.06457801490902</v>
      </c>
      <c r="G14" s="16">
        <f t="shared" si="1"/>
        <v>798.38746808945405</v>
      </c>
      <c r="H14" s="16">
        <f t="shared" si="1"/>
        <v>625.05611705974866</v>
      </c>
      <c r="I14" s="16">
        <f t="shared" si="1"/>
        <v>125.01122341194971</v>
      </c>
      <c r="J14" s="16">
        <f t="shared" si="1"/>
        <v>750.06734047169834</v>
      </c>
      <c r="K14" s="16">
        <f t="shared" si="1"/>
        <v>500.25543886617697</v>
      </c>
      <c r="L14" s="16">
        <f t="shared" si="1"/>
        <v>100.05108777323541</v>
      </c>
      <c r="M14" s="16">
        <f t="shared" si="1"/>
        <v>600.30652663941225</v>
      </c>
    </row>
    <row r="15" spans="1:13" x14ac:dyDescent="0.25">
      <c r="A15" s="7" t="s">
        <v>22</v>
      </c>
      <c r="B15" s="27" t="s">
        <v>17</v>
      </c>
      <c r="C15" s="28"/>
      <c r="D15" s="9" t="s">
        <v>20</v>
      </c>
      <c r="E15" s="11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7" t="s">
        <v>18</v>
      </c>
      <c r="C16" s="28"/>
      <c r="D16" s="9" t="s">
        <v>20</v>
      </c>
      <c r="E16" s="8">
        <v>2023</v>
      </c>
    </row>
    <row r="17" spans="1:5" x14ac:dyDescent="0.25">
      <c r="A17" s="7" t="s">
        <v>24</v>
      </c>
      <c r="B17" s="27" t="s">
        <v>19</v>
      </c>
      <c r="C17" s="28"/>
      <c r="D17" s="9" t="s">
        <v>20</v>
      </c>
      <c r="E17" s="8">
        <v>2024</v>
      </c>
    </row>
    <row r="18" spans="1:5" x14ac:dyDescent="0.25">
      <c r="A18" s="25" t="s">
        <v>25</v>
      </c>
      <c r="B18" s="24" t="s">
        <v>28</v>
      </c>
      <c r="C18" s="10" t="s">
        <v>13</v>
      </c>
      <c r="D18" s="10" t="s">
        <v>20</v>
      </c>
      <c r="E18" s="18">
        <f>AVERAGE(E14,H14,K14)*D9</f>
        <v>1790.6344460004707</v>
      </c>
    </row>
    <row r="19" spans="1:5" x14ac:dyDescent="0.25">
      <c r="A19" s="26"/>
      <c r="B19" s="24"/>
      <c r="C19" s="9" t="s">
        <v>15</v>
      </c>
      <c r="D19" s="9" t="s">
        <v>20</v>
      </c>
      <c r="E19" s="18">
        <f>E18*1.2</f>
        <v>2148.7613352005646</v>
      </c>
    </row>
  </sheetData>
  <mergeCells count="14"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D9:M9 D11:M14 E10:M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2024-02-12T08:30:36Z</dcterms:modified>
</cp:coreProperties>
</file>