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011FA6FA-E36B-4B33-8801-E17C5A8F5FE4}" xr6:coauthVersionLast="36" xr6:coauthVersionMax="45" xr10:uidLastSave="{00000000-0000-0000-0000-000000000000}"/>
  <bookViews>
    <workbookView xWindow="0" yWindow="0" windowWidth="28800" windowHeight="12405" xr2:uid="{00000000-000D-0000-FFFF-FFFF00000000}"/>
  </bookViews>
  <sheets>
    <sheet name="Лист1" sheetId="1" r:id="rId1"/>
    <sheet name="Матрица" sheetId="2" state="hidden" r:id="rId2"/>
  </sheet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G10" i="2"/>
  <c r="G9" i="2"/>
  <c r="C6" i="2"/>
  <c r="D6" i="2" s="1"/>
  <c r="E6" i="2" s="1"/>
  <c r="F6" i="2" s="1"/>
  <c r="G6" i="2" s="1"/>
  <c r="G3" i="2"/>
  <c r="F3" i="2"/>
  <c r="E3" i="2"/>
  <c r="E8" i="2" s="1"/>
  <c r="F8" i="2" s="1"/>
  <c r="G8" i="2" s="1"/>
  <c r="D3" i="2"/>
  <c r="D7" i="2" s="1"/>
  <c r="E7" i="2" s="1"/>
  <c r="C3" i="2"/>
  <c r="F7" i="2" l="1"/>
  <c r="G7" i="2" s="1"/>
  <c r="E11" i="1"/>
  <c r="L10" i="1" s="1"/>
  <c r="H10" i="1" l="1"/>
  <c r="G10" i="1"/>
  <c r="K10" i="1"/>
  <c r="I10" i="1"/>
  <c r="J10" i="1"/>
  <c r="F10" i="1"/>
  <c r="M10" i="1"/>
  <c r="E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<sst xmlns="http://schemas.openxmlformats.org/spreadsheetml/2006/main" count="41" uniqueCount="28">
  <si>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</si>
  <si>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</si>
  <si>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</si>
  <si>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</si>
  <si>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</si>
  <si>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</si>
  <si>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</si>
  <si>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</si>
  <si>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</si>
  <si>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</si>
  <si>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</si>
  <si>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</si>
  <si>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</si>
  <si>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</si>
  <si>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</si>
  <si>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</si>
  <si>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</si>
  <si>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</si>
  <si>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</si>
  <si>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</si>
  <si>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</si>
  <si>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</si>
  <si>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</si>
  <si>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</si>
  <si>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"НЭП"</t>
  </si>
  <si>
    <t>ООО "ТЕХИНКОМ ПИТЕР"</t>
  </si>
  <si>
    <t>ООО "РусКомТранс"</t>
  </si>
  <si>
    <t>ЦА, Приобретение АГП для Восточного, Западного и Южного филиалов Общества, 2 шт. (23-1-00-3-05-04-0-0230)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</si>
</sst>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A4" zoomScale="85" zoomScaleNormal="85" zoomScaleSheetLayoutView="85" workbookViewId="0">
      <selection activeCell="A4" sqref="A4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17" t="s">
        <v>1</v>
      </c>
      <c r="B6" s="25" t="s">
        <v>2</v>
      </c>
      <c r="C6" s="26"/>
      <c r="D6" s="17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7"/>
      <c r="B7" s="27"/>
      <c r="C7" s="28"/>
      <c r="D7" s="17"/>
      <c r="E7" s="10" t="s">
        <v>24</v>
      </c>
      <c r="F7" s="10"/>
      <c r="G7" s="10"/>
      <c r="H7" s="10" t="s">
        <v>25</v>
      </c>
      <c r="I7" s="10"/>
      <c r="J7" s="10"/>
      <c r="K7" s="10" t="s">
        <v>26</v>
      </c>
      <c r="L7" s="10"/>
      <c r="M7" s="10"/>
    </row>
    <row r="8" spans="1:13" x14ac:dyDescent="0.25">
      <c r="A8" s="17"/>
      <c r="B8" s="29"/>
      <c r="C8" s="30"/>
      <c r="D8" s="17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ht="29.25" customHeight="1" x14ac:dyDescent="0.25">
      <c r="A9" s="11" t="s">
        <v>3</v>
      </c>
      <c r="B9" s="23" t="s">
        <v>27</v>
      </c>
      <c r="C9" s="24"/>
      <c r="D9" s="12">
        <v>2</v>
      </c>
      <c r="E9" s="16">
        <v>6250</v>
      </c>
      <c r="F9" s="16">
        <v>1250</v>
      </c>
      <c r="G9" s="16">
        <v>7500</v>
      </c>
      <c r="H9" s="16">
        <v>5858.3333300000004</v>
      </c>
      <c r="I9" s="16">
        <v>1171.6666700000001</v>
      </c>
      <c r="J9" s="16">
        <v>7030</v>
      </c>
      <c r="K9" s="16">
        <v>6083.3333300000004</v>
      </c>
      <c r="L9" s="16">
        <v>1216.6666700000001</v>
      </c>
      <c r="M9" s="16">
        <v>7300</v>
      </c>
    </row>
    <row r="10" spans="1:13" x14ac:dyDescent="0.25">
      <c r="A10" s="11" t="s">
        <v>18</v>
      </c>
      <c r="B10" s="21" t="s">
        <v>8</v>
      </c>
      <c r="C10" s="22"/>
      <c r="D10" s="12"/>
      <c r="E10" s="16">
        <f t="shared" ref="E10:M10" si="0">IFERROR(E9*$E$11*$D$9,"Необходимо указать год по п.4-5 в диапазоне 2020-2024")</f>
        <v>13781.307392909355</v>
      </c>
      <c r="F10" s="16">
        <f t="shared" si="0"/>
        <v>2756.2614785818714</v>
      </c>
      <c r="G10" s="16">
        <f t="shared" si="0"/>
        <v>16537.568871491228</v>
      </c>
      <c r="H10" s="16">
        <f t="shared" si="0"/>
        <v>12917.678788937006</v>
      </c>
      <c r="I10" s="16">
        <f t="shared" si="0"/>
        <v>2583.5357666074378</v>
      </c>
      <c r="J10" s="16">
        <f t="shared" si="0"/>
        <v>15501.214555544444</v>
      </c>
      <c r="K10" s="16">
        <f t="shared" si="0"/>
        <v>13413.805855081744</v>
      </c>
      <c r="L10" s="16">
        <f t="shared" si="0"/>
        <v>2682.7611798363855</v>
      </c>
      <c r="M10" s="16">
        <f t="shared" si="0"/>
        <v>16096.567034918127</v>
      </c>
    </row>
    <row r="11" spans="1:13" x14ac:dyDescent="0.25">
      <c r="A11" s="11" t="s">
        <v>19</v>
      </c>
      <c r="B11" s="21" t="s">
        <v>13</v>
      </c>
      <c r="C11" s="22"/>
      <c r="D11" s="13" t="s">
        <v>17</v>
      </c>
      <c r="E11" s="15">
        <f>IFERROR(INDEX(Матрица!B6:G11,MATCH(Лист1!E12,Матрица!A6:A11,0),MATCH(Лист1!E13,Матрица!B5:G5,0)),"Необходимо указать год по п.4-5 в диапазоне 2020-2024")</f>
        <v>1.1025045914327485</v>
      </c>
    </row>
    <row r="12" spans="1:13" x14ac:dyDescent="0.25">
      <c r="A12" s="11" t="s">
        <v>20</v>
      </c>
      <c r="B12" s="21" t="s">
        <v>15</v>
      </c>
      <c r="C12" s="22"/>
      <c r="D12" s="13" t="s">
        <v>17</v>
      </c>
      <c r="E12" s="12">
        <v>2021</v>
      </c>
    </row>
    <row r="13" spans="1:13" x14ac:dyDescent="0.25">
      <c r="A13" s="11" t="s">
        <v>21</v>
      </c>
      <c r="B13" s="21" t="s">
        <v>16</v>
      </c>
      <c r="C13" s="22"/>
      <c r="D13" s="13" t="s">
        <v>17</v>
      </c>
      <c r="E13" s="12">
        <v>2023</v>
      </c>
    </row>
    <row r="14" spans="1:13" x14ac:dyDescent="0.25">
      <c r="A14" s="19" t="s">
        <v>22</v>
      </c>
      <c r="B14" s="18" t="s">
        <v>23</v>
      </c>
      <c r="C14" s="14" t="s">
        <v>9</v>
      </c>
      <c r="D14" s="14" t="s">
        <v>17</v>
      </c>
      <c r="E14" s="16">
        <f>MIN(E10,H10,K10)</f>
        <v>12917.678788937006</v>
      </c>
    </row>
    <row r="15" spans="1:13" x14ac:dyDescent="0.25">
      <c r="A15" s="20"/>
      <c r="B15" s="18"/>
      <c r="C15" s="13" t="s">
        <v>11</v>
      </c>
      <c r="D15" s="13" t="s">
        <v>17</v>
      </c>
      <c r="E15" s="16">
        <f>MIN(G10,J10,M10)</f>
        <v>15501.214555544444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2022-06-29T14:02:08Z</dcterms:modified>
</cp:coreProperties>
</file>