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43AAD355-7AFB-4773-A394-9D16415151E0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8" i="2"/>
  <c r="H48" i="2" s="1"/>
  <c r="G47" i="2"/>
  <c r="H47" i="2" s="1"/>
  <c r="D34" i="2"/>
  <c r="D35" i="2" s="1"/>
  <c r="D36" i="2" s="1"/>
  <c r="D40" i="2" s="1"/>
  <c r="G46" i="2"/>
  <c r="H46" i="2" s="1"/>
  <c r="E34" i="2"/>
  <c r="E35" i="2" s="1"/>
  <c r="E36" i="2" s="1"/>
  <c r="E40" i="2" s="1"/>
  <c r="E44" i="2" s="1"/>
  <c r="E51" i="2" s="1"/>
  <c r="E56" i="2" s="1"/>
  <c r="E60" i="2" s="1"/>
  <c r="G28" i="2"/>
  <c r="H28" i="2" s="1"/>
  <c r="G27" i="2"/>
  <c r="H27" i="2" s="1"/>
  <c r="G25" i="2"/>
  <c r="H25" i="2" s="1"/>
  <c r="G24" i="2"/>
  <c r="H24" i="2" s="1"/>
  <c r="F59" i="2"/>
  <c r="E59" i="2"/>
  <c r="D59" i="2"/>
  <c r="F55" i="2"/>
  <c r="E55" i="2"/>
  <c r="D55" i="2"/>
  <c r="F50" i="2"/>
  <c r="E50" i="2"/>
  <c r="D50" i="2"/>
  <c r="H43" i="2"/>
  <c r="G43" i="2"/>
  <c r="F43" i="2"/>
  <c r="E43" i="2"/>
  <c r="D43" i="2"/>
  <c r="H42" i="2"/>
  <c r="G39" i="2"/>
  <c r="F39" i="2"/>
  <c r="E39" i="2"/>
  <c r="D39" i="2"/>
  <c r="H38" i="2"/>
  <c r="H39" i="2" s="1"/>
  <c r="G35" i="2"/>
  <c r="F35" i="2"/>
  <c r="F36" i="2" s="1"/>
  <c r="F40" i="2" s="1"/>
  <c r="F32" i="2"/>
  <c r="E32" i="2"/>
  <c r="D32" i="2"/>
  <c r="H31" i="2"/>
  <c r="H30" i="2"/>
  <c r="H29" i="2"/>
  <c r="H26" i="2"/>
  <c r="G58" i="1"/>
  <c r="G48" i="1"/>
  <c r="G47" i="1"/>
  <c r="G46" i="1"/>
  <c r="E34" i="1"/>
  <c r="D34" i="1"/>
  <c r="G28" i="1"/>
  <c r="G27" i="1"/>
  <c r="G25" i="1"/>
  <c r="G24" i="1"/>
  <c r="D44" i="2" l="1"/>
  <c r="D51" i="2" s="1"/>
  <c r="D56" i="2" s="1"/>
  <c r="D60" i="2" s="1"/>
  <c r="E62" i="2"/>
  <c r="E63" i="2" s="1"/>
  <c r="H32" i="2"/>
  <c r="F44" i="2"/>
  <c r="F51" i="2" s="1"/>
  <c r="F56" i="2" s="1"/>
  <c r="F60" i="2" s="1"/>
  <c r="G32" i="2"/>
  <c r="G36" i="2" s="1"/>
  <c r="G40" i="2" s="1"/>
  <c r="G44" i="2" s="1"/>
  <c r="G59" i="2"/>
  <c r="H59" i="2" s="1"/>
  <c r="H34" i="2"/>
  <c r="H35" i="2" s="1"/>
  <c r="H36" i="2" s="1"/>
  <c r="H40" i="2" s="1"/>
  <c r="H44" i="2" s="1"/>
  <c r="D50" i="1"/>
  <c r="F62" i="2" l="1"/>
  <c r="F63" i="2" s="1"/>
  <c r="E64" i="2"/>
  <c r="G53" i="2"/>
  <c r="G54" i="2"/>
  <c r="H54" i="2" s="1"/>
  <c r="D62" i="2"/>
  <c r="D63" i="2" s="1"/>
  <c r="E50" i="1"/>
  <c r="F50" i="1"/>
  <c r="D64" i="2" l="1"/>
  <c r="G55" i="2"/>
  <c r="H55" i="2" s="1"/>
  <c r="H53" i="2"/>
  <c r="G49" i="2" s="1"/>
  <c r="F64" i="2"/>
  <c r="D59" i="1"/>
  <c r="D55" i="1"/>
  <c r="D43" i="1"/>
  <c r="D39" i="1"/>
  <c r="D32" i="1"/>
  <c r="E59" i="1"/>
  <c r="F59" i="1"/>
  <c r="G59" i="1"/>
  <c r="H48" i="1"/>
  <c r="H49" i="2" l="1"/>
  <c r="G50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G54" i="1" s="1"/>
  <c r="D63" i="1"/>
  <c r="G53" i="1" l="1"/>
  <c r="H54" i="1"/>
  <c r="E51" i="1"/>
  <c r="E56" i="1" s="1"/>
  <c r="E60" i="1" s="1"/>
  <c r="D64" i="1"/>
  <c r="G55" i="1" l="1"/>
  <c r="H55" i="1" s="1"/>
  <c r="H53" i="1"/>
  <c r="G49" i="1" s="1"/>
  <c r="E62" i="1"/>
  <c r="G50" i="1" l="1"/>
  <c r="G51" i="1" s="1"/>
  <c r="G56" i="1" s="1"/>
  <c r="G60" i="1" s="1"/>
  <c r="H60" i="1" s="1"/>
  <c r="H62" i="1" s="1"/>
  <c r="H64" i="1" s="1"/>
  <c r="D6" i="1" s="1"/>
  <c r="H49" i="1"/>
  <c r="E63" i="1"/>
  <c r="E64" i="1"/>
  <c r="H50" i="1" l="1"/>
  <c r="H51" i="1" s="1"/>
  <c r="H56" i="1" s="1"/>
  <c r="G62" i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<sst xmlns="http://schemas.openxmlformats.org/spreadsheetml/2006/main" count="166" uniqueCount="69">
  <si>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</si>
  <si>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</si>
  <si>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</si>
  <si>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</si>
  <si>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</si>
  <si>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</si>
  <si>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</si>
  <si>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</si>
  <si>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</si>
  <si>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</si>
  <si>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</si>
  <si>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</si>
  <si>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</si>
  <si>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</si>
  <si>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</si>
  <si>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</si>
  <si>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</si>
  <si>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</si>
  <si>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</si>
  <si>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</si>
  <si>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</si>
  <si>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</si>
  <si>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</si>
  <si>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</si>
  <si>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</si>
  <si>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</si>
  <si>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</si>
  <si>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</si>
  <si>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</si>
  <si>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</si>
  <si>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</si>
  <si>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</si>
  <si>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</si>
  <si>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</si>
  <si>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</si>
  <si>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</si>
  <si>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</si>
  <si>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</si>
  <si>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</si>
  <si>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</si>
  <si>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</si>
  <si>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</si>
  <si>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</si>
  <si>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</si>
  <si>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</si>
  <si>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</si>
  <si>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</si>
  <si>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</si>
  <si>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</si>
  <si>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</si>
  <si>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</si>
  <si>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</si>
  <si>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</si>
  <si>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</si>
  <si>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</si>
  <si>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</si>
  <si>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</si>
  <si>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</si>
  <si>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</si>
  <si>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</si>
  <si>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</si>
  <si>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</si>
  <si>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</si>
  <si>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</si>
  <si>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</si>
  <si>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</si>
  <si>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</si>
  <si>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</si>
  <si>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ЛодП, Стр-во 2КЛ-0,4 кВ от ТП-107 до объекта заявителя по ул. Ленина д. 35 в г. Лодейное Поле ЛО (21-1-20-1-08-03-0-1705)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</si>
</sst>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N53" sqref="N5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5446.0234435180191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(10200+10200)/1000/1.2</f>
        <v>17</v>
      </c>
      <c r="H25" s="20">
        <f t="shared" ref="H25:H30" si="0">G25+F25+E25+D25</f>
        <v>17</v>
      </c>
    </row>
    <row r="26" spans="1:8" x14ac:dyDescent="0.2">
      <c r="A26" s="18">
        <v>3</v>
      </c>
      <c r="B26" s="23" t="s">
        <v>15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>
        <f>5100/1000/1.2</f>
        <v>4.25</v>
      </c>
      <c r="H27" s="20">
        <f t="shared" si="0"/>
        <v>4.25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38760/1000/1.2</f>
        <v>32.299999999999997</v>
      </c>
      <c r="H28" s="20">
        <f>G28+F28+E28+D28</f>
        <v>32.299999999999997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66.3</v>
      </c>
      <c r="H32" s="20">
        <f>H24+H31+H25+H27+H29+H26+H28+H30</f>
        <v>66.3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2970.61</f>
        <v>2970.61</v>
      </c>
      <c r="E34" s="27">
        <f>377.16</f>
        <v>377.16</v>
      </c>
      <c r="F34" s="21"/>
      <c r="G34" s="21"/>
      <c r="H34" s="20">
        <f>D34+E34+G34+F34</f>
        <v>3347.77</v>
      </c>
    </row>
    <row r="35" spans="1:8" x14ac:dyDescent="0.2">
      <c r="A35" s="22"/>
      <c r="B35" s="32" t="s">
        <v>16</v>
      </c>
      <c r="C35" s="33"/>
      <c r="D35" s="20">
        <f>D34</f>
        <v>2970.61</v>
      </c>
      <c r="E35" s="20">
        <f>E34</f>
        <v>377.16</v>
      </c>
      <c r="F35" s="21">
        <f>F34</f>
        <v>0</v>
      </c>
      <c r="G35" s="21">
        <f>G34</f>
        <v>0</v>
      </c>
      <c r="H35" s="20">
        <f>H34</f>
        <v>3347.77</v>
      </c>
    </row>
    <row r="36" spans="1:8" x14ac:dyDescent="0.2">
      <c r="A36" s="22"/>
      <c r="B36" s="32" t="s">
        <v>34</v>
      </c>
      <c r="C36" s="33"/>
      <c r="D36" s="20">
        <f>D35+D32</f>
        <v>2970.61</v>
      </c>
      <c r="E36" s="20">
        <f>E35+E32</f>
        <v>377.16</v>
      </c>
      <c r="F36" s="20">
        <f>F35+F32</f>
        <v>0</v>
      </c>
      <c r="G36" s="20">
        <f>G35+G32</f>
        <v>66.3</v>
      </c>
      <c r="H36" s="20">
        <f>H35+H32</f>
        <v>3414.07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2970.61</v>
      </c>
      <c r="E40" s="20">
        <f t="shared" ref="E40" si="2">E39+E36</f>
        <v>377.16</v>
      </c>
      <c r="F40" s="20">
        <f t="shared" ref="F40" si="3">F39+F36</f>
        <v>0</v>
      </c>
      <c r="G40" s="20">
        <f t="shared" ref="G40" si="4">G39+G36</f>
        <v>66.3</v>
      </c>
      <c r="H40" s="20">
        <f>H39+H36</f>
        <v>3414.07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2970.61</v>
      </c>
      <c r="E44" s="20">
        <f t="shared" ref="E44" si="5">E43+E40</f>
        <v>377.16</v>
      </c>
      <c r="F44" s="20">
        <f t="shared" ref="F44" si="6">F43+F40</f>
        <v>0</v>
      </c>
      <c r="G44" s="20">
        <f t="shared" ref="G44" si="7">G43+G40</f>
        <v>66.3</v>
      </c>
      <c r="H44" s="20">
        <f>H43+H40</f>
        <v>3414.07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4.72</f>
        <v>4.72</v>
      </c>
      <c r="H46" s="20">
        <f t="shared" ref="H46" si="8">G46+F46+E46+D46</f>
        <v>4.72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25</f>
        <v>25</v>
      </c>
      <c r="H47" s="20">
        <f>G47+F47+E47+D47</f>
        <v>25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284.97623454835002</v>
      </c>
      <c r="H49" s="20">
        <f>G49+F49+E49+D49</f>
        <v>284.97623454835002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344.44623454835005</v>
      </c>
      <c r="H50" s="20">
        <f>D50+E50+F50+G50</f>
        <v>344.44623454835005</v>
      </c>
    </row>
    <row r="51" spans="1:8" x14ac:dyDescent="0.2">
      <c r="A51" s="22"/>
      <c r="B51" s="32" t="s">
        <v>17</v>
      </c>
      <c r="C51" s="33"/>
      <c r="D51" s="20">
        <f>D50+D44</f>
        <v>2970.61</v>
      </c>
      <c r="E51" s="20">
        <f>E50+E44</f>
        <v>377.16</v>
      </c>
      <c r="F51" s="20">
        <f>F50+F44</f>
        <v>0</v>
      </c>
      <c r="G51" s="20">
        <f>G50+G44</f>
        <v>410.74623454835006</v>
      </c>
      <c r="H51" s="20">
        <f>H50+H44</f>
        <v>3758.5162345483504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74.333756000000008</v>
      </c>
      <c r="H53" s="20">
        <f>D53+E53+F53+G53</f>
        <v>74.333756000000008</v>
      </c>
    </row>
    <row r="54" spans="1:8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437.73322904999998</v>
      </c>
      <c r="H54" s="20">
        <f>D54+E54+F54+G54</f>
        <v>437.73322904999998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512.06698504999997</v>
      </c>
      <c r="H55" s="20">
        <f>D55+E55+F55+G55</f>
        <v>512.06698504999997</v>
      </c>
    </row>
    <row r="56" spans="1:8" x14ac:dyDescent="0.2">
      <c r="A56" s="22"/>
      <c r="B56" s="32" t="s">
        <v>30</v>
      </c>
      <c r="C56" s="33"/>
      <c r="D56" s="20">
        <f>D51+D55</f>
        <v>2970.61</v>
      </c>
      <c r="E56" s="20">
        <f t="shared" ref="E56:G56" si="11">E51+E55</f>
        <v>377.16</v>
      </c>
      <c r="F56" s="20">
        <f t="shared" si="11"/>
        <v>0</v>
      </c>
      <c r="G56" s="20">
        <f t="shared" si="11"/>
        <v>922.81321959835009</v>
      </c>
      <c r="H56" s="20">
        <f>H55+H51</f>
        <v>4270.5832195983503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321323.58/1000/1.2</f>
        <v>267.76965000000001</v>
      </c>
      <c r="H58" s="20">
        <f>G58+F58+E58+D58</f>
        <v>267.76965000000001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267.76965000000001</v>
      </c>
      <c r="H59" s="20">
        <f>G59+F59+E59+D59</f>
        <v>267.76965000000001</v>
      </c>
    </row>
    <row r="60" spans="1:8" x14ac:dyDescent="0.2">
      <c r="A60" s="22"/>
      <c r="B60" s="32" t="s">
        <v>21</v>
      </c>
      <c r="C60" s="33"/>
      <c r="D60" s="20">
        <f>D56+D59</f>
        <v>2970.61</v>
      </c>
      <c r="E60" s="20">
        <f>E56+E59</f>
        <v>377.16</v>
      </c>
      <c r="F60" s="20">
        <f>F56+F59</f>
        <v>0</v>
      </c>
      <c r="G60" s="20">
        <f>G56+G59</f>
        <v>1190.58286959835</v>
      </c>
      <c r="H60" s="20">
        <f>D60+E60+F60+G60</f>
        <v>4538.3528695983496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594.12200000000007</v>
      </c>
      <c r="E62" s="20">
        <f>E60/100*20</f>
        <v>75.432000000000002</v>
      </c>
      <c r="F62" s="20">
        <f>F60/100*20</f>
        <v>0</v>
      </c>
      <c r="G62" s="20">
        <f>G60/100*20</f>
        <v>238.11657391967</v>
      </c>
      <c r="H62" s="20">
        <f>H60/100*20</f>
        <v>907.67057391966989</v>
      </c>
    </row>
    <row r="63" spans="1:8" x14ac:dyDescent="0.2">
      <c r="A63" s="22"/>
      <c r="B63" s="32" t="s">
        <v>24</v>
      </c>
      <c r="C63" s="33"/>
      <c r="D63" s="20">
        <f>D62</f>
        <v>594.12200000000007</v>
      </c>
      <c r="E63" s="20">
        <f>E62</f>
        <v>75.432000000000002</v>
      </c>
      <c r="F63" s="21">
        <f>F62</f>
        <v>0</v>
      </c>
      <c r="G63" s="20">
        <f>G62</f>
        <v>238.11657391967</v>
      </c>
      <c r="H63" s="20">
        <f>D63+E63+F63+G63</f>
        <v>907.67057391967012</v>
      </c>
    </row>
    <row r="64" spans="1:8" x14ac:dyDescent="0.2">
      <c r="A64" s="22"/>
      <c r="B64" s="32" t="s">
        <v>25</v>
      </c>
      <c r="C64" s="33"/>
      <c r="D64" s="20">
        <f>D60+D62</f>
        <v>3564.732</v>
      </c>
      <c r="E64" s="20">
        <f>E60+E62</f>
        <v>452.59200000000004</v>
      </c>
      <c r="F64" s="20">
        <f>F60+F62</f>
        <v>0</v>
      </c>
      <c r="G64" s="20">
        <f>G60+G62</f>
        <v>1428.69944351802</v>
      </c>
      <c r="H64" s="20">
        <f>H60+H62</f>
        <v>5446.0234435180191</v>
      </c>
    </row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topLeftCell="A19" zoomScale="75" zoomScaleNormal="75" zoomScaleSheetLayoutView="75" workbookViewId="0">
      <selection activeCell="A45" sqref="A45:H4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898.06188712469861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12.75/12.54</f>
        <v>1.0167464114832536</v>
      </c>
      <c r="H24" s="20">
        <f>G24+F24+E24+D24</f>
        <v>1.0167464114832536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(10200+10200)/1000/1.2/12.54</f>
        <v>1.3556618819776716</v>
      </c>
      <c r="H25" s="20">
        <f t="shared" ref="H25:H30" si="0">G25+F25+E25+D25</f>
        <v>1.3556618819776716</v>
      </c>
    </row>
    <row r="26" spans="1:8" ht="12.75" customHeight="1" x14ac:dyDescent="0.2">
      <c r="A26" s="18">
        <v>3</v>
      </c>
      <c r="B26" s="23" t="s">
        <v>15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>
        <f>5100/1000/1.2/12.54</f>
        <v>0.33891547049441789</v>
      </c>
      <c r="H27" s="20">
        <f t="shared" si="0"/>
        <v>0.33891547049441789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38760/1000/1.2/12.54</f>
        <v>2.5757575757575757</v>
      </c>
      <c r="H28" s="20">
        <f>G28+F28+E28+D28</f>
        <v>2.5757575757575757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5.2870813397129179</v>
      </c>
      <c r="H32" s="20">
        <f>H24+H31+H25+H27+H29+H26+H28+H30</f>
        <v>5.2870813397129179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(109428.29+449613.9)/1000*0.7-G46</f>
        <v>390.67488667545075</v>
      </c>
      <c r="E34" s="27">
        <f>(109428.29+449613.9)/1000*0.3</f>
        <v>167.71265700000001</v>
      </c>
      <c r="F34" s="21"/>
      <c r="G34" s="21"/>
      <c r="H34" s="20">
        <f>D34+E34+G34+F34</f>
        <v>558.38754367545073</v>
      </c>
    </row>
    <row r="35" spans="1:8" ht="12.75" customHeight="1" x14ac:dyDescent="0.2">
      <c r="A35" s="22"/>
      <c r="B35" s="32" t="s">
        <v>16</v>
      </c>
      <c r="C35" s="33"/>
      <c r="D35" s="20">
        <f>D34</f>
        <v>390.67488667545075</v>
      </c>
      <c r="E35" s="20">
        <f>E34</f>
        <v>167.71265700000001</v>
      </c>
      <c r="F35" s="21">
        <f>F34</f>
        <v>0</v>
      </c>
      <c r="G35" s="21">
        <f>G34</f>
        <v>0</v>
      </c>
      <c r="H35" s="20">
        <f>H34</f>
        <v>558.38754367545073</v>
      </c>
    </row>
    <row r="36" spans="1:8" ht="12.75" customHeight="1" x14ac:dyDescent="0.2">
      <c r="A36" s="22"/>
      <c r="B36" s="32" t="s">
        <v>34</v>
      </c>
      <c r="C36" s="33"/>
      <c r="D36" s="20">
        <f>D35+D32</f>
        <v>390.67488667545075</v>
      </c>
      <c r="E36" s="20">
        <f>E35+E32</f>
        <v>167.71265700000001</v>
      </c>
      <c r="F36" s="20">
        <f>F35+F32</f>
        <v>0</v>
      </c>
      <c r="G36" s="20">
        <f>G35+G32</f>
        <v>5.2870813397129179</v>
      </c>
      <c r="H36" s="20">
        <f>H35+H32</f>
        <v>563.67462501516366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390.67488667545075</v>
      </c>
      <c r="E40" s="20">
        <f t="shared" ref="E40:G40" si="2">E39+E36</f>
        <v>167.71265700000001</v>
      </c>
      <c r="F40" s="20">
        <f t="shared" si="2"/>
        <v>0</v>
      </c>
      <c r="G40" s="20">
        <f t="shared" si="2"/>
        <v>5.2870813397129179</v>
      </c>
      <c r="H40" s="20">
        <f>H39+H36</f>
        <v>563.67462501516366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390.67488667545075</v>
      </c>
      <c r="E44" s="20">
        <f t="shared" ref="E44:G44" si="3">E43+E40</f>
        <v>167.71265700000001</v>
      </c>
      <c r="F44" s="20">
        <f t="shared" si="3"/>
        <v>0</v>
      </c>
      <c r="G44" s="20">
        <f t="shared" si="3"/>
        <v>5.2870813397129179</v>
      </c>
      <c r="H44" s="20">
        <f>H43+H40</f>
        <v>563.67462501516366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4.72/7.21</f>
        <v>0.6546463245492371</v>
      </c>
      <c r="H46" s="20">
        <f t="shared" ref="H46" si="4">G46+F46+E46+D46</f>
        <v>0.6546463245492371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25/12.54</f>
        <v>1.9936204146730463</v>
      </c>
      <c r="H47" s="20">
        <f>G47+F47+E47+D47</f>
        <v>1.9936204146730463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29.75/12.54</f>
        <v>2.3724082934609254</v>
      </c>
      <c r="H48" s="20">
        <f>G48+F48+E48+D48</f>
        <v>2.3724082934609254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46.993241516209636</v>
      </c>
      <c r="H49" s="20">
        <f>G49+F49+E49+D49</f>
        <v>46.993241516209636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52.013916548892844</v>
      </c>
      <c r="H50" s="20">
        <f>D50+E50+F50+G50</f>
        <v>52.013916548892844</v>
      </c>
    </row>
    <row r="51" spans="1:8" ht="12.75" customHeight="1" x14ac:dyDescent="0.2">
      <c r="A51" s="22"/>
      <c r="B51" s="32" t="s">
        <v>17</v>
      </c>
      <c r="C51" s="33"/>
      <c r="D51" s="20">
        <f>D50+D44</f>
        <v>390.67488667545075</v>
      </c>
      <c r="E51" s="20">
        <f>E50+E44</f>
        <v>167.71265700000001</v>
      </c>
      <c r="F51" s="20">
        <f>F50+F44</f>
        <v>0</v>
      </c>
      <c r="G51" s="20">
        <f>G50+G44</f>
        <v>57.300997888605764</v>
      </c>
      <c r="H51" s="20">
        <f>H50+H44</f>
        <v>615.68854156405655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12.170079421023924</v>
      </c>
      <c r="H53" s="20">
        <f>D53+E53+F53+G53</f>
        <v>12.170079421023924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72.192413111013238</v>
      </c>
      <c r="H54" s="20">
        <f>D54+E54+F54+G54</f>
        <v>72.192413111013238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84.362492532037166</v>
      </c>
      <c r="H55" s="20">
        <f>D55+E55+F55+G55</f>
        <v>84.362492532037166</v>
      </c>
    </row>
    <row r="56" spans="1:8" ht="12.75" customHeight="1" x14ac:dyDescent="0.2">
      <c r="A56" s="22"/>
      <c r="B56" s="32" t="s">
        <v>30</v>
      </c>
      <c r="C56" s="33"/>
      <c r="D56" s="20">
        <f>D51+D55</f>
        <v>390.67488667545075</v>
      </c>
      <c r="E56" s="20">
        <f t="shared" ref="E56:G56" si="7">E51+E55</f>
        <v>167.71265700000001</v>
      </c>
      <c r="F56" s="20">
        <f t="shared" si="7"/>
        <v>0</v>
      </c>
      <c r="G56" s="20">
        <f t="shared" si="7"/>
        <v>141.66349042064292</v>
      </c>
      <c r="H56" s="20">
        <f>H55+H51</f>
        <v>700.05103409609376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321323.58/1000/1.2/5.54</f>
        <v>48.333871841155236</v>
      </c>
      <c r="H58" s="20">
        <f>G58+F58+E58+D58</f>
        <v>48.333871841155236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48.333871841155236</v>
      </c>
      <c r="H59" s="20">
        <f>G59+F59+E59+D59</f>
        <v>48.333871841155236</v>
      </c>
    </row>
    <row r="60" spans="1:8" ht="12.75" customHeight="1" x14ac:dyDescent="0.2">
      <c r="A60" s="22"/>
      <c r="B60" s="32" t="s">
        <v>21</v>
      </c>
      <c r="C60" s="33"/>
      <c r="D60" s="20">
        <f>D56+D59</f>
        <v>390.67488667545075</v>
      </c>
      <c r="E60" s="20">
        <f>E56+E59</f>
        <v>167.71265700000001</v>
      </c>
      <c r="F60" s="20">
        <f>F56+F59</f>
        <v>0</v>
      </c>
      <c r="G60" s="20">
        <f>G56+G59</f>
        <v>189.99736226179814</v>
      </c>
      <c r="H60" s="20">
        <f>D60+E60+F60+G60</f>
        <v>748.38490593724885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78.134977335090156</v>
      </c>
      <c r="E62" s="20">
        <f>E60/100*20</f>
        <v>33.542531400000001</v>
      </c>
      <c r="F62" s="20">
        <f>F60/100*20</f>
        <v>0</v>
      </c>
      <c r="G62" s="20">
        <f>G60/100*20</f>
        <v>37.999472452359633</v>
      </c>
      <c r="H62" s="20">
        <f>H60/100*20</f>
        <v>149.67698118744977</v>
      </c>
    </row>
    <row r="63" spans="1:8" ht="12.75" customHeight="1" x14ac:dyDescent="0.2">
      <c r="A63" s="22"/>
      <c r="B63" s="32" t="s">
        <v>24</v>
      </c>
      <c r="C63" s="33"/>
      <c r="D63" s="20">
        <f>D62</f>
        <v>78.134977335090156</v>
      </c>
      <c r="E63" s="20">
        <f>E62</f>
        <v>33.542531400000001</v>
      </c>
      <c r="F63" s="21">
        <f>F62</f>
        <v>0</v>
      </c>
      <c r="G63" s="20">
        <f>G62</f>
        <v>37.999472452359633</v>
      </c>
      <c r="H63" s="20">
        <f>D63+E63+F63+G63</f>
        <v>149.6769811874498</v>
      </c>
    </row>
    <row r="64" spans="1:8" ht="12.75" customHeight="1" x14ac:dyDescent="0.2">
      <c r="A64" s="22"/>
      <c r="B64" s="32" t="s">
        <v>25</v>
      </c>
      <c r="C64" s="33"/>
      <c r="D64" s="20">
        <f>D60+D62</f>
        <v>468.80986401054088</v>
      </c>
      <c r="E64" s="20">
        <f>E60+E62</f>
        <v>201.25518840000001</v>
      </c>
      <c r="F64" s="20">
        <f>F60+F62</f>
        <v>0</v>
      </c>
      <c r="G64" s="20">
        <f>G60+G62</f>
        <v>227.99683471415779</v>
      </c>
      <c r="H64" s="20">
        <f>H60+H62</f>
        <v>898.06188712469861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2023-11-24T07:48:57Z</dcterms:modified>
</cp:coreProperties>
</file>