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D224D9E-D0D9-4E0D-B3F1-3989E1A0C461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9" i="1"/>
  <c r="E12" i="1" l="1"/>
  <c r="M9" i="1"/>
  <c r="D9" i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C3" i="2"/>
  <c r="C6" i="2" s="1"/>
  <c r="D6" i="2" s="1"/>
  <c r="E6" i="2" s="1"/>
  <c r="F6" i="2" s="1"/>
  <c r="B3" i="2"/>
  <c r="G9" i="2" l="1"/>
  <c r="H9" i="2" s="1"/>
  <c r="I9" i="2" s="1"/>
  <c r="J9" i="2" s="1"/>
  <c r="G10" i="2"/>
  <c r="E7" i="2"/>
  <c r="F7" i="2" s="1"/>
  <c r="G7" i="2" s="1"/>
  <c r="H7" i="2" s="1"/>
  <c r="I7" i="2" s="1"/>
  <c r="J7" i="2" s="1"/>
  <c r="E11" i="1"/>
  <c r="M11" i="1"/>
  <c r="G6" i="2"/>
  <c r="H6" i="2" s="1"/>
  <c r="I6" i="2" s="1"/>
  <c r="J6" i="2" s="1"/>
  <c r="G8" i="2"/>
  <c r="H8" i="2" s="1"/>
  <c r="I8" i="2" s="1"/>
  <c r="J8" i="2" s="1"/>
  <c r="H10" i="2"/>
  <c r="I10" i="2"/>
  <c r="J10" i="2" s="1"/>
  <c r="I11" i="2"/>
  <c r="J11" i="2" s="1"/>
  <c r="L9" i="1" l="1"/>
  <c r="L11" i="1" s="1"/>
  <c r="K9" i="1"/>
  <c r="K11" i="1" s="1"/>
  <c r="J9" i="1"/>
  <c r="J11" i="1" s="1"/>
  <c r="I9" i="1"/>
  <c r="I11" i="1" s="1"/>
  <c r="H9" i="1"/>
  <c r="H11" i="1" s="1"/>
  <c r="G9" i="1"/>
  <c r="G11" i="1" s="1"/>
  <c r="F9" i="1"/>
  <c r="F11" i="1" s="1"/>
</calcChain>
</file>

<file path=xl/sharedStrings.xml><?xml version="1.0" encoding="utf-8"?>
<sst xmlns="http://schemas.openxmlformats.org/spreadsheetml/2006/main" count="41" uniqueCount="29">
  <si>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</si>
  <si>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</si>
  <si>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</si>
  <si>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</si>
  <si>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</si>
  <si>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</si>
  <si>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</si>
  <si>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</si>
  <si>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</si>
  <si>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</si>
  <si>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</si>
  <si>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</si>
  <si>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</si>
  <si>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</si>
  <si>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</si>
  <si>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</si>
  <si>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</si>
  <si>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</si>
  <si>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</si>
  <si>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</si>
  <si>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</si>
  <si>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</si>
  <si>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</si>
  <si>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</si>
  <si>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</si>
  <si>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ЦА, Создание программно-аппаратного комплекса 1С: ITIL Управление ИТ (22-1-00-7-13-04-0-0462)</t>
  </si>
  <si>
    <t>ООО "ИНФОРМАЦИОННЫЕ СИСТЕМЫ ВС"</t>
  </si>
  <si>
    <t>ООО "РИТ Групп"</t>
  </si>
  <si>
    <t>ИП Лихобабин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</si>
</sst>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43" fontId="2" fillId="0" borderId="1" xfId="1" applyFont="1" applyBorder="1" applyProtection="1">
      <protection locked="0"/>
    </xf>
    <xf numFmtId="43" fontId="2" fillId="0" borderId="5" xfId="0" applyNumberFormat="1" applyFont="1" applyBorder="1" applyProtection="1"/>
    <xf numFmtId="43" fontId="2" fillId="0" borderId="1" xfId="0" applyNumberFormat="1" applyFont="1" applyBorder="1" applyProtection="1"/>
    <xf numFmtId="43" fontId="2" fillId="0" borderId="0" xfId="0" applyNumberFormat="1" applyFo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tabSelected="1" zoomScale="85" zoomScaleNormal="85" zoomScaleSheetLayoutView="85" workbookViewId="0">
      <selection activeCell="G37" sqref="G37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5" width="14.28515625" style="1" customWidth="1"/>
    <col min="6" max="6" width="16.42578125" style="1" customWidth="1"/>
    <col min="7" max="7" width="15.5703125" style="1" customWidth="1"/>
    <col min="8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13</v>
      </c>
    </row>
    <row r="6" spans="1:13" x14ac:dyDescent="0.25">
      <c r="A6" s="16" t="s">
        <v>0</v>
      </c>
      <c r="B6" s="22" t="s">
        <v>1</v>
      </c>
      <c r="C6" s="23"/>
      <c r="D6" s="16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3" x14ac:dyDescent="0.25">
      <c r="A7" s="16"/>
      <c r="B7" s="24"/>
      <c r="C7" s="25"/>
      <c r="D7" s="16"/>
      <c r="E7" s="6" t="s">
        <v>26</v>
      </c>
      <c r="F7" s="6"/>
      <c r="G7" s="6"/>
      <c r="H7" s="6" t="s">
        <v>27</v>
      </c>
      <c r="I7" s="6"/>
      <c r="J7" s="6"/>
      <c r="K7" s="6" t="s">
        <v>28</v>
      </c>
      <c r="L7" s="6"/>
      <c r="M7" s="6"/>
    </row>
    <row r="8" spans="1:13" x14ac:dyDescent="0.25">
      <c r="A8" s="16"/>
      <c r="B8" s="26"/>
      <c r="C8" s="27"/>
      <c r="D8" s="16"/>
      <c r="E8" s="6" t="s">
        <v>10</v>
      </c>
      <c r="F8" s="6" t="s">
        <v>11</v>
      </c>
      <c r="G8" s="6" t="s">
        <v>12</v>
      </c>
      <c r="H8" s="6" t="s">
        <v>10</v>
      </c>
      <c r="I8" s="6" t="s">
        <v>11</v>
      </c>
      <c r="J8" s="6" t="s">
        <v>12</v>
      </c>
      <c r="K8" s="6" t="s">
        <v>10</v>
      </c>
      <c r="L8" s="6" t="s">
        <v>11</v>
      </c>
      <c r="M8" s="6" t="s">
        <v>12</v>
      </c>
    </row>
    <row r="9" spans="1:13" x14ac:dyDescent="0.25">
      <c r="A9" s="7" t="s">
        <v>3</v>
      </c>
      <c r="B9" s="20" t="s">
        <v>2</v>
      </c>
      <c r="C9" s="21"/>
      <c r="D9" s="8">
        <f t="shared" ref="D9:M9" si="0">SUM(D10:D10)</f>
        <v>1</v>
      </c>
      <c r="E9" s="30">
        <f>SUM(E10:E10)</f>
        <v>6550</v>
      </c>
      <c r="F9" s="30">
        <f t="shared" si="0"/>
        <v>0</v>
      </c>
      <c r="G9" s="30">
        <f t="shared" si="0"/>
        <v>6550</v>
      </c>
      <c r="H9" s="30">
        <f t="shared" si="0"/>
        <v>6878</v>
      </c>
      <c r="I9" s="30">
        <f t="shared" si="0"/>
        <v>0</v>
      </c>
      <c r="J9" s="30">
        <f t="shared" si="0"/>
        <v>6878</v>
      </c>
      <c r="K9" s="30">
        <f t="shared" si="0"/>
        <v>6222</v>
      </c>
      <c r="L9" s="30">
        <f t="shared" si="0"/>
        <v>0</v>
      </c>
      <c r="M9" s="30">
        <f t="shared" si="0"/>
        <v>6222</v>
      </c>
    </row>
    <row r="10" spans="1:13" ht="35.25" customHeight="1" x14ac:dyDescent="0.25">
      <c r="A10" s="7" t="s">
        <v>4</v>
      </c>
      <c r="B10" s="28" t="s">
        <v>25</v>
      </c>
      <c r="C10" s="29"/>
      <c r="D10" s="8">
        <v>1</v>
      </c>
      <c r="E10" s="30">
        <v>6550</v>
      </c>
      <c r="F10" s="30">
        <v>0</v>
      </c>
      <c r="G10" s="30">
        <v>6550</v>
      </c>
      <c r="H10" s="30">
        <v>6878</v>
      </c>
      <c r="I10" s="30">
        <v>0</v>
      </c>
      <c r="J10" s="30">
        <v>6878</v>
      </c>
      <c r="K10" s="30">
        <v>6222</v>
      </c>
      <c r="L10" s="30"/>
      <c r="M10" s="30">
        <v>6222</v>
      </c>
    </row>
    <row r="11" spans="1:13" x14ac:dyDescent="0.25">
      <c r="A11" s="7" t="s">
        <v>18</v>
      </c>
      <c r="B11" s="20" t="s">
        <v>9</v>
      </c>
      <c r="C11" s="21"/>
      <c r="D11" s="8"/>
      <c r="E11" s="30">
        <f>IFERROR(E9*$E$12,"Не указан год КП и год поставки")</f>
        <v>6895.3559018801743</v>
      </c>
      <c r="F11" s="30">
        <f t="shared" ref="F11:M11" si="1">IFERROR(F9*$E$12,"Не указан год КП и год поставки")</f>
        <v>0</v>
      </c>
      <c r="G11" s="30">
        <f t="shared" si="1"/>
        <v>6895.3559018801743</v>
      </c>
      <c r="H11" s="30">
        <f t="shared" si="1"/>
        <v>7240.650060020128</v>
      </c>
      <c r="I11" s="30">
        <f t="shared" si="1"/>
        <v>0</v>
      </c>
      <c r="J11" s="30">
        <f t="shared" si="1"/>
        <v>7240.650060020128</v>
      </c>
      <c r="K11" s="30">
        <f t="shared" si="1"/>
        <v>6550.0617437402207</v>
      </c>
      <c r="L11" s="30">
        <f t="shared" si="1"/>
        <v>0</v>
      </c>
      <c r="M11" s="30">
        <f t="shared" si="1"/>
        <v>6550.0617437402207</v>
      </c>
    </row>
    <row r="12" spans="1:13" x14ac:dyDescent="0.25">
      <c r="A12" s="7" t="s">
        <v>19</v>
      </c>
      <c r="B12" s="20" t="s">
        <v>14</v>
      </c>
      <c r="C12" s="21"/>
      <c r="D12" s="9" t="s">
        <v>17</v>
      </c>
      <c r="E12" s="11">
        <f>IFERROR(INDEX(Матрица!$B$6:$J$14,MATCH($E$13,Матрица!$A$6:$A$14,0),MATCH($E$14,Матрица!$B$5:$J$5,0)),"")</f>
        <v>1.0527260918901029</v>
      </c>
    </row>
    <row r="13" spans="1:13" x14ac:dyDescent="0.25">
      <c r="A13" s="7" t="s">
        <v>20</v>
      </c>
      <c r="B13" s="20" t="s">
        <v>15</v>
      </c>
      <c r="C13" s="21"/>
      <c r="D13" s="9" t="s">
        <v>17</v>
      </c>
      <c r="E13" s="8">
        <v>2023</v>
      </c>
    </row>
    <row r="14" spans="1:13" x14ac:dyDescent="0.25">
      <c r="A14" s="7" t="s">
        <v>21</v>
      </c>
      <c r="B14" s="20" t="s">
        <v>16</v>
      </c>
      <c r="C14" s="21"/>
      <c r="D14" s="9" t="s">
        <v>17</v>
      </c>
      <c r="E14" s="8">
        <v>2024</v>
      </c>
    </row>
    <row r="15" spans="1:13" x14ac:dyDescent="0.25">
      <c r="A15" s="18" t="s">
        <v>22</v>
      </c>
      <c r="B15" s="17" t="s">
        <v>24</v>
      </c>
      <c r="C15" s="10" t="s">
        <v>10</v>
      </c>
      <c r="D15" s="10" t="s">
        <v>17</v>
      </c>
      <c r="E15" s="31">
        <f>AVERAGE(E11,H11,K11)</f>
        <v>6895.3559018801743</v>
      </c>
    </row>
    <row r="16" spans="1:13" x14ac:dyDescent="0.25">
      <c r="A16" s="19"/>
      <c r="B16" s="17"/>
      <c r="C16" s="9" t="s">
        <v>12</v>
      </c>
      <c r="D16" s="9" t="s">
        <v>17</v>
      </c>
      <c r="E16" s="32">
        <v>6895.3559018801698</v>
      </c>
      <c r="F16" s="33"/>
    </row>
  </sheetData>
  <mergeCells count="11">
    <mergeCell ref="D6:D8"/>
    <mergeCell ref="A6:A8"/>
    <mergeCell ref="B15:B16"/>
    <mergeCell ref="A15:A16"/>
    <mergeCell ref="B14:C14"/>
    <mergeCell ref="B13:C13"/>
    <mergeCell ref="B9:C9"/>
    <mergeCell ref="B10:C10"/>
    <mergeCell ref="B11:C11"/>
    <mergeCell ref="B12:C12"/>
    <mergeCell ref="B6:C8"/>
  </mergeCells>
  <dataValidations count="1">
    <dataValidation type="list" allowBlank="1" showInputMessage="1" showErrorMessage="1" sqref="E13:E14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11 D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2024-02-14T13:16:03Z</dcterms:modified>
</cp:coreProperties>
</file>