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Версия_0_(КоррИП_2024)\Апрель\Информация_от_ПЦФО\СТЭ\M_23-1-00-1-02-03-0-0225\"/>
    </mc:Choice>
  </mc:AlternateContent>
  <xr:revisionPtr revIDLastSave="0" documentId="13_ncr:1_{93BEEA9F-C382-4C0A-B0E2-DBD0F4866DA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Расчет стоимости" sheetId="4" r:id="rId1"/>
  </sheets>
  <externalReferences>
    <externalReference r:id="rId2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4" l="1"/>
  <c r="F31" i="4"/>
  <c r="F34" i="4"/>
  <c r="F33" i="4"/>
  <c r="F32" i="4"/>
  <c r="F30" i="4"/>
  <c r="F29" i="4"/>
  <c r="F28" i="4"/>
  <c r="E31" i="4"/>
  <c r="E30" i="4"/>
  <c r="E29" i="4"/>
  <c r="E28" i="4"/>
  <c r="D34" i="4"/>
  <c r="D33" i="4"/>
  <c r="D32" i="4"/>
  <c r="D30" i="4"/>
  <c r="D29" i="4"/>
  <c r="D28" i="4"/>
  <c r="C34" i="4"/>
  <c r="C33" i="4"/>
  <c r="C32" i="4"/>
  <c r="D31" i="4" l="1"/>
  <c r="C31" i="4"/>
  <c r="E18" i="4"/>
  <c r="E17" i="4"/>
  <c r="E21" i="4" l="1"/>
  <c r="F18" i="4"/>
  <c r="E20" i="4"/>
  <c r="E19" i="4" s="1"/>
  <c r="F17" i="4"/>
  <c r="H17" i="4" l="1"/>
  <c r="H20" i="4" s="1"/>
  <c r="F20" i="4"/>
  <c r="H18" i="4"/>
  <c r="H21" i="4" s="1"/>
  <c r="C30" i="4" s="1"/>
  <c r="F21" i="4"/>
  <c r="F19" i="4" l="1"/>
  <c r="H19" i="4"/>
  <c r="H22" i="4" s="1"/>
  <c r="H23" i="4" s="1"/>
  <c r="C29" i="4"/>
  <c r="J29" i="4" s="1"/>
  <c r="J30" i="4"/>
  <c r="C28" i="4" l="1"/>
  <c r="J34" i="4" l="1"/>
  <c r="J35" i="4" s="1"/>
  <c r="J28" i="4" l="1"/>
  <c r="C35" i="4"/>
  <c r="E35" i="4" l="1"/>
  <c r="J31" i="4" l="1"/>
  <c r="D35" i="4"/>
</calcChain>
</file>

<file path=xl/sharedStrings.xml><?xml version="1.0" encoding="utf-8"?>
<sst xmlns="http://schemas.openxmlformats.org/spreadsheetml/2006/main" count="46" uniqueCount="40">
  <si>
    <t>Вид работ</t>
  </si>
  <si>
    <t>ПИР</t>
  </si>
  <si>
    <t>СМР</t>
  </si>
  <si>
    <t>Оборудование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</si>
  <si>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</si>
  <si>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</si>
  <si>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</si>
  <si>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</si>
  <si>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</si>
  <si>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</si>
  <si>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</si>
  <si>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</si>
  <si>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</si>
  <si>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</si>
  <si>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</si>
  <si>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</si>
  <si>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</si>
  <si>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</si>
  <si>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</si>
  <si>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</si>
  <si>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</si>
  <si>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</si>
  <si>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</si>
  <si>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1.1.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</si>
  <si>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</si>
  <si>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</si>
  <si>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</si>
  <si>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</si>
  <si>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ПИР ***</t>
  </si>
  <si>
    <t>Приложение № 2 к Приказу от ____________№ ____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</si>
  <si>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</si>
  <si>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</si>
  <si>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</si>
  <si>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Замена приборов учета, класс напряжения 6 (10) кВ, в т.ч.:</t>
  </si>
  <si>
    <t>шт</t>
  </si>
  <si>
    <t>2023 год</t>
  </si>
  <si>
    <t>ВСЕГО, руб. без НДС:</t>
  </si>
  <si>
    <t>M_23-1-00-1-02-03-0-0225</t>
  </si>
  <si>
    <t>ЦА, Установка приборов учета при выполнении договоров ТП с расчетной платой, класс напряжения 6 (10) кВ (23-1-00-1-02-03-0-0225)</t>
  </si>
  <si>
    <t>- cодержание службы заказчика застройщика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</si>
</sst>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7" fillId="0" borderId="3" xfId="0" applyFont="1" applyBorder="1"/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0" fontId="8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4" fontId="7" fillId="0" borderId="3" xfId="0" applyNumberFormat="1" applyFont="1" applyBorder="1" applyAlignment="1">
      <alignment horizontal="center"/>
    </xf>
    <xf numFmtId="4" fontId="7" fillId="0" borderId="0" xfId="0" applyNumberFormat="1" applyFont="1"/>
    <xf numFmtId="2" fontId="7" fillId="0" borderId="0" xfId="0" applyNumberFormat="1" applyFont="1"/>
    <xf numFmtId="4" fontId="5" fillId="0" borderId="3" xfId="0" applyNumberFormat="1" applyFont="1" applyBorder="1" applyAlignment="1">
      <alignment horizontal="center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6" fontId="8" fillId="0" borderId="3" xfId="0" applyNumberFormat="1" applyFont="1" applyBorder="1" applyAlignment="1">
      <alignment horizontal="center"/>
    </xf>
    <xf numFmtId="43" fontId="7" fillId="0" borderId="0" xfId="8" applyFont="1"/>
    <xf numFmtId="43" fontId="8" fillId="0" borderId="0" xfId="8" applyFont="1"/>
    <xf numFmtId="4" fontId="7" fillId="0" borderId="0" xfId="8" applyNumberFormat="1" applyFont="1"/>
    <xf numFmtId="4" fontId="7" fillId="0" borderId="0" xfId="0" applyNumberFormat="1" applyFont="1" applyAlignment="1">
      <alignment horizontal="center"/>
    </xf>
    <xf numFmtId="9" fontId="7" fillId="0" borderId="0" xfId="9" applyFont="1" applyAlignment="1">
      <alignment horizontal="center"/>
    </xf>
    <xf numFmtId="43" fontId="7" fillId="0" borderId="0" xfId="0" applyNumberFormat="1" applyFont="1"/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</cellXfs>
  <cellStyles count="10">
    <cellStyle name="Обычный" xfId="0" builtinId="0"/>
    <cellStyle name="Обычный 10 2 3 2 2 2" xfId="3" xr:uid="{00000000-0005-0000-0000-000001000000}"/>
    <cellStyle name="Обычный 2" xfId="1" xr:uid="{00000000-0005-0000-0000-000002000000}"/>
    <cellStyle name="Обычный 2 2" xfId="2" xr:uid="{00000000-0005-0000-0000-000003000000}"/>
    <cellStyle name="Обычный 2 2 2" xfId="4" xr:uid="{00000000-0005-0000-0000-000004000000}"/>
    <cellStyle name="Обычный 2 3" xfId="7" xr:uid="{7D6551B7-407D-4FF4-975E-0867D72F5796}"/>
    <cellStyle name="Процентный" xfId="9" builtinId="5"/>
    <cellStyle name="Финансовый" xfId="8" builtinId="3"/>
    <cellStyle name="Финансовый 2" xfId="5" xr:uid="{00000000-0005-0000-0000-000005000000}"/>
    <cellStyle name="Финансовый 2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3F00F-E21A-4A5D-8196-078E2BB31F8D}">
  <sheetPr>
    <pageSetUpPr fitToPage="1"/>
  </sheetPr>
  <dimension ref="A1:O64"/>
  <sheetViews>
    <sheetView tabSelected="1" workbookViewId="0">
      <selection activeCell="F35" sqref="F35"/>
    </sheetView>
  </sheetViews>
  <sheetFormatPr defaultRowHeight="15" x14ac:dyDescent="0.25"/>
  <cols>
    <col min="1" max="1" width="6.7109375" style="4" customWidth="1"/>
    <col min="2" max="2" width="51.7109375" style="2" customWidth="1"/>
    <col min="3" max="3" width="16" style="2" customWidth="1"/>
    <col min="4" max="4" width="13.42578125" style="2" customWidth="1"/>
    <col min="5" max="5" width="11.28515625" style="2" customWidth="1"/>
    <col min="6" max="6" width="11.42578125" style="2" customWidth="1"/>
    <col min="7" max="7" width="12" style="2" customWidth="1"/>
    <col min="8" max="8" width="13.28515625" style="2" customWidth="1"/>
    <col min="9" max="9" width="9.140625" style="2"/>
    <col min="10" max="10" width="11.5703125" style="2" hidden="1" customWidth="1"/>
    <col min="11" max="11" width="14.85546875" style="2" bestFit="1" customWidth="1"/>
    <col min="12" max="16384" width="9.140625" style="2"/>
  </cols>
  <sheetData>
    <row r="1" spans="1:8" x14ac:dyDescent="0.25">
      <c r="H1" s="22" t="s">
        <v>29</v>
      </c>
    </row>
    <row r="3" spans="1:8" x14ac:dyDescent="0.25">
      <c r="A3" s="1" t="s">
        <v>18</v>
      </c>
    </row>
    <row r="5" spans="1:8" ht="23.25" customHeight="1" x14ac:dyDescent="0.25">
      <c r="A5" s="41" t="s">
        <v>38</v>
      </c>
      <c r="B5" s="41"/>
      <c r="C5" s="41"/>
      <c r="D5" s="41"/>
      <c r="E5" s="41"/>
      <c r="F5" s="41"/>
    </row>
    <row r="7" spans="1:8" x14ac:dyDescent="0.25">
      <c r="A7" s="9" t="s">
        <v>7</v>
      </c>
      <c r="F7" s="42" t="s">
        <v>37</v>
      </c>
      <c r="G7" s="42"/>
      <c r="H7" s="42"/>
    </row>
    <row r="8" spans="1:8" x14ac:dyDescent="0.25">
      <c r="A8" s="10"/>
    </row>
    <row r="9" spans="1:8" x14ac:dyDescent="0.25">
      <c r="A9" s="9" t="s">
        <v>14</v>
      </c>
      <c r="F9" s="42" t="s">
        <v>35</v>
      </c>
      <c r="G9" s="42"/>
      <c r="H9" s="42"/>
    </row>
    <row r="10" spans="1:8" x14ac:dyDescent="0.25">
      <c r="A10" s="10"/>
    </row>
    <row r="11" spans="1:8" x14ac:dyDescent="0.25">
      <c r="A11" s="11" t="s">
        <v>19</v>
      </c>
      <c r="B11" s="6"/>
      <c r="C11" s="6"/>
    </row>
    <row r="12" spans="1:8" x14ac:dyDescent="0.25">
      <c r="H12" s="12"/>
    </row>
    <row r="13" spans="1:8" s="4" customFormat="1" ht="26.25" customHeight="1" x14ac:dyDescent="0.25">
      <c r="A13" s="39" t="s">
        <v>8</v>
      </c>
      <c r="B13" s="39" t="s">
        <v>20</v>
      </c>
      <c r="C13" s="39" t="s">
        <v>10</v>
      </c>
      <c r="D13" s="39" t="s">
        <v>9</v>
      </c>
      <c r="E13" s="39" t="s">
        <v>31</v>
      </c>
      <c r="F13" s="39" t="s">
        <v>13</v>
      </c>
      <c r="G13" s="39" t="s">
        <v>27</v>
      </c>
      <c r="H13" s="39" t="s">
        <v>30</v>
      </c>
    </row>
    <row r="14" spans="1:8" ht="60.75" customHeight="1" x14ac:dyDescent="0.25">
      <c r="A14" s="40"/>
      <c r="B14" s="40"/>
      <c r="C14" s="40"/>
      <c r="D14" s="40"/>
      <c r="E14" s="40"/>
      <c r="F14" s="40"/>
      <c r="G14" s="40"/>
      <c r="H14" s="40"/>
    </row>
    <row r="15" spans="1:8" x14ac:dyDescent="0.25">
      <c r="A15" s="13" t="s">
        <v>21</v>
      </c>
      <c r="B15" s="14" t="s">
        <v>22</v>
      </c>
      <c r="C15" s="15"/>
      <c r="D15" s="5"/>
      <c r="E15" s="5"/>
      <c r="F15" s="5"/>
      <c r="G15" s="5"/>
      <c r="H15" s="5"/>
    </row>
    <row r="16" spans="1:8" x14ac:dyDescent="0.25">
      <c r="A16" s="16" t="s">
        <v>23</v>
      </c>
      <c r="B16" s="15" t="s">
        <v>33</v>
      </c>
      <c r="C16" s="15"/>
      <c r="D16" s="5"/>
      <c r="E16" s="5"/>
      <c r="F16" s="5"/>
      <c r="G16" s="5"/>
      <c r="H16" s="5"/>
    </row>
    <row r="17" spans="1:13" x14ac:dyDescent="0.25">
      <c r="A17" s="17"/>
      <c r="B17" s="18" t="s">
        <v>2</v>
      </c>
      <c r="C17" s="17" t="s">
        <v>34</v>
      </c>
      <c r="D17" s="25">
        <v>3</v>
      </c>
      <c r="E17" s="26">
        <f>9895.2/1.2</f>
        <v>8246.0000000000018</v>
      </c>
      <c r="F17" s="26">
        <f>E17*D17</f>
        <v>24738.000000000007</v>
      </c>
      <c r="G17" s="26">
        <v>6.68</v>
      </c>
      <c r="H17" s="26">
        <f>G17*F17</f>
        <v>165249.84000000005</v>
      </c>
    </row>
    <row r="18" spans="1:13" x14ac:dyDescent="0.25">
      <c r="A18" s="17"/>
      <c r="B18" s="18" t="s">
        <v>3</v>
      </c>
      <c r="C18" s="17" t="s">
        <v>34</v>
      </c>
      <c r="D18" s="25">
        <v>3</v>
      </c>
      <c r="E18" s="26">
        <f>32659.2/1.2</f>
        <v>27216</v>
      </c>
      <c r="F18" s="26">
        <f>E18*D18</f>
        <v>81648</v>
      </c>
      <c r="G18" s="26">
        <v>6.68</v>
      </c>
      <c r="H18" s="26">
        <f>G18*F18</f>
        <v>545408.64</v>
      </c>
      <c r="J18" s="27"/>
      <c r="K18" s="28"/>
      <c r="L18" s="28"/>
    </row>
    <row r="19" spans="1:13" x14ac:dyDescent="0.25">
      <c r="A19" s="17"/>
      <c r="B19" s="14" t="s">
        <v>11</v>
      </c>
      <c r="C19" s="15"/>
      <c r="D19" s="5"/>
      <c r="E19" s="29">
        <f>E20+E21</f>
        <v>35462</v>
      </c>
      <c r="F19" s="29">
        <f>F20+F21</f>
        <v>106386</v>
      </c>
      <c r="G19" s="29"/>
      <c r="H19" s="29">
        <f>H20+H21</f>
        <v>710658.4800000001</v>
      </c>
      <c r="L19" s="28"/>
      <c r="M19" s="28"/>
    </row>
    <row r="20" spans="1:13" x14ac:dyDescent="0.25">
      <c r="A20" s="17"/>
      <c r="B20" s="18" t="s">
        <v>2</v>
      </c>
      <c r="C20" s="15"/>
      <c r="D20" s="5"/>
      <c r="E20" s="26">
        <f>E17</f>
        <v>8246.0000000000018</v>
      </c>
      <c r="F20" s="26">
        <f>F17</f>
        <v>24738.000000000007</v>
      </c>
      <c r="G20" s="26"/>
      <c r="H20" s="26">
        <f>H17</f>
        <v>165249.84000000005</v>
      </c>
    </row>
    <row r="21" spans="1:13" x14ac:dyDescent="0.25">
      <c r="A21" s="17"/>
      <c r="B21" s="18" t="s">
        <v>3</v>
      </c>
      <c r="C21" s="15"/>
      <c r="D21" s="5"/>
      <c r="E21" s="26">
        <f>E18</f>
        <v>27216</v>
      </c>
      <c r="F21" s="26">
        <f>F18</f>
        <v>81648</v>
      </c>
      <c r="G21" s="26"/>
      <c r="H21" s="26">
        <f>H18</f>
        <v>545408.64</v>
      </c>
    </row>
    <row r="22" spans="1:13" x14ac:dyDescent="0.25">
      <c r="A22" s="13" t="s">
        <v>24</v>
      </c>
      <c r="B22" s="14" t="s">
        <v>28</v>
      </c>
      <c r="C22" s="15"/>
      <c r="D22" s="5"/>
      <c r="E22" s="26"/>
      <c r="F22" s="26"/>
      <c r="G22" s="26"/>
      <c r="H22" s="29">
        <f>H19*8%</f>
        <v>56852.678400000012</v>
      </c>
    </row>
    <row r="23" spans="1:13" x14ac:dyDescent="0.25">
      <c r="A23" s="13" t="s">
        <v>26</v>
      </c>
      <c r="B23" s="14" t="s">
        <v>25</v>
      </c>
      <c r="C23" s="15"/>
      <c r="D23" s="5"/>
      <c r="E23" s="26"/>
      <c r="F23" s="26"/>
      <c r="G23" s="26"/>
      <c r="H23" s="29">
        <f>H22+H19</f>
        <v>767511.15840000007</v>
      </c>
    </row>
    <row r="24" spans="1:13" x14ac:dyDescent="0.25">
      <c r="A24" s="8"/>
      <c r="B24" s="3"/>
      <c r="C24" s="3"/>
    </row>
    <row r="25" spans="1:13" x14ac:dyDescent="0.25">
      <c r="A25" s="6" t="s">
        <v>12</v>
      </c>
      <c r="B25" s="3"/>
      <c r="C25" s="3"/>
    </row>
    <row r="26" spans="1:13" x14ac:dyDescent="0.25">
      <c r="A26" s="19"/>
      <c r="B26" s="3"/>
      <c r="C26" s="3"/>
    </row>
    <row r="27" spans="1:13" ht="63.75" customHeight="1" x14ac:dyDescent="0.25">
      <c r="A27" s="7" t="s">
        <v>8</v>
      </c>
      <c r="B27" s="7" t="s">
        <v>0</v>
      </c>
      <c r="C27" s="23" t="s">
        <v>32</v>
      </c>
      <c r="D27" s="24" t="s">
        <v>15</v>
      </c>
      <c r="E27" s="24" t="s">
        <v>16</v>
      </c>
      <c r="F27" s="24" t="s">
        <v>17</v>
      </c>
    </row>
    <row r="28" spans="1:13" x14ac:dyDescent="0.25">
      <c r="A28" s="17">
        <v>1</v>
      </c>
      <c r="B28" s="18" t="s">
        <v>1</v>
      </c>
      <c r="C28" s="30">
        <f>H22</f>
        <v>56852.678400000012</v>
      </c>
      <c r="D28" s="31">
        <f>C28</f>
        <v>56852.678400000012</v>
      </c>
      <c r="E28" s="31">
        <f>D28*0.2</f>
        <v>11370.535680000003</v>
      </c>
      <c r="F28" s="31">
        <f>E28+D28</f>
        <v>68223.21408000002</v>
      </c>
      <c r="J28" s="2">
        <f>D28/1000</f>
        <v>56.852678400000009</v>
      </c>
    </row>
    <row r="29" spans="1:13" x14ac:dyDescent="0.25">
      <c r="A29" s="17">
        <v>2</v>
      </c>
      <c r="B29" s="18" t="s">
        <v>2</v>
      </c>
      <c r="C29" s="31">
        <f>H20</f>
        <v>165249.84000000005</v>
      </c>
      <c r="D29" s="31">
        <f>C29</f>
        <v>165249.84000000005</v>
      </c>
      <c r="E29" s="31">
        <f>D29*0.2</f>
        <v>33049.968000000015</v>
      </c>
      <c r="F29" s="31">
        <f>E29+D29</f>
        <v>198299.80800000008</v>
      </c>
      <c r="J29" s="2">
        <f>D29/1000</f>
        <v>165.24984000000006</v>
      </c>
    </row>
    <row r="30" spans="1:13" x14ac:dyDescent="0.25">
      <c r="A30" s="17">
        <v>3</v>
      </c>
      <c r="B30" s="18" t="s">
        <v>3</v>
      </c>
      <c r="C30" s="31">
        <f>H21</f>
        <v>545408.64</v>
      </c>
      <c r="D30" s="31">
        <f>C30</f>
        <v>545408.64</v>
      </c>
      <c r="E30" s="31">
        <f>D30*0.2</f>
        <v>109081.728</v>
      </c>
      <c r="F30" s="31">
        <f>E30+D30</f>
        <v>654490.36800000002</v>
      </c>
      <c r="J30" s="2">
        <f>D30/1000</f>
        <v>545.40863999999999</v>
      </c>
    </row>
    <row r="31" spans="1:13" x14ac:dyDescent="0.25">
      <c r="A31" s="17">
        <v>4</v>
      </c>
      <c r="B31" s="18" t="s">
        <v>6</v>
      </c>
      <c r="C31" s="31">
        <f>SUM(C32:C34)</f>
        <v>141222.05314560002</v>
      </c>
      <c r="D31" s="31">
        <f>SUM(D32:D34)</f>
        <v>141222.05314560002</v>
      </c>
      <c r="E31" s="31">
        <f>SUM(E32:E34)</f>
        <v>0</v>
      </c>
      <c r="F31" s="31">
        <f>SUM(F32:F34)</f>
        <v>141222.05314560002</v>
      </c>
      <c r="J31" s="2">
        <f>D31/1000</f>
        <v>141.22205314560003</v>
      </c>
    </row>
    <row r="32" spans="1:13" x14ac:dyDescent="0.25">
      <c r="A32" s="32"/>
      <c r="B32" s="20" t="s">
        <v>39</v>
      </c>
      <c r="C32" s="31">
        <f>SUM(C28:C30)*11.7%</f>
        <v>89798.805532800005</v>
      </c>
      <c r="D32" s="31">
        <f>SUM(D28:D30)*11.7%</f>
        <v>89798.805532800005</v>
      </c>
      <c r="E32" s="31">
        <v>0</v>
      </c>
      <c r="F32" s="31">
        <f>E32+D32</f>
        <v>89798.805532800005</v>
      </c>
      <c r="L32" s="27"/>
    </row>
    <row r="33" spans="1:15" x14ac:dyDescent="0.25">
      <c r="A33" s="17"/>
      <c r="B33" s="18" t="s">
        <v>5</v>
      </c>
      <c r="C33" s="31">
        <f>SUM(C28:C30)*6.7%</f>
        <v>51423.247612800005</v>
      </c>
      <c r="D33" s="31">
        <f>SUM(D28:D30)*6.7%</f>
        <v>51423.247612800005</v>
      </c>
      <c r="E33" s="31">
        <v>0</v>
      </c>
      <c r="F33" s="31">
        <f>E33+D33</f>
        <v>51423.247612800005</v>
      </c>
      <c r="L33" s="33"/>
      <c r="M33" s="33"/>
    </row>
    <row r="34" spans="1:15" x14ac:dyDescent="0.25">
      <c r="A34" s="17"/>
      <c r="B34" s="18" t="s">
        <v>4</v>
      </c>
      <c r="C34" s="31">
        <f>SUM(C28:C30)*0%</f>
        <v>0</v>
      </c>
      <c r="D34" s="31">
        <f>SUM(D28:D30)*0%</f>
        <v>0</v>
      </c>
      <c r="E34" s="31">
        <v>0</v>
      </c>
      <c r="F34" s="31">
        <f>E34+D34</f>
        <v>0</v>
      </c>
      <c r="J34" s="27">
        <f>F28+F29+F30</f>
        <v>921013.39008000004</v>
      </c>
      <c r="L34" s="33"/>
      <c r="M34" s="33"/>
    </row>
    <row r="35" spans="1:15" x14ac:dyDescent="0.25">
      <c r="A35" s="17">
        <v>5</v>
      </c>
      <c r="B35" s="21" t="s">
        <v>36</v>
      </c>
      <c r="C35" s="31">
        <f>SUM(C28:C31)</f>
        <v>908733.21154560009</v>
      </c>
      <c r="D35" s="31">
        <f>SUM(D28:D31)</f>
        <v>908733.21154560009</v>
      </c>
      <c r="E35" s="31">
        <f>SUM(E28:E31)</f>
        <v>153502.23168000003</v>
      </c>
      <c r="F35" s="31">
        <f>SUM(F28:F31)</f>
        <v>1062235.4432256001</v>
      </c>
      <c r="J35" s="2">
        <f>J34/1000</f>
        <v>921.01339008000002</v>
      </c>
      <c r="L35" s="33"/>
      <c r="M35" s="33"/>
    </row>
    <row r="36" spans="1:15" x14ac:dyDescent="0.25">
      <c r="K36" s="33"/>
      <c r="L36" s="33"/>
    </row>
    <row r="37" spans="1:15" s="3" customFormat="1" hidden="1" x14ac:dyDescent="0.25">
      <c r="A37" s="8"/>
      <c r="F37" s="3">
        <v>1613869.80814406</v>
      </c>
      <c r="K37" s="33"/>
      <c r="L37" s="34"/>
    </row>
    <row r="38" spans="1:15" x14ac:dyDescent="0.25">
      <c r="G38" s="33"/>
      <c r="H38" s="38"/>
      <c r="J38" s="27"/>
      <c r="K38" s="27"/>
      <c r="L38" s="35"/>
      <c r="M38" s="27"/>
      <c r="N38" s="27"/>
      <c r="O38" s="27"/>
    </row>
    <row r="39" spans="1:15" x14ac:dyDescent="0.25">
      <c r="G39" s="33"/>
      <c r="J39" s="27"/>
      <c r="K39" s="27"/>
      <c r="L39" s="35"/>
      <c r="M39" s="27"/>
      <c r="N39" s="27"/>
      <c r="O39" s="27"/>
    </row>
    <row r="40" spans="1:15" x14ac:dyDescent="0.25">
      <c r="B40" s="36"/>
      <c r="C40" s="36"/>
      <c r="D40" s="36"/>
      <c r="E40" s="36"/>
      <c r="F40" s="36"/>
      <c r="G40" s="36"/>
      <c r="H40" s="36"/>
      <c r="I40" s="36"/>
      <c r="J40" s="27"/>
      <c r="K40" s="27"/>
      <c r="L40" s="35"/>
      <c r="M40" s="27"/>
      <c r="N40" s="27"/>
      <c r="O40" s="27"/>
    </row>
    <row r="41" spans="1:15" x14ac:dyDescent="0.25">
      <c r="B41" s="36"/>
      <c r="C41" s="36"/>
      <c r="D41" s="36"/>
      <c r="E41" s="36"/>
      <c r="F41" s="36"/>
      <c r="G41" s="36"/>
      <c r="H41" s="36"/>
      <c r="I41" s="36"/>
      <c r="J41" s="27"/>
      <c r="K41" s="27"/>
      <c r="L41" s="27"/>
      <c r="M41" s="27"/>
      <c r="N41" s="27"/>
      <c r="O41" s="27"/>
    </row>
    <row r="42" spans="1:15" x14ac:dyDescent="0.25">
      <c r="B42" s="36"/>
      <c r="C42" s="36"/>
      <c r="D42" s="36"/>
      <c r="E42" s="36"/>
      <c r="F42" s="36"/>
      <c r="G42" s="36"/>
      <c r="H42" s="36"/>
      <c r="I42" s="36"/>
      <c r="J42" s="27"/>
      <c r="K42" s="27"/>
      <c r="L42" s="27"/>
      <c r="M42" s="27"/>
      <c r="N42" s="27"/>
      <c r="O42" s="27"/>
    </row>
    <row r="43" spans="1:15" x14ac:dyDescent="0.25">
      <c r="B43" s="36"/>
      <c r="C43" s="36"/>
      <c r="D43" s="36"/>
      <c r="E43" s="37"/>
      <c r="F43" s="36"/>
      <c r="G43" s="36"/>
      <c r="H43" s="36"/>
      <c r="I43" s="36"/>
      <c r="J43" s="27"/>
      <c r="K43" s="27"/>
      <c r="L43" s="27"/>
      <c r="M43" s="27"/>
      <c r="N43" s="27"/>
      <c r="O43" s="27"/>
    </row>
    <row r="44" spans="1:15" x14ac:dyDescent="0.25">
      <c r="B44" s="36"/>
      <c r="C44" s="36"/>
      <c r="D44" s="36"/>
      <c r="E44" s="37"/>
      <c r="F44" s="36"/>
      <c r="G44" s="36"/>
      <c r="H44" s="36"/>
      <c r="I44" s="36"/>
    </row>
    <row r="45" spans="1:15" x14ac:dyDescent="0.25">
      <c r="B45" s="36"/>
      <c r="C45" s="36"/>
      <c r="D45" s="36"/>
      <c r="E45" s="36"/>
      <c r="F45" s="37"/>
      <c r="G45" s="36"/>
      <c r="H45" s="36"/>
      <c r="I45" s="36"/>
    </row>
    <row r="46" spans="1:15" x14ac:dyDescent="0.25">
      <c r="G46" s="33"/>
      <c r="J46" s="27"/>
    </row>
    <row r="47" spans="1:15" x14ac:dyDescent="0.25">
      <c r="B47" s="36"/>
      <c r="C47" s="36"/>
      <c r="D47" s="36"/>
      <c r="E47" s="36"/>
      <c r="F47" s="36"/>
      <c r="G47" s="36"/>
      <c r="H47" s="36"/>
      <c r="I47" s="36"/>
      <c r="J47" s="27"/>
    </row>
    <row r="48" spans="1:15" x14ac:dyDescent="0.25">
      <c r="B48" s="36"/>
      <c r="C48" s="36"/>
      <c r="D48" s="36"/>
      <c r="E48" s="36"/>
      <c r="F48" s="36"/>
      <c r="G48" s="36"/>
      <c r="H48" s="36"/>
      <c r="I48" s="36"/>
      <c r="J48" s="27"/>
    </row>
    <row r="49" spans="2:10" x14ac:dyDescent="0.25">
      <c r="B49" s="36"/>
      <c r="C49" s="36"/>
      <c r="D49" s="36"/>
      <c r="E49" s="36"/>
      <c r="F49" s="36"/>
      <c r="G49" s="36"/>
      <c r="H49" s="36"/>
      <c r="I49" s="36"/>
      <c r="J49" s="27"/>
    </row>
    <row r="50" spans="2:10" x14ac:dyDescent="0.25">
      <c r="B50" s="36"/>
      <c r="C50" s="36"/>
      <c r="D50" s="36"/>
      <c r="E50" s="37"/>
      <c r="F50" s="36"/>
      <c r="G50" s="36"/>
      <c r="H50" s="36"/>
      <c r="I50" s="36"/>
      <c r="J50" s="27"/>
    </row>
    <row r="51" spans="2:10" x14ac:dyDescent="0.25">
      <c r="B51" s="36"/>
      <c r="C51" s="36"/>
      <c r="D51" s="36"/>
      <c r="E51" s="37"/>
      <c r="F51" s="36"/>
      <c r="G51" s="36"/>
      <c r="H51" s="36"/>
      <c r="I51" s="36"/>
    </row>
    <row r="52" spans="2:10" x14ac:dyDescent="0.25">
      <c r="B52" s="36"/>
      <c r="C52" s="36"/>
      <c r="D52" s="36"/>
      <c r="E52" s="36"/>
      <c r="F52" s="36"/>
      <c r="G52" s="36"/>
      <c r="H52" s="36"/>
      <c r="I52" s="36"/>
    </row>
    <row r="53" spans="2:10" x14ac:dyDescent="0.25">
      <c r="B53" s="36"/>
      <c r="C53" s="36"/>
      <c r="D53" s="36"/>
      <c r="E53" s="36"/>
      <c r="F53" s="36"/>
      <c r="G53" s="36"/>
      <c r="H53" s="36"/>
      <c r="I53" s="36"/>
    </row>
    <row r="54" spans="2:10" x14ac:dyDescent="0.25">
      <c r="G54" s="33"/>
      <c r="J54" s="27"/>
    </row>
    <row r="55" spans="2:10" x14ac:dyDescent="0.25">
      <c r="B55" s="36"/>
      <c r="C55" s="36"/>
      <c r="D55" s="36"/>
      <c r="E55" s="36"/>
      <c r="F55" s="36"/>
      <c r="G55" s="36"/>
      <c r="H55" s="36"/>
      <c r="I55" s="36"/>
      <c r="J55" s="27"/>
    </row>
    <row r="56" spans="2:10" x14ac:dyDescent="0.25">
      <c r="B56" s="36"/>
      <c r="C56" s="36"/>
      <c r="D56" s="36"/>
      <c r="E56" s="36"/>
      <c r="F56" s="36"/>
      <c r="G56" s="36"/>
      <c r="H56" s="36"/>
      <c r="I56" s="36"/>
      <c r="J56" s="27"/>
    </row>
    <row r="57" spans="2:10" x14ac:dyDescent="0.25">
      <c r="B57" s="36"/>
      <c r="C57" s="36"/>
      <c r="D57" s="36"/>
      <c r="E57" s="36"/>
      <c r="F57" s="36"/>
      <c r="G57" s="36"/>
      <c r="H57" s="36"/>
      <c r="I57" s="36"/>
      <c r="J57" s="27"/>
    </row>
    <row r="58" spans="2:10" x14ac:dyDescent="0.25">
      <c r="B58" s="36"/>
      <c r="C58" s="36"/>
      <c r="D58" s="36"/>
      <c r="E58" s="37"/>
      <c r="F58" s="36"/>
      <c r="G58" s="36"/>
      <c r="H58" s="36"/>
      <c r="I58" s="36"/>
      <c r="J58" s="27"/>
    </row>
    <row r="59" spans="2:10" x14ac:dyDescent="0.25">
      <c r="B59" s="36"/>
      <c r="C59" s="36"/>
      <c r="D59" s="36"/>
      <c r="E59" s="37"/>
      <c r="F59" s="36"/>
      <c r="G59" s="36"/>
      <c r="H59" s="36"/>
      <c r="I59" s="36"/>
    </row>
    <row r="60" spans="2:10" x14ac:dyDescent="0.25">
      <c r="B60" s="36"/>
      <c r="C60" s="36"/>
      <c r="D60" s="36"/>
      <c r="E60" s="36"/>
      <c r="F60" s="36"/>
      <c r="G60" s="36"/>
      <c r="H60" s="36"/>
      <c r="I60" s="36"/>
    </row>
    <row r="61" spans="2:10" x14ac:dyDescent="0.25">
      <c r="B61" s="36"/>
      <c r="C61" s="36"/>
      <c r="D61" s="36"/>
      <c r="E61" s="36"/>
      <c r="F61" s="36"/>
      <c r="G61" s="36"/>
      <c r="H61" s="36"/>
      <c r="I61" s="36"/>
    </row>
    <row r="62" spans="2:10" x14ac:dyDescent="0.25">
      <c r="B62" s="36"/>
      <c r="C62" s="36"/>
      <c r="D62" s="36"/>
      <c r="E62" s="36"/>
      <c r="F62" s="36"/>
      <c r="G62" s="36"/>
      <c r="H62" s="36"/>
      <c r="I62" s="36"/>
    </row>
    <row r="63" spans="2:10" x14ac:dyDescent="0.25">
      <c r="B63" s="36"/>
      <c r="C63" s="36"/>
      <c r="D63" s="36"/>
      <c r="E63" s="36"/>
      <c r="F63" s="36"/>
      <c r="G63" s="36"/>
      <c r="H63" s="36"/>
      <c r="I63" s="36"/>
    </row>
    <row r="64" spans="2:10" x14ac:dyDescent="0.25">
      <c r="B64" s="36"/>
      <c r="C64" s="36"/>
      <c r="D64" s="36"/>
      <c r="E64" s="36"/>
      <c r="F64" s="36"/>
      <c r="G64" s="36"/>
      <c r="H64" s="36"/>
      <c r="I64" s="36"/>
    </row>
  </sheetData>
  <mergeCells count="11"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Семирягина Светлана Александровна</cp:lastModifiedBy>
  <cp:lastPrinted>2021-10-22T12:18:24Z</cp:lastPrinted>
  <dcterms:created xsi:type="dcterms:W3CDTF">2021-07-06T05:30:42Z</dcterms:created>
  <dcterms:modified xsi:type="dcterms:W3CDTF">2024-02-29T07:16:30Z</dcterms:modified>
</cp:coreProperties>
</file>