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filterPrivacy="1"/>
  <xr:revisionPtr revIDLastSave="0" documentId="13_ncr:1_{6C8DEFB3-64D1-4EE5-AEDC-4F116660B249}" xr6:coauthVersionLast="36" xr6:coauthVersionMax="36" xr10:uidLastSave="{00000000-0000-0000-0000-000000000000}"/>
  <bookViews>
    <workbookView xWindow="0" yWindow="0" windowWidth="28800" windowHeight="12405" xr2:uid="{00000000-000D-0000-FFFF-FFFF00000000}"/>
  </bookViews>
  <sheets>
    <sheet name="Лист1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G3" i="2"/>
  <c r="F3" i="2"/>
  <c r="F9" i="2" s="1"/>
  <c r="G9" i="2" s="1"/>
  <c r="E3" i="2"/>
  <c r="E8" i="2" s="1"/>
  <c r="D3" i="2"/>
  <c r="D7" i="2" s="1"/>
  <c r="E7" i="2" s="1"/>
  <c r="F7" i="2" s="1"/>
  <c r="G7" i="2" s="1"/>
  <c r="C3" i="2"/>
  <c r="C6" i="2" s="1"/>
  <c r="D6" i="2" s="1"/>
  <c r="E6" i="2" s="1"/>
  <c r="F6" i="2" s="1"/>
  <c r="G6" i="2" s="1"/>
  <c r="E11" i="1" l="1"/>
  <c r="F8" i="2"/>
  <c r="G8" i="2" s="1"/>
  <c r="L10" i="1" l="1"/>
  <c r="E10" i="1"/>
  <c r="H10" i="1"/>
  <c r="M10" i="1"/>
  <c r="G10" i="1"/>
  <c r="I10" i="1"/>
  <c r="J10" i="1"/>
  <c r="E15" i="1" s="1"/>
  <c r="F10" i="1"/>
  <c r="K10" i="1"/>
  <c r="E14" i="1" l="1"/>
</calcChain>
</file>

<file path=xl/sharedStrings.xml><?xml version="1.0" encoding="utf-8"?>
<sst xmlns="http://schemas.openxmlformats.org/spreadsheetml/2006/main" count="39" uniqueCount="28">
  <si>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</si>
  <si>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</si>
  <si>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</si>
  <si>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</si>
  <si>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</si>
  <si>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</si>
  <si>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</si>
  <si>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</si>
  <si>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</si>
  <si>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</si>
  <si>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</si>
  <si>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</si>
  <si>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</si>
  <si>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</si>
  <si>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</si>
  <si>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</si>
  <si>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</si>
  <si>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</si>
  <si>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</si>
  <si>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</si>
  <si>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</si>
  <si>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</si>
  <si>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</si>
  <si>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</si>
  <si>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&lt;ООО"Электронприбор"&gt;</t>
  </si>
  <si>
    <t>&lt;ООО"ПромГруппПрибор"&gt;</t>
  </si>
  <si>
    <t>&lt;ООО "ГК Ресурс"&gt;</t>
  </si>
  <si>
    <t>Луга, Приобретение акустического поискового комплекта (22-1-06-3-05-04-0-0333)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</si>
</sst>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2" fillId="0" borderId="5" xfId="0" applyFont="1" applyBorder="1" applyProtection="1"/>
    <xf numFmtId="0" fontId="2" fillId="0" borderId="1" xfId="0" applyFont="1" applyBorder="1" applyProtection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14</v>
      </c>
    </row>
    <row r="2" spans="1:13" x14ac:dyDescent="0.25">
      <c r="J2" s="6"/>
    </row>
    <row r="3" spans="1:13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12</v>
      </c>
    </row>
    <row r="6" spans="1:13" x14ac:dyDescent="0.25">
      <c r="A6" s="18" t="s">
        <v>1</v>
      </c>
      <c r="B6" s="24" t="s">
        <v>2</v>
      </c>
      <c r="C6" s="25"/>
      <c r="D6" s="18" t="s">
        <v>4</v>
      </c>
      <c r="E6" s="10" t="s">
        <v>5</v>
      </c>
      <c r="F6" s="10"/>
      <c r="G6" s="10"/>
      <c r="H6" s="10" t="s">
        <v>6</v>
      </c>
      <c r="I6" s="10"/>
      <c r="J6" s="10"/>
      <c r="K6" s="10" t="s">
        <v>7</v>
      </c>
      <c r="L6" s="10"/>
      <c r="M6" s="10"/>
    </row>
    <row r="7" spans="1:13" x14ac:dyDescent="0.25">
      <c r="A7" s="18"/>
      <c r="B7" s="26"/>
      <c r="C7" s="27"/>
      <c r="D7" s="18"/>
      <c r="E7" s="10" t="s">
        <v>26</v>
      </c>
      <c r="F7" s="10"/>
      <c r="G7" s="10"/>
      <c r="H7" s="10" t="s">
        <v>25</v>
      </c>
      <c r="I7" s="10"/>
      <c r="J7" s="10"/>
      <c r="K7" s="10" t="s">
        <v>24</v>
      </c>
      <c r="L7" s="10"/>
      <c r="M7" s="10"/>
    </row>
    <row r="8" spans="1:13" x14ac:dyDescent="0.25">
      <c r="A8" s="18"/>
      <c r="B8" s="28"/>
      <c r="C8" s="29"/>
      <c r="D8" s="18"/>
      <c r="E8" s="10" t="s">
        <v>9</v>
      </c>
      <c r="F8" s="10" t="s">
        <v>10</v>
      </c>
      <c r="G8" s="10" t="s">
        <v>11</v>
      </c>
      <c r="H8" s="10" t="s">
        <v>9</v>
      </c>
      <c r="I8" s="10" t="s">
        <v>10</v>
      </c>
      <c r="J8" s="10" t="s">
        <v>11</v>
      </c>
      <c r="K8" s="10" t="s">
        <v>9</v>
      </c>
      <c r="L8" s="10" t="s">
        <v>10</v>
      </c>
      <c r="M8" s="10" t="s">
        <v>11</v>
      </c>
    </row>
    <row r="9" spans="1:13" x14ac:dyDescent="0.25">
      <c r="A9" s="11" t="s">
        <v>3</v>
      </c>
      <c r="B9" s="22" t="s">
        <v>27</v>
      </c>
      <c r="C9" s="23"/>
      <c r="D9" s="12">
        <v>1</v>
      </c>
      <c r="E9" s="12">
        <v>1105.8</v>
      </c>
      <c r="F9" s="12">
        <v>221.2</v>
      </c>
      <c r="G9" s="12">
        <v>1327</v>
      </c>
      <c r="H9" s="12">
        <v>230.10000000000002</v>
      </c>
      <c r="I9" s="12">
        <v>46.019999999999982</v>
      </c>
      <c r="J9" s="12">
        <v>276.12</v>
      </c>
      <c r="K9" s="12">
        <v>268.45</v>
      </c>
      <c r="L9" s="12">
        <v>53.69</v>
      </c>
      <c r="M9" s="12">
        <v>322.14</v>
      </c>
    </row>
    <row r="10" spans="1:13" x14ac:dyDescent="0.25">
      <c r="A10" s="11" t="s">
        <v>18</v>
      </c>
      <c r="B10" s="22" t="s">
        <v>8</v>
      </c>
      <c r="C10" s="23"/>
      <c r="D10" s="12"/>
      <c r="E10" s="12">
        <f>IFERROR(E9*$E$11*$D$9,"Необходимо указать год по п.4-5 в диапазоне 2020-2024")</f>
        <v>1105.8</v>
      </c>
      <c r="F10" s="12">
        <f>IFERROR(F9*$E$11*$D$9,"Необходимо указать год по п.4-5 в диапазоне 2020-2024")</f>
        <v>221.2</v>
      </c>
      <c r="G10" s="12">
        <f>IFERROR(G9*$E$11*$D$9,"Необходимо указать год по п.4-5 в диапазоне 2020-2024")</f>
        <v>1327</v>
      </c>
      <c r="H10" s="12">
        <f>IFERROR(H9*$E$11*$D$9,"Необходимо указать год по п.4-5 в диапазоне 2020-2024")</f>
        <v>230.10000000000002</v>
      </c>
      <c r="I10" s="12">
        <f>IFERROR(I9*$E$11*$D$9,"Необходимо указать год по п.4-5 в диапазоне 2020-2024")</f>
        <v>46.019999999999982</v>
      </c>
      <c r="J10" s="12">
        <f>IFERROR(J9*$E$11*$D$9,"Необходимо указать год по п.4-5 в диапазоне 2020-2024")</f>
        <v>276.12</v>
      </c>
      <c r="K10" s="12">
        <f>IFERROR(K9*$E$11*$D$9,"Необходимо указать год по п.4-5 в диапазоне 2020-2024")</f>
        <v>268.45</v>
      </c>
      <c r="L10" s="12">
        <f>IFERROR(L9*$E$11*$D$9,"Необходимо указать год по п.4-5 в диапазоне 2020-2024")</f>
        <v>53.69</v>
      </c>
      <c r="M10" s="12">
        <f>IFERROR(M9*$E$11*$D$9,"Необходимо указать год по п.4-5 в диапазоне 2020-2024")</f>
        <v>322.14</v>
      </c>
    </row>
    <row r="11" spans="1:13" x14ac:dyDescent="0.25">
      <c r="A11" s="11" t="s">
        <v>19</v>
      </c>
      <c r="B11" s="22" t="s">
        <v>13</v>
      </c>
      <c r="C11" s="23"/>
      <c r="D11" s="13" t="s">
        <v>17</v>
      </c>
      <c r="E11" s="15">
        <f>IFERROR(INDEX(Матрица!B6:G11,MATCH(Лист1!E12,Матрица!A6:A11,0),MATCH(Лист1!E13,Матрица!B5:G5,0)),"Необходимо указать год по п.4-5 в диапазоне 2020-2024")</f>
        <v>1</v>
      </c>
    </row>
    <row r="12" spans="1:13" x14ac:dyDescent="0.25">
      <c r="A12" s="11" t="s">
        <v>20</v>
      </c>
      <c r="B12" s="22" t="s">
        <v>15</v>
      </c>
      <c r="C12" s="23"/>
      <c r="D12" s="13">
        <v>1</v>
      </c>
      <c r="E12" s="12">
        <v>2022</v>
      </c>
    </row>
    <row r="13" spans="1:13" x14ac:dyDescent="0.25">
      <c r="A13" s="11" t="s">
        <v>21</v>
      </c>
      <c r="B13" s="22" t="s">
        <v>16</v>
      </c>
      <c r="C13" s="23"/>
      <c r="D13" s="13">
        <v>1</v>
      </c>
      <c r="E13" s="12">
        <v>2022</v>
      </c>
    </row>
    <row r="14" spans="1:13" x14ac:dyDescent="0.25">
      <c r="A14" s="20" t="s">
        <v>22</v>
      </c>
      <c r="B14" s="19" t="s">
        <v>23</v>
      </c>
      <c r="C14" s="14" t="s">
        <v>9</v>
      </c>
      <c r="D14" s="14" t="s">
        <v>17</v>
      </c>
      <c r="E14" s="16">
        <f>MIN(E10,H10,K10)</f>
        <v>230.10000000000002</v>
      </c>
    </row>
    <row r="15" spans="1:13" x14ac:dyDescent="0.25">
      <c r="A15" s="21"/>
      <c r="B15" s="19"/>
      <c r="C15" s="13" t="s">
        <v>11</v>
      </c>
      <c r="D15" s="13" t="s">
        <v>17</v>
      </c>
      <c r="E15" s="17">
        <f>MIN(G10,J10,M10)</f>
        <v>276.12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17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2022-06-30T14:30:52Z</dcterms:modified>
</cp:coreProperties>
</file>