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D2AB732C-2CD5-41E6-B077-F027040A2F3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14" i="1"/>
  <c r="H14" i="1"/>
  <c r="I14" i="1"/>
  <c r="J14" i="1"/>
  <c r="E14" i="1"/>
  <c r="K9" i="1" l="1"/>
  <c r="L9" i="1" s="1"/>
  <c r="H9" i="1"/>
  <c r="I9" i="1" s="1"/>
  <c r="E9" i="1"/>
  <c r="F9" i="1" s="1"/>
  <c r="H3" i="2" l="1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E15" i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K14" i="1"/>
  <c r="M14" i="1"/>
  <c r="E18" i="1" l="1"/>
  <c r="E19" i="1" s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<sst xmlns="http://schemas.openxmlformats.org/spreadsheetml/2006/main" count="49" uniqueCount="33">
  <si>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</si>
  <si>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</si>
  <si>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</si>
  <si>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</si>
  <si>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</si>
  <si>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</si>
  <si>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</si>
  <si>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</si>
  <si>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</si>
  <si>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</si>
  <si>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</si>
  <si>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</si>
  <si>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</si>
  <si>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</si>
  <si>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</si>
  <si>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</si>
  <si>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</si>
  <si>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</si>
  <si>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</si>
  <si>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</si>
  <si>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</si>
  <si>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</si>
  <si>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</si>
  <si>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</si>
  <si>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</si>
  <si>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</si>
  <si>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</si>
  <si>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</si>
  <si>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</si>
  <si>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Выб, Приобретение мотопомпы бензиновой (1 шт) в Северный филиал (22-1-05-3-05-04-0-0324)</t>
  </si>
  <si>
    <t>ООО "Эксперт"</t>
  </si>
  <si>
    <t>ООО "Сплайн"</t>
  </si>
  <si>
    <t>ООО "Империя снабжения"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</si>
</sst>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G28" sqref="G28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36" t="s">
        <v>0</v>
      </c>
      <c r="B6" s="37" t="s">
        <v>1</v>
      </c>
      <c r="C6" s="38"/>
      <c r="D6" s="36" t="s">
        <v>7</v>
      </c>
      <c r="E6" s="10" t="s">
        <v>8</v>
      </c>
      <c r="F6" s="10"/>
      <c r="G6" s="10"/>
      <c r="H6" s="10" t="s">
        <v>9</v>
      </c>
      <c r="I6" s="10"/>
      <c r="J6" s="10"/>
      <c r="K6" s="10" t="s">
        <v>10</v>
      </c>
      <c r="L6" s="10"/>
      <c r="M6" s="10"/>
    </row>
    <row r="7" spans="1:13" x14ac:dyDescent="0.25">
      <c r="A7" s="36"/>
      <c r="B7" s="39"/>
      <c r="C7" s="40"/>
      <c r="D7" s="36"/>
      <c r="E7" s="31" t="s">
        <v>30</v>
      </c>
      <c r="F7" s="32"/>
      <c r="G7" s="33"/>
      <c r="H7" s="31" t="s">
        <v>31</v>
      </c>
      <c r="I7" s="32"/>
      <c r="J7" s="33"/>
      <c r="K7" s="31" t="s">
        <v>32</v>
      </c>
      <c r="L7" s="34"/>
      <c r="M7" s="35"/>
    </row>
    <row r="8" spans="1:13" x14ac:dyDescent="0.25">
      <c r="A8" s="36"/>
      <c r="B8" s="41"/>
      <c r="C8" s="42"/>
      <c r="D8" s="36"/>
      <c r="E8" s="10" t="s">
        <v>12</v>
      </c>
      <c r="F8" s="10" t="s">
        <v>13</v>
      </c>
      <c r="G8" s="10" t="s">
        <v>14</v>
      </c>
      <c r="H8" s="10" t="s">
        <v>12</v>
      </c>
      <c r="I8" s="10" t="s">
        <v>13</v>
      </c>
      <c r="J8" s="10" t="s">
        <v>14</v>
      </c>
      <c r="K8" s="10" t="s">
        <v>12</v>
      </c>
      <c r="L8" s="10" t="s">
        <v>13</v>
      </c>
      <c r="M8" s="10" t="s">
        <v>14</v>
      </c>
    </row>
    <row r="9" spans="1:13" ht="39.75" customHeight="1" x14ac:dyDescent="0.25">
      <c r="A9" s="11" t="s">
        <v>2</v>
      </c>
      <c r="B9" s="27" t="s">
        <v>29</v>
      </c>
      <c r="C9" s="28"/>
      <c r="D9" s="12">
        <v>1</v>
      </c>
      <c r="E9" s="19">
        <f>G9/1.2</f>
        <v>156.18750000000003</v>
      </c>
      <c r="F9" s="19">
        <f>G9-E9</f>
        <v>31.237499999999983</v>
      </c>
      <c r="G9" s="20">
        <v>187.42500000000001</v>
      </c>
      <c r="H9" s="19">
        <f>J9/1.2</f>
        <v>160.87312500000002</v>
      </c>
      <c r="I9" s="19">
        <f>J9-H9</f>
        <v>32.174624999999992</v>
      </c>
      <c r="J9" s="20">
        <v>193.04775000000001</v>
      </c>
      <c r="K9" s="19">
        <f>M9/1.2</f>
        <v>213.86250000000001</v>
      </c>
      <c r="L9" s="19">
        <f>M9-K9</f>
        <v>42.77249999999998</v>
      </c>
      <c r="M9" s="19">
        <v>256.63499999999999</v>
      </c>
    </row>
    <row r="10" spans="1:13" ht="15" hidden="1" customHeight="1" x14ac:dyDescent="0.25">
      <c r="A10" s="11" t="s">
        <v>3</v>
      </c>
      <c r="B10" s="29" t="s">
        <v>26</v>
      </c>
      <c r="C10" s="30"/>
      <c r="D10" s="12"/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29" t="s">
        <v>26</v>
      </c>
      <c r="C11" s="30"/>
      <c r="D11" s="12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29" t="s">
        <v>26</v>
      </c>
      <c r="C12" s="30"/>
      <c r="D12" s="12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15" hidden="1" customHeight="1" x14ac:dyDescent="0.25">
      <c r="A13" s="11" t="s">
        <v>6</v>
      </c>
      <c r="B13" s="29" t="s">
        <v>26</v>
      </c>
      <c r="C13" s="30"/>
      <c r="D13" s="12"/>
      <c r="E13" s="21"/>
      <c r="F13" s="21"/>
      <c r="G13" s="21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25" t="s">
        <v>11</v>
      </c>
      <c r="C14" s="26"/>
      <c r="D14" s="12"/>
      <c r="E14" s="19">
        <f>E9*1</f>
        <v>156.18750000000003</v>
      </c>
      <c r="F14" s="19">
        <f t="shared" ref="F14:J14" si="0">F9*1</f>
        <v>31.237499999999983</v>
      </c>
      <c r="G14" s="19">
        <f t="shared" si="0"/>
        <v>187.42500000000001</v>
      </c>
      <c r="H14" s="19">
        <f t="shared" si="0"/>
        <v>160.87312500000002</v>
      </c>
      <c r="I14" s="19">
        <f t="shared" si="0"/>
        <v>32.174624999999992</v>
      </c>
      <c r="J14" s="19">
        <f t="shared" si="0"/>
        <v>193.04775000000001</v>
      </c>
      <c r="K14" s="19">
        <f t="shared" ref="K14:M14" si="1">IFERROR(K9*$E$15*$D$9,"Необходимо указать год по п.4-5 в диапазоне 2020-2024")</f>
        <v>226.46265147683567</v>
      </c>
      <c r="L14" s="19">
        <f t="shared" si="1"/>
        <v>45.292530295367108</v>
      </c>
      <c r="M14" s="19">
        <f t="shared" si="1"/>
        <v>271.75518177220277</v>
      </c>
    </row>
    <row r="15" spans="1:13" x14ac:dyDescent="0.25">
      <c r="A15" s="11" t="s">
        <v>22</v>
      </c>
      <c r="B15" s="25" t="s">
        <v>16</v>
      </c>
      <c r="C15" s="26"/>
      <c r="D15" s="13" t="s">
        <v>20</v>
      </c>
      <c r="E15" s="15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1.0589170681014</v>
      </c>
    </row>
    <row r="16" spans="1:13" x14ac:dyDescent="0.25">
      <c r="A16" s="11" t="s">
        <v>23</v>
      </c>
      <c r="B16" s="25" t="s">
        <v>18</v>
      </c>
      <c r="C16" s="26"/>
      <c r="D16" s="13" t="s">
        <v>20</v>
      </c>
      <c r="E16" s="12">
        <v>2022</v>
      </c>
    </row>
    <row r="17" spans="1:5" x14ac:dyDescent="0.25">
      <c r="A17" s="11" t="s">
        <v>24</v>
      </c>
      <c r="B17" s="25" t="s">
        <v>19</v>
      </c>
      <c r="C17" s="26"/>
      <c r="D17" s="13" t="s">
        <v>20</v>
      </c>
      <c r="E17" s="12">
        <v>2023</v>
      </c>
    </row>
    <row r="18" spans="1:5" ht="24" customHeight="1" x14ac:dyDescent="0.25">
      <c r="A18" s="23" t="s">
        <v>25</v>
      </c>
      <c r="B18" s="22" t="s">
        <v>28</v>
      </c>
      <c r="C18" s="14" t="s">
        <v>12</v>
      </c>
      <c r="D18" s="14" t="s">
        <v>20</v>
      </c>
      <c r="E18" s="19">
        <f>(E14+H14+K14)/3</f>
        <v>181.17442549227857</v>
      </c>
    </row>
    <row r="19" spans="1:5" ht="21" customHeight="1" x14ac:dyDescent="0.25">
      <c r="A19" s="24"/>
      <c r="B19" s="22"/>
      <c r="C19" s="13" t="s">
        <v>14</v>
      </c>
      <c r="D19" s="13" t="s">
        <v>20</v>
      </c>
      <c r="E19" s="19">
        <f>E18*1.2</f>
        <v>217.40931059073429</v>
      </c>
    </row>
  </sheetData>
  <mergeCells count="17">
    <mergeCell ref="E7:G7"/>
    <mergeCell ref="H7:J7"/>
    <mergeCell ref="K7:M7"/>
    <mergeCell ref="D6:D8"/>
    <mergeCell ref="A6:A8"/>
    <mergeCell ref="B6:C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2023-01-23T10:57:58Z</dcterms:modified>
</cp:coreProperties>
</file>