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3A53A466-85BA-43BE-A56E-3BFA6E187BE5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Лист1" sheetId="1" r:id="rId1"/>
    <sheet name="Матрица" sheetId="2" state="hidden" r:id="rId2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" l="1"/>
  <c r="H11" i="2" s="1"/>
  <c r="G3" i="2" l="1"/>
  <c r="G10" i="2" s="1"/>
  <c r="F3" i="2"/>
  <c r="F9" i="2" s="1"/>
  <c r="G9" i="2" s="1"/>
  <c r="H9" i="2" s="1"/>
  <c r="E3" i="2"/>
  <c r="D3" i="2"/>
  <c r="C3" i="2"/>
  <c r="C6" i="2" s="1"/>
  <c r="E11" i="1" l="1"/>
  <c r="E10" i="1" s="1"/>
  <c r="H10" i="2"/>
  <c r="D7" i="2"/>
  <c r="D6" i="2"/>
  <c r="E6" i="2" s="1"/>
  <c r="F6" i="2" s="1"/>
  <c r="G6" i="2" s="1"/>
  <c r="H6" i="2" s="1"/>
  <c r="E8" i="2"/>
  <c r="F8" i="2" s="1"/>
  <c r="G8" i="2" s="1"/>
  <c r="H8" i="2" s="1"/>
  <c r="E7" i="2"/>
  <c r="F7" i="2" s="1"/>
  <c r="G7" i="2" s="1"/>
  <c r="H7" i="2" s="1"/>
  <c r="L10" i="1" l="1"/>
  <c r="F10" i="1"/>
  <c r="K10" i="1"/>
  <c r="H10" i="1"/>
  <c r="M10" i="1"/>
  <c r="G10" i="1"/>
  <c r="J10" i="1"/>
  <c r="I10" i="1"/>
</calcChain>
</file>

<file path=xl/sharedStrings.xml><?xml version="1.0" encoding="utf-8"?>
<sst xmlns="http://schemas.openxmlformats.org/spreadsheetml/2006/main" count="41" uniqueCount="28">
  <si>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</si>
  <si>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</si>
  <si>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</si>
  <si>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</si>
  <si>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</si>
  <si>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</si>
  <si>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</si>
  <si>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</si>
  <si>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</si>
  <si>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</si>
  <si>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</si>
  <si>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</si>
  <si>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</si>
  <si>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</si>
  <si>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</si>
  <si>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</si>
  <si>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</si>
  <si>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</si>
  <si>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</si>
  <si>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</si>
  <si>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</si>
  <si>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</si>
  <si>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</si>
  <si>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в инвестиционной программе определена на основании Положения о закупочной деятельности АО "ЛОЭСК".</t>
  </si>
  <si>
    <t>ЦА, Создание программно-аппаратного комплекса «Электронный наряд-допуск» (22-1-00-7-13-04-0-0464)</t>
  </si>
  <si>
    <t>ООО "Информационные системы ВС"</t>
  </si>
  <si>
    <t>ООО "Рит Групп"</t>
  </si>
  <si>
    <t>ООО "Боксклауд"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</si>
</sst>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6">
    <xf numFmtId="0" fontId="0" fillId="0" borderId="0" xfId="0"/>
    <xf numFmtId="0" fontId="0" fillId="0" borderId="1" xfId="0" applyBorder="1"/>
    <xf numFmtId="0" fontId="7" fillId="0" borderId="1" xfId="0" applyFont="1" applyBorder="1"/>
    <xf numFmtId="43" fontId="2" fillId="0" borderId="1" xfId="1" applyFont="1" applyBorder="1"/>
    <xf numFmtId="43" fontId="0" fillId="0" borderId="1" xfId="1" applyFont="1" applyBorder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Continuous"/>
      <protection locked="0"/>
    </xf>
    <xf numFmtId="0" fontId="3" fillId="0" borderId="1" xfId="0" applyFont="1" applyBorder="1" applyAlignment="1" applyProtection="1">
      <alignment horizontal="right"/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Protection="1"/>
    <xf numFmtId="0" fontId="7" fillId="0" borderId="1" xfId="0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43" fontId="0" fillId="0" borderId="1" xfId="1" applyNumberFormat="1" applyFont="1" applyBorder="1"/>
    <xf numFmtId="2" fontId="3" fillId="0" borderId="1" xfId="0" applyNumberFormat="1" applyFont="1" applyBorder="1" applyProtection="1">
      <protection locked="0"/>
    </xf>
    <xf numFmtId="2" fontId="3" fillId="0" borderId="5" xfId="0" applyNumberFormat="1" applyFont="1" applyBorder="1" applyProtection="1"/>
    <xf numFmtId="2" fontId="3" fillId="0" borderId="1" xfId="0" applyNumberFormat="1" applyFont="1" applyBorder="1" applyProtection="1"/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 wrapText="1"/>
      <protection locked="0"/>
    </xf>
    <xf numFmtId="0" fontId="3" fillId="0" borderId="4" xfId="0" applyFont="1" applyBorder="1" applyAlignment="1" applyProtection="1">
      <alignment horizontal="left" wrapText="1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13</v>
      </c>
    </row>
    <row r="2" spans="1:13" x14ac:dyDescent="0.25">
      <c r="J2" s="6"/>
    </row>
    <row r="3" spans="1:13" x14ac:dyDescent="0.25">
      <c r="A3" s="7" t="s">
        <v>22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11</v>
      </c>
    </row>
    <row r="6" spans="1:13" x14ac:dyDescent="0.25">
      <c r="A6" s="22" t="s">
        <v>0</v>
      </c>
      <c r="B6" s="30" t="s">
        <v>1</v>
      </c>
      <c r="C6" s="31"/>
      <c r="D6" s="22" t="s">
        <v>3</v>
      </c>
      <c r="E6" s="10" t="s">
        <v>4</v>
      </c>
      <c r="F6" s="10"/>
      <c r="G6" s="10"/>
      <c r="H6" s="10" t="s">
        <v>5</v>
      </c>
      <c r="I6" s="10"/>
      <c r="J6" s="10"/>
      <c r="K6" s="10" t="s">
        <v>6</v>
      </c>
      <c r="L6" s="10"/>
      <c r="M6" s="10"/>
    </row>
    <row r="7" spans="1:13" x14ac:dyDescent="0.25">
      <c r="A7" s="22"/>
      <c r="B7" s="32"/>
      <c r="C7" s="33"/>
      <c r="D7" s="22"/>
      <c r="E7" s="10" t="s">
        <v>25</v>
      </c>
      <c r="F7" s="10"/>
      <c r="G7" s="10"/>
      <c r="H7" s="10" t="s">
        <v>26</v>
      </c>
      <c r="I7" s="10"/>
      <c r="J7" s="10"/>
      <c r="K7" s="10" t="s">
        <v>27</v>
      </c>
      <c r="L7" s="10"/>
      <c r="M7" s="10"/>
    </row>
    <row r="8" spans="1:13" x14ac:dyDescent="0.25">
      <c r="A8" s="22"/>
      <c r="B8" s="34"/>
      <c r="C8" s="35"/>
      <c r="D8" s="22"/>
      <c r="E8" s="10" t="s">
        <v>8</v>
      </c>
      <c r="F8" s="10" t="s">
        <v>9</v>
      </c>
      <c r="G8" s="10" t="s">
        <v>10</v>
      </c>
      <c r="H8" s="10" t="s">
        <v>8</v>
      </c>
      <c r="I8" s="10" t="s">
        <v>9</v>
      </c>
      <c r="J8" s="10" t="s">
        <v>10</v>
      </c>
      <c r="K8" s="10" t="s">
        <v>8</v>
      </c>
      <c r="L8" s="10" t="s">
        <v>9</v>
      </c>
      <c r="M8" s="10" t="s">
        <v>10</v>
      </c>
    </row>
    <row r="9" spans="1:13" ht="45" customHeight="1" x14ac:dyDescent="0.25">
      <c r="A9" s="11" t="s">
        <v>2</v>
      </c>
      <c r="B9" s="28" t="s">
        <v>24</v>
      </c>
      <c r="C9" s="29"/>
      <c r="D9" s="12">
        <v>1</v>
      </c>
      <c r="E9" s="19">
        <v>26650</v>
      </c>
      <c r="F9" s="19">
        <v>0</v>
      </c>
      <c r="G9" s="19">
        <v>26650</v>
      </c>
      <c r="H9" s="19">
        <v>35000</v>
      </c>
      <c r="I9" s="19">
        <v>0</v>
      </c>
      <c r="J9" s="19">
        <v>35000</v>
      </c>
      <c r="K9" s="19">
        <v>33000</v>
      </c>
      <c r="L9" s="19">
        <v>0</v>
      </c>
      <c r="M9" s="19">
        <v>33000</v>
      </c>
    </row>
    <row r="10" spans="1:13" x14ac:dyDescent="0.25">
      <c r="A10" s="11" t="s">
        <v>17</v>
      </c>
      <c r="B10" s="26" t="s">
        <v>7</v>
      </c>
      <c r="C10" s="27"/>
      <c r="D10" s="12"/>
      <c r="E10" s="19">
        <f t="shared" ref="E10:M10" si="0">IFERROR(E9*$E$11*$D$9,"Необходимо указать год по п.4-5 в диапазоне 2020-2024")</f>
        <v>28220.13986490231</v>
      </c>
      <c r="F10" s="19">
        <f t="shared" si="0"/>
        <v>0</v>
      </c>
      <c r="G10" s="19">
        <f t="shared" si="0"/>
        <v>28220.13986490231</v>
      </c>
      <c r="H10" s="19">
        <f t="shared" si="0"/>
        <v>37062.097383549</v>
      </c>
      <c r="I10" s="19">
        <f t="shared" si="0"/>
        <v>0</v>
      </c>
      <c r="J10" s="19">
        <f t="shared" si="0"/>
        <v>37062.097383549</v>
      </c>
      <c r="K10" s="19">
        <f t="shared" si="0"/>
        <v>34944.2632473462</v>
      </c>
      <c r="L10" s="19">
        <f t="shared" si="0"/>
        <v>0</v>
      </c>
      <c r="M10" s="19">
        <f t="shared" si="0"/>
        <v>34944.2632473462</v>
      </c>
    </row>
    <row r="11" spans="1:13" x14ac:dyDescent="0.25">
      <c r="A11" s="11" t="s">
        <v>18</v>
      </c>
      <c r="B11" s="26" t="s">
        <v>12</v>
      </c>
      <c r="C11" s="27"/>
      <c r="D11" s="13" t="s">
        <v>16</v>
      </c>
      <c r="E11" s="15">
        <f>IF(E13&lt;E12,"Год поставки не может быть раньше года КП",IFERROR(INDEX(Матрица!B6:H12,MATCH(Лист1!E12,Матрица!A6:A12,0),MATCH(Лист1!E13,Матрица!B5:H5,0)),"Необходимо указать год по п.4-5 в диапазоне 2020-2024"))</f>
        <v>1.0589170681014</v>
      </c>
    </row>
    <row r="12" spans="1:13" x14ac:dyDescent="0.25">
      <c r="A12" s="11" t="s">
        <v>19</v>
      </c>
      <c r="B12" s="26" t="s">
        <v>14</v>
      </c>
      <c r="C12" s="27"/>
      <c r="D12" s="13" t="s">
        <v>16</v>
      </c>
      <c r="E12" s="12">
        <v>2022</v>
      </c>
    </row>
    <row r="13" spans="1:13" x14ac:dyDescent="0.25">
      <c r="A13" s="11" t="s">
        <v>20</v>
      </c>
      <c r="B13" s="26" t="s">
        <v>15</v>
      </c>
      <c r="C13" s="27"/>
      <c r="D13" s="13" t="s">
        <v>16</v>
      </c>
      <c r="E13" s="12">
        <v>2023</v>
      </c>
    </row>
    <row r="14" spans="1:13" x14ac:dyDescent="0.25">
      <c r="A14" s="24" t="s">
        <v>21</v>
      </c>
      <c r="B14" s="23" t="s">
        <v>23</v>
      </c>
      <c r="C14" s="14" t="s">
        <v>8</v>
      </c>
      <c r="D14" s="14" t="s">
        <v>16</v>
      </c>
      <c r="E14" s="20">
        <v>26268.92412</v>
      </c>
    </row>
    <row r="15" spans="1:13" ht="31.5" customHeight="1" x14ac:dyDescent="0.25">
      <c r="A15" s="25"/>
      <c r="B15" s="23"/>
      <c r="C15" s="13" t="s">
        <v>10</v>
      </c>
      <c r="D15" s="13" t="s">
        <v>16</v>
      </c>
      <c r="E15" s="21">
        <v>26268.92412</v>
      </c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F5" sqref="F5"/>
    </sheetView>
  </sheetViews>
  <sheetFormatPr defaultRowHeight="15" x14ac:dyDescent="0.25"/>
  <cols>
    <col min="1" max="1" width="5" bestFit="1" customWidth="1"/>
    <col min="3" max="4" width="9.28515625" bestFit="1" customWidth="1"/>
    <col min="5" max="8" width="9.5703125" bestFit="1" customWidth="1"/>
  </cols>
  <sheetData>
    <row r="1" spans="1:8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  <c r="H1" s="16">
        <v>2025</v>
      </c>
    </row>
    <row r="2" spans="1:8" x14ac:dyDescent="0.25">
      <c r="C2" s="3">
        <v>105.561885224957</v>
      </c>
      <c r="D2" s="3">
        <v>104.9354</v>
      </c>
      <c r="E2" s="3">
        <v>113.87439215858601</v>
      </c>
      <c r="F2" s="3">
        <v>105.89170681013999</v>
      </c>
      <c r="G2" s="3">
        <v>105.30227480021099</v>
      </c>
      <c r="H2" s="17">
        <v>104.794259089128</v>
      </c>
    </row>
    <row r="3" spans="1:8" x14ac:dyDescent="0.25">
      <c r="C3" s="3">
        <f>C2/100</f>
        <v>1.05561885224957</v>
      </c>
      <c r="D3" s="3">
        <f t="shared" ref="D3:H3" si="0">D2/100</f>
        <v>1.0493540000000001</v>
      </c>
      <c r="E3" s="3">
        <f t="shared" si="0"/>
        <v>1.1387439215858601</v>
      </c>
      <c r="F3" s="3">
        <f t="shared" si="0"/>
        <v>1.0589170681014</v>
      </c>
      <c r="G3" s="3">
        <f t="shared" si="0"/>
        <v>1.0530227480021099</v>
      </c>
      <c r="H3" s="3">
        <f t="shared" si="0"/>
        <v>1.0479425908912801</v>
      </c>
    </row>
    <row r="5" spans="1:8" x14ac:dyDescent="0.25">
      <c r="A5" s="1" t="s">
        <v>16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  <c r="H5" s="1">
        <v>2025</v>
      </c>
    </row>
    <row r="6" spans="1:8" x14ac:dyDescent="0.25">
      <c r="A6" s="1">
        <v>2019</v>
      </c>
      <c r="B6" s="4">
        <v>1</v>
      </c>
      <c r="C6" s="4">
        <f t="shared" ref="C6:H6" si="1">B6*C3</f>
        <v>1.05561885224957</v>
      </c>
      <c r="D6" s="4">
        <f t="shared" si="1"/>
        <v>1.1077178650834953</v>
      </c>
      <c r="E6" s="4">
        <f t="shared" si="1"/>
        <v>1.2614069856958963</v>
      </c>
      <c r="F6" s="4">
        <f t="shared" si="1"/>
        <v>1.3357253869757231</v>
      </c>
      <c r="G6" s="4">
        <f t="shared" si="1"/>
        <v>1.4065492175693577</v>
      </c>
      <c r="H6" s="4">
        <f t="shared" si="1"/>
        <v>1.4739828312757355</v>
      </c>
    </row>
    <row r="7" spans="1:8" x14ac:dyDescent="0.25">
      <c r="A7" s="1">
        <v>2020</v>
      </c>
      <c r="B7" s="4"/>
      <c r="C7" s="4">
        <v>1</v>
      </c>
      <c r="D7" s="4">
        <f>C7*D3</f>
        <v>1.0493540000000001</v>
      </c>
      <c r="E7" s="4">
        <f>D7*E3</f>
        <v>1.1949454890918088</v>
      </c>
      <c r="F7" s="4">
        <f>E7*F3</f>
        <v>1.2653481738500916</v>
      </c>
      <c r="G7" s="4">
        <f>F7*G3</f>
        <v>1.3324404112070749</v>
      </c>
      <c r="H7" s="18">
        <f>G7*H3</f>
        <v>1.3963210567285846</v>
      </c>
    </row>
    <row r="8" spans="1:8" x14ac:dyDescent="0.25">
      <c r="A8" s="1">
        <v>2021</v>
      </c>
      <c r="B8" s="4"/>
      <c r="C8" s="4"/>
      <c r="D8" s="4">
        <v>1</v>
      </c>
      <c r="E8" s="4">
        <f>D8*E3</f>
        <v>1.1387439215858601</v>
      </c>
      <c r="F8" s="4">
        <f>E8*F3</f>
        <v>1.2058353747639896</v>
      </c>
      <c r="G8" s="4">
        <f>F8*G3</f>
        <v>1.2697720799721304</v>
      </c>
      <c r="H8" s="4">
        <f>G8*H3</f>
        <v>1.3306482433274041</v>
      </c>
    </row>
    <row r="9" spans="1:8" x14ac:dyDescent="0.25">
      <c r="A9" s="1">
        <v>2022</v>
      </c>
      <c r="B9" s="4"/>
      <c r="C9" s="4"/>
      <c r="D9" s="4"/>
      <c r="E9" s="4">
        <v>1</v>
      </c>
      <c r="F9" s="4">
        <f>E9*F3</f>
        <v>1.0589170681014</v>
      </c>
      <c r="G9" s="4">
        <f>F9*G3</f>
        <v>1.1150637609584735</v>
      </c>
      <c r="H9" s="4">
        <f>G9*H3</f>
        <v>1.1685228066677977</v>
      </c>
    </row>
    <row r="10" spans="1:8" x14ac:dyDescent="0.25">
      <c r="A10" s="1">
        <v>2023</v>
      </c>
      <c r="B10" s="4"/>
      <c r="C10" s="4"/>
      <c r="D10" s="4"/>
      <c r="E10" s="4"/>
      <c r="F10" s="4">
        <v>1</v>
      </c>
      <c r="G10" s="4">
        <f>F10*G3</f>
        <v>1.0530227480021099</v>
      </c>
      <c r="H10" s="4">
        <f>G10*H3</f>
        <v>1.1035073868087866</v>
      </c>
    </row>
    <row r="11" spans="1:8" x14ac:dyDescent="0.25">
      <c r="A11" s="1">
        <v>2024</v>
      </c>
      <c r="B11" s="4"/>
      <c r="C11" s="4"/>
      <c r="D11" s="4"/>
      <c r="E11" s="4"/>
      <c r="F11" s="4"/>
      <c r="G11" s="4">
        <v>1</v>
      </c>
      <c r="H11" s="4">
        <f>H3*G11</f>
        <v>1.0479425908912801</v>
      </c>
    </row>
    <row r="12" spans="1:8" x14ac:dyDescent="0.25">
      <c r="A12" s="1">
        <v>2025</v>
      </c>
      <c r="B12" s="4"/>
      <c r="C12" s="4"/>
      <c r="D12" s="4"/>
      <c r="E12" s="4"/>
      <c r="F12" s="4"/>
      <c r="G12" s="4"/>
      <c r="H12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2023-10-11T06:11:56Z</dcterms:modified>
</cp:coreProperties>
</file>