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M_22-1-17-01-08-00-0-0035\"/>
    </mc:Choice>
  </mc:AlternateContent>
  <xr:revisionPtr revIDLastSave="0" documentId="13_ncr:1_{F75D2241-75D3-43D9-ADC4-F9E049C93CFE}" xr6:coauthVersionLast="36" xr6:coauthVersionMax="36" xr10:uidLastSave="{00000000-0000-0000-0000-000000000000}"/>
  <bookViews>
    <workbookView xWindow="0" yWindow="0" windowWidth="28800" windowHeight="11616" activeTab="1" xr2:uid="{00000000-000D-0000-FFFF-FFFF00000000}"/>
  </bookViews>
  <sheets>
    <sheet name="M_22-1-17-01-08-00-0-0035" sheetId="1" r:id="rId1"/>
    <sheet name="T6" sheetId="2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0">'M_22-1-17-01-08-00-0-0035'!$15:$15</definedName>
    <definedName name="_xlnm.Print_Area" localSheetId="0">'M_22-1-17-01-08-00-0-0035'!$A$10:$R$37</definedName>
    <definedName name="_xlnm.Print_Area" localSheetId="1">'T6'!$A$1:$D$20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73" i="1" l="1"/>
  <c r="R72" i="1"/>
  <c r="R71" i="1"/>
  <c r="R69" i="1"/>
  <c r="R68" i="1"/>
  <c r="R67" i="1"/>
  <c r="R66" i="1"/>
  <c r="R65" i="1"/>
  <c r="R64" i="1"/>
  <c r="R63" i="1"/>
  <c r="R61" i="1"/>
  <c r="R60" i="1"/>
  <c r="R58" i="1"/>
  <c r="R57" i="1"/>
  <c r="R56" i="1"/>
  <c r="R55" i="1"/>
  <c r="R54" i="1"/>
  <c r="R53" i="1"/>
  <c r="R51" i="1"/>
  <c r="R50" i="1"/>
  <c r="R49" i="1"/>
  <c r="R48" i="1"/>
  <c r="R46" i="1"/>
  <c r="R45" i="1"/>
  <c r="R74" i="1" l="1"/>
  <c r="R36" i="1" l="1"/>
  <c r="R35" i="1"/>
  <c r="R34" i="1"/>
  <c r="R33" i="1"/>
  <c r="R31" i="1"/>
  <c r="R29" i="1"/>
  <c r="R28" i="1"/>
  <c r="R27" i="1"/>
  <c r="R26" i="1"/>
  <c r="R25" i="1"/>
  <c r="R24" i="1"/>
  <c r="R23" i="1"/>
  <c r="R22" i="1"/>
  <c r="R21" i="1"/>
  <c r="R20" i="1"/>
  <c r="R19" i="1"/>
  <c r="R17" i="1"/>
  <c r="R37" i="1" l="1"/>
</calcChain>
</file>

<file path=xl/sharedStrings.xml><?xml version="1.0" encoding="utf-8"?>
<sst xmlns="http://schemas.openxmlformats.org/spreadsheetml/2006/main" count="854" uniqueCount="204">
  <si>
    <t xml:space="preserve">Таблица 3. Строительство 2БКТП, РТП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</si>
  <si>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</si>
  <si>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</si>
  <si>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</si>
  <si>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</si>
  <si>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</si>
  <si>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</si>
  <si>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</si>
  <si>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</si>
  <si>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</si>
  <si>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</si>
  <si>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</si>
  <si>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</si>
  <si>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</si>
  <si>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</si>
  <si>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</si>
  <si>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</si>
  <si>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</si>
  <si>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</si>
  <si>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</si>
  <si>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</si>
  <si>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</si>
  <si>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</si>
  <si>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</si>
  <si>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</si>
  <si>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</si>
  <si>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</si>
  <si>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</si>
  <si>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</si>
  <si>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</si>
  <si>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</si>
  <si>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</si>
  <si>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</si>
  <si>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</si>
  <si>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</si>
  <si>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</si>
  <si>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</si>
  <si>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</si>
  <si>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</si>
  <si>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</si>
  <si>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</si>
  <si>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</si>
  <si>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</si>
  <si>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</si>
  <si>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</si>
  <si>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</si>
  <si>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</si>
  <si>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</si>
  <si>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</si>
  <si>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</si>
  <si>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</si>
  <si>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</si>
  <si>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</si>
  <si>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</si>
  <si>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</si>
  <si>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</si>
  <si>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</si>
  <si>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</si>
  <si>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Т5-21-1</t>
  </si>
  <si>
    <t>мощность 1600 кВА</t>
  </si>
  <si>
    <t>Т5-22-1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</si>
  <si>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</si>
  <si>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</si>
  <si>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</si>
  <si>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</si>
  <si>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</si>
  <si>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</si>
  <si>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</si>
  <si>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</si>
  <si>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</si>
  <si>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</si>
  <si>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</si>
  <si>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</si>
  <si>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</si>
  <si>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</si>
  <si>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</si>
  <si>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</si>
  <si>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</si>
  <si>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</si>
  <si>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</si>
  <si>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</si>
  <si>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</si>
  <si>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</si>
  <si>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</si>
  <si>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</si>
  <si>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</si>
  <si>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</si>
  <si>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</si>
  <si>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</si>
  <si>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</si>
  <si>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</si>
  <si>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</si>
  <si>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</si>
  <si>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</si>
  <si>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</si>
  <si>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</si>
  <si>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</si>
  <si>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</si>
  <si>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</si>
  <si>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</si>
  <si>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</si>
  <si>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</si>
  <si>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</si>
  <si>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</si>
  <si>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</si>
  <si>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</si>
  <si>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</si>
  <si>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</si>
  <si>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</si>
  <si>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</si>
  <si>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</si>
  <si>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</si>
  <si>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</si>
  <si>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</si>
  <si>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</si>
  <si>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</si>
  <si>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Таблица 5. Строительство (реконструкция) КЛ 0,4-500 кВ</t>
  </si>
  <si>
    <t>Кабельные линиии электропередачи (КЛ)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</si>
  <si>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</si>
  <si>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</si>
  <si>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</si>
  <si>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</si>
  <si>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</si>
  <si>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Трасса прокладки КЛ</t>
  </si>
  <si>
    <t>Устройство траншеи КЛ и восстановление благоустройства по трассе</t>
  </si>
  <si>
    <t>1 цепь</t>
  </si>
  <si>
    <t>Б2-02-3</t>
  </si>
  <si>
    <t>2 цепи</t>
  </si>
  <si>
    <t>Б2-02-4</t>
  </si>
  <si>
    <t>Б2-01-3</t>
  </si>
  <si>
    <t>Б2-01-4</t>
  </si>
  <si>
    <t>Подготовительные работы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</si>
  <si>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</si>
  <si>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</si>
  <si>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</si>
  <si>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</si>
  <si>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</si>
  <si>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</si>
  <si>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</si>
  <si>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</si>
  <si>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</si>
  <si>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</si>
  <si>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</si>
  <si>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</si>
  <si>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</si>
  <si>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</si>
  <si>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</si>
  <si>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</si>
  <si>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</si>
  <si>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</si>
  <si>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</si>
  <si>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</si>
  <si>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</si>
  <si>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</si>
  <si>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РЗА и прочие шкафы (панели)</t>
  </si>
  <si>
    <t>И12-06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</si>
  <si>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</si>
  <si>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</si>
  <si>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</si>
  <si>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</si>
  <si>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</si>
  <si>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</si>
  <si>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</si>
  <si>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</si>
  <si>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</si>
  <si>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</si>
  <si>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</si>
  <si>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</si>
  <si>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</si>
  <si>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</si>
  <si>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</si>
  <si>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</si>
  <si>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</si>
  <si>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</si>
  <si>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</si>
  <si>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</si>
  <si>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</si>
  <si>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</si>
  <si>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</si>
  <si>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</si>
  <si>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</si>
  <si>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</si>
  <si>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</si>
  <si>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</si>
  <si>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</si>
  <si>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</si>
  <si>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</si>
  <si>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</si>
  <si>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</si>
  <si>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</si>
  <si>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0,4-20</t>
  </si>
  <si>
    <t>П5-01</t>
  </si>
  <si>
    <t xml:space="preserve">Итого объем финансовых потребностей, тыс рублей (без НДС) </t>
  </si>
  <si>
    <t>К1-08-2</t>
  </si>
  <si>
    <t>К3-10-1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</si>
  <si>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</si>
  <si>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</si>
  <si>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</si>
  <si>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</si>
  <si>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</si>
  <si>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</si>
  <si>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</si>
  <si>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M_22-1-17-01-08-00-0-0035</t>
  </si>
  <si>
    <t>Наименование инвестиционного проекта: Строительство ТП мощностью 2х3,2 МВА, КЛ-10 кВ протяженностью 1,7 км, КЛ-0,4 кВ протяженностью 4,9 км для технологического присоединения энергопринимающих устройств заявителя в соответствии с договором 17-130/005-ПС-21 по адресу: Всеволожский район, с/п Бугровское, п. Бугры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</si>
</sst>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5" fillId="0" borderId="0">
      <protection locked="0"/>
    </xf>
    <xf numFmtId="0" fontId="7" fillId="0" borderId="0"/>
    <xf numFmtId="0" fontId="5" fillId="0" borderId="0"/>
    <xf numFmtId="164" fontId="7" fillId="0" borderId="0" applyFont="0" applyFill="0" applyBorder="0" applyAlignment="0" applyProtection="0"/>
    <xf numFmtId="0" fontId="1" fillId="0" borderId="0"/>
    <xf numFmtId="0" fontId="2" fillId="0" borderId="0"/>
  </cellStyleXfs>
  <cellXfs count="86">
    <xf numFmtId="0" fontId="0" fillId="0" borderId="0" xfId="0"/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7" xfId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3" fillId="0" borderId="2" xfId="0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6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6" fillId="0" borderId="0" xfId="2" applyFont="1" applyFill="1" applyBorder="1" applyAlignment="1" applyProtection="1">
      <alignment horizontal="centerContinuous" vertical="center" wrapText="1"/>
    </xf>
    <xf numFmtId="0" fontId="3" fillId="0" borderId="9" xfId="4" applyFont="1" applyFill="1" applyBorder="1" applyAlignment="1" applyProtection="1">
      <alignment horizontal="center" vertical="center" wrapText="1"/>
    </xf>
    <xf numFmtId="0" fontId="3" fillId="0" borderId="10" xfId="4" applyFont="1" applyFill="1" applyBorder="1" applyAlignment="1" applyProtection="1">
      <alignment horizontal="center" vertical="center" wrapText="1"/>
    </xf>
    <xf numFmtId="0" fontId="3" fillId="0" borderId="2" xfId="4" applyFont="1" applyFill="1" applyBorder="1" applyAlignment="1" applyProtection="1">
      <alignment horizontal="center" vertical="center" wrapText="1"/>
    </xf>
    <xf numFmtId="49" fontId="2" fillId="0" borderId="9" xfId="4" applyNumberFormat="1" applyFont="1" applyFill="1" applyBorder="1" applyAlignment="1" applyProtection="1">
      <alignment horizontal="center" vertical="center" wrapText="1"/>
    </xf>
    <xf numFmtId="0" fontId="2" fillId="0" borderId="9" xfId="4" applyFont="1" applyFill="1" applyBorder="1" applyAlignment="1" applyProtection="1">
      <alignment horizontal="left" vertical="center" wrapText="1"/>
    </xf>
    <xf numFmtId="4" fontId="3" fillId="0" borderId="11" xfId="4" applyNumberFormat="1" applyFont="1" applyFill="1" applyBorder="1" applyAlignment="1" applyProtection="1">
      <alignment horizontal="center" vertical="center" wrapText="1"/>
    </xf>
    <xf numFmtId="4" fontId="2" fillId="0" borderId="10" xfId="4" applyNumberFormat="1" applyFont="1" applyFill="1" applyBorder="1" applyAlignment="1" applyProtection="1">
      <alignment horizontal="center" vertical="center" wrapText="1"/>
    </xf>
    <xf numFmtId="0" fontId="3" fillId="0" borderId="9" xfId="4" applyFont="1" applyFill="1" applyBorder="1" applyAlignment="1" applyProtection="1">
      <alignment horizontal="left" vertical="center" wrapText="1"/>
    </xf>
    <xf numFmtId="4" fontId="3" fillId="0" borderId="9" xfId="4" applyNumberFormat="1" applyFont="1" applyFill="1" applyBorder="1" applyAlignment="1" applyProtection="1">
      <alignment horizontal="center" vertical="center" wrapText="1"/>
    </xf>
    <xf numFmtId="4" fontId="2" fillId="0" borderId="9" xfId="4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/>
    <xf numFmtId="0" fontId="8" fillId="0" borderId="0" xfId="7" applyFont="1" applyFill="1" applyAlignment="1">
      <alignment horizontal="right" vertical="center"/>
    </xf>
    <xf numFmtId="0" fontId="8" fillId="0" borderId="0" xfId="7" applyFont="1" applyFill="1" applyAlignment="1">
      <alignment horizontal="right"/>
    </xf>
    <xf numFmtId="0" fontId="10" fillId="0" borderId="0" xfId="0" applyFont="1" applyFill="1" applyAlignment="1">
      <alignment vertical="top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49" fontId="2" fillId="0" borderId="0" xfId="7" applyNumberFormat="1" applyFont="1" applyFill="1" applyAlignment="1">
      <alignment horizontal="center"/>
    </xf>
    <xf numFmtId="0" fontId="0" fillId="0" borderId="0" xfId="7" applyFont="1" applyFill="1" applyAlignment="1">
      <alignment vertical="center"/>
    </xf>
    <xf numFmtId="0" fontId="0" fillId="0" borderId="0" xfId="3" applyFont="1" applyFill="1" applyAlignment="1">
      <alignment vertical="center"/>
    </xf>
    <xf numFmtId="4" fontId="3" fillId="0" borderId="2" xfId="4" applyNumberFormat="1" applyFont="1" applyFill="1" applyBorder="1" applyAlignment="1" applyProtection="1">
      <alignment horizontal="center" vertical="center" wrapText="1"/>
    </xf>
    <xf numFmtId="4" fontId="2" fillId="0" borderId="2" xfId="4" applyNumberFormat="1" applyFont="1" applyFill="1" applyBorder="1" applyAlignment="1" applyProtection="1">
      <alignment horizontal="center" vertical="center" wrapText="1"/>
    </xf>
    <xf numFmtId="166" fontId="4" fillId="0" borderId="5" xfId="7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8">
    <cellStyle name="Normal" xfId="4" xr:uid="{00000000-0005-0000-0000-000000000000}"/>
    <cellStyle name="Обычный" xfId="0" builtinId="0"/>
    <cellStyle name="Обычный 14" xfId="1" xr:uid="{00000000-0005-0000-0000-000002000000}"/>
    <cellStyle name="Обычный 2 2" xfId="2" xr:uid="{00000000-0005-0000-0000-000003000000}"/>
    <cellStyle name="Обычный 3 2 2" xfId="7" xr:uid="{00000000-0005-0000-0000-000004000000}"/>
    <cellStyle name="Обычный 6 2" xfId="6" xr:uid="{00000000-0005-0000-0000-000005000000}"/>
    <cellStyle name="Обычный 7" xfId="3" xr:uid="{00000000-0005-0000-0000-000006000000}"/>
    <cellStyle name="Финансовый 2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R74"/>
  <sheetViews>
    <sheetView zoomScale="55" zoomScaleNormal="55" workbookViewId="0">
      <pane ySplit="15" topLeftCell="A16" activePane="bottomLeft" state="frozen"/>
      <selection pane="bottomLeft"/>
    </sheetView>
  </sheetViews>
  <sheetFormatPr defaultColWidth="9" defaultRowHeight="15.6" x14ac:dyDescent="0.3"/>
  <cols>
    <col min="1" max="1" width="11" style="33" customWidth="1"/>
    <col min="2" max="2" width="26.3984375" style="35" customWidth="1"/>
    <col min="3" max="3" width="14" style="34" customWidth="1"/>
    <col min="4" max="4" width="23.5" style="35" customWidth="1"/>
    <col min="5" max="5" width="13.59765625" style="34" customWidth="1"/>
    <col min="6" max="6" width="10.8984375" style="34" customWidth="1"/>
    <col min="7" max="7" width="13.8984375" style="31" customWidth="1"/>
    <col min="8" max="9" width="16.69921875" style="31" customWidth="1"/>
    <col min="10" max="10" width="15.09765625" style="32" customWidth="1"/>
    <col min="11" max="11" width="14" style="1" customWidth="1"/>
    <col min="12" max="12" width="23.69921875" style="1" customWidth="1"/>
    <col min="13" max="13" width="13.5" style="1" customWidth="1"/>
    <col min="14" max="14" width="10.8984375" style="1" customWidth="1"/>
    <col min="15" max="15" width="13.8984375" style="1" customWidth="1"/>
    <col min="16" max="17" width="16.69921875" style="1" customWidth="1"/>
    <col min="18" max="18" width="15.09765625" style="1" customWidth="1"/>
    <col min="19" max="16384" width="9" style="1"/>
  </cols>
  <sheetData>
    <row r="1" spans="1:18" ht="18" x14ac:dyDescent="0.3">
      <c r="H1" s="1"/>
      <c r="I1" s="64"/>
      <c r="R1" s="64" t="s">
        <v>197</v>
      </c>
    </row>
    <row r="2" spans="1:18" ht="18" x14ac:dyDescent="0.35">
      <c r="H2" s="1"/>
      <c r="I2" s="65"/>
      <c r="R2" s="65" t="s">
        <v>198</v>
      </c>
    </row>
    <row r="3" spans="1:18" ht="18" x14ac:dyDescent="0.35">
      <c r="H3" s="1"/>
      <c r="I3" s="65"/>
      <c r="R3" s="65" t="s">
        <v>199</v>
      </c>
    </row>
    <row r="4" spans="1:18" ht="15.75" customHeight="1" x14ac:dyDescent="0.3">
      <c r="A4" s="83" t="s">
        <v>200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1:18" ht="15.75" customHeight="1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</row>
    <row r="6" spans="1:18" x14ac:dyDescent="0.3">
      <c r="A6" s="8" t="s">
        <v>201</v>
      </c>
      <c r="B6" s="66"/>
      <c r="C6" s="66"/>
      <c r="D6" s="66"/>
      <c r="E6" s="66"/>
      <c r="F6" s="66"/>
      <c r="G6" s="66"/>
      <c r="H6" s="66"/>
      <c r="I6" s="66"/>
    </row>
    <row r="7" spans="1:18" s="68" customFormat="1" x14ac:dyDescent="0.3">
      <c r="A7" s="71" t="s">
        <v>203</v>
      </c>
      <c r="B7" s="67"/>
    </row>
    <row r="8" spans="1:18" s="68" customFormat="1" x14ac:dyDescent="0.3">
      <c r="A8" s="70" t="s">
        <v>202</v>
      </c>
      <c r="B8" s="67"/>
    </row>
    <row r="9" spans="1:18" s="68" customFormat="1" x14ac:dyDescent="0.3">
      <c r="A9" s="69"/>
      <c r="B9" s="67"/>
    </row>
    <row r="10" spans="1:18" ht="15.75" customHeight="1" x14ac:dyDescent="0.3">
      <c r="A10" s="84" t="s">
        <v>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</row>
    <row r="11" spans="1:18" ht="15.75" customHeight="1" x14ac:dyDescent="0.3">
      <c r="A11" s="85" t="s">
        <v>1</v>
      </c>
      <c r="B11" s="82" t="s">
        <v>2</v>
      </c>
      <c r="C11" s="75" t="s">
        <v>3</v>
      </c>
      <c r="D11" s="75"/>
      <c r="E11" s="75"/>
      <c r="F11" s="75"/>
      <c r="G11" s="75"/>
      <c r="H11" s="75"/>
      <c r="I11" s="75"/>
      <c r="J11" s="75"/>
      <c r="K11" s="75" t="s">
        <v>4</v>
      </c>
      <c r="L11" s="75"/>
      <c r="M11" s="75"/>
      <c r="N11" s="75"/>
      <c r="O11" s="75"/>
      <c r="P11" s="75"/>
      <c r="Q11" s="75"/>
      <c r="R11" s="75"/>
    </row>
    <row r="12" spans="1:18" ht="45" customHeight="1" x14ac:dyDescent="0.3">
      <c r="A12" s="85"/>
      <c r="B12" s="82"/>
      <c r="C12" s="76" t="s">
        <v>5</v>
      </c>
      <c r="D12" s="77"/>
      <c r="E12" s="77"/>
      <c r="F12" s="77"/>
      <c r="G12" s="77"/>
      <c r="H12" s="77"/>
      <c r="I12" s="77"/>
      <c r="J12" s="78"/>
      <c r="K12" s="79" t="s">
        <v>196</v>
      </c>
      <c r="L12" s="80"/>
      <c r="M12" s="80"/>
      <c r="N12" s="80"/>
      <c r="O12" s="80"/>
      <c r="P12" s="80"/>
      <c r="Q12" s="80"/>
      <c r="R12" s="81"/>
    </row>
    <row r="13" spans="1:18" ht="33.75" customHeight="1" x14ac:dyDescent="0.3">
      <c r="A13" s="85"/>
      <c r="B13" s="82"/>
      <c r="C13" s="82" t="s">
        <v>6</v>
      </c>
      <c r="D13" s="82"/>
      <c r="E13" s="82"/>
      <c r="F13" s="82"/>
      <c r="G13" s="82" t="s">
        <v>7</v>
      </c>
      <c r="H13" s="82"/>
      <c r="I13" s="82"/>
      <c r="J13" s="82"/>
      <c r="K13" s="82" t="s">
        <v>6</v>
      </c>
      <c r="L13" s="82"/>
      <c r="M13" s="82"/>
      <c r="N13" s="82"/>
      <c r="O13" s="82" t="s">
        <v>7</v>
      </c>
      <c r="P13" s="82"/>
      <c r="Q13" s="82"/>
      <c r="R13" s="82"/>
    </row>
    <row r="14" spans="1:18" s="3" customFormat="1" ht="109.2" x14ac:dyDescent="0.3">
      <c r="A14" s="85"/>
      <c r="B14" s="82"/>
      <c r="C14" s="45" t="s">
        <v>8</v>
      </c>
      <c r="D14" s="45" t="s">
        <v>9</v>
      </c>
      <c r="E14" s="45" t="s">
        <v>10</v>
      </c>
      <c r="F14" s="45" t="s">
        <v>11</v>
      </c>
      <c r="G14" s="45" t="s">
        <v>12</v>
      </c>
      <c r="H14" s="45" t="s">
        <v>13</v>
      </c>
      <c r="I14" s="45" t="s">
        <v>14</v>
      </c>
      <c r="J14" s="2" t="s">
        <v>15</v>
      </c>
      <c r="K14" s="45" t="s">
        <v>8</v>
      </c>
      <c r="L14" s="45" t="s">
        <v>9</v>
      </c>
      <c r="M14" s="45" t="s">
        <v>10</v>
      </c>
      <c r="N14" s="45" t="s">
        <v>11</v>
      </c>
      <c r="O14" s="45" t="s">
        <v>12</v>
      </c>
      <c r="P14" s="45" t="s">
        <v>16</v>
      </c>
      <c r="Q14" s="45" t="s">
        <v>14</v>
      </c>
      <c r="R14" s="2" t="s">
        <v>15</v>
      </c>
    </row>
    <row r="15" spans="1:18" s="5" customFormat="1" x14ac:dyDescent="0.3">
      <c r="A15" s="4">
        <v>1</v>
      </c>
      <c r="B15" s="45">
        <v>2</v>
      </c>
      <c r="C15" s="45">
        <v>3</v>
      </c>
      <c r="D15" s="45">
        <v>4</v>
      </c>
      <c r="E15" s="45">
        <v>5</v>
      </c>
      <c r="F15" s="45">
        <v>6</v>
      </c>
      <c r="G15" s="45">
        <v>7</v>
      </c>
      <c r="H15" s="45">
        <v>8</v>
      </c>
      <c r="I15" s="45"/>
      <c r="J15" s="2">
        <v>9</v>
      </c>
      <c r="K15" s="45">
        <v>10</v>
      </c>
      <c r="L15" s="2">
        <v>11</v>
      </c>
      <c r="M15" s="45">
        <v>12</v>
      </c>
      <c r="N15" s="2">
        <v>13</v>
      </c>
      <c r="O15" s="45">
        <v>14</v>
      </c>
      <c r="P15" s="2">
        <v>15</v>
      </c>
      <c r="Q15" s="2"/>
      <c r="R15" s="45">
        <v>16</v>
      </c>
    </row>
    <row r="16" spans="1:18" s="8" customFormat="1" ht="46.8" x14ac:dyDescent="0.3">
      <c r="A16" s="6">
        <v>1</v>
      </c>
      <c r="B16" s="7" t="s">
        <v>17</v>
      </c>
      <c r="C16" s="45" t="s">
        <v>18</v>
      </c>
      <c r="D16" s="45" t="s">
        <v>18</v>
      </c>
      <c r="E16" s="45" t="s">
        <v>18</v>
      </c>
      <c r="F16" s="45" t="s">
        <v>18</v>
      </c>
      <c r="G16" s="45" t="s">
        <v>18</v>
      </c>
      <c r="H16" s="45" t="s">
        <v>18</v>
      </c>
      <c r="I16" s="45" t="s">
        <v>18</v>
      </c>
      <c r="J16" s="45" t="s">
        <v>18</v>
      </c>
      <c r="K16" s="45" t="s">
        <v>18</v>
      </c>
      <c r="L16" s="45" t="s">
        <v>18</v>
      </c>
      <c r="M16" s="45" t="s">
        <v>18</v>
      </c>
      <c r="N16" s="45" t="s">
        <v>18</v>
      </c>
      <c r="O16" s="45" t="s">
        <v>18</v>
      </c>
      <c r="P16" s="45" t="s">
        <v>18</v>
      </c>
      <c r="Q16" s="45" t="s">
        <v>18</v>
      </c>
      <c r="R16" s="45" t="s">
        <v>18</v>
      </c>
    </row>
    <row r="17" spans="1:18" s="8" customFormat="1" ht="62.4" x14ac:dyDescent="0.3">
      <c r="A17" s="46" t="s">
        <v>19</v>
      </c>
      <c r="B17" s="9" t="s">
        <v>20</v>
      </c>
      <c r="C17" s="46" t="s">
        <v>18</v>
      </c>
      <c r="D17" s="45" t="s">
        <v>18</v>
      </c>
      <c r="E17" s="45" t="s">
        <v>18</v>
      </c>
      <c r="F17" s="10" t="s">
        <v>18</v>
      </c>
      <c r="G17" s="10" t="s">
        <v>18</v>
      </c>
      <c r="H17" s="10" t="s">
        <v>18</v>
      </c>
      <c r="I17" s="10" t="s">
        <v>18</v>
      </c>
      <c r="J17" s="2" t="s">
        <v>18</v>
      </c>
      <c r="K17" s="46" t="s">
        <v>21</v>
      </c>
      <c r="L17" s="45" t="s">
        <v>22</v>
      </c>
      <c r="M17" s="45">
        <v>3</v>
      </c>
      <c r="N17" s="10" t="s">
        <v>23</v>
      </c>
      <c r="O17" s="10" t="s">
        <v>24</v>
      </c>
      <c r="P17" s="10">
        <v>1615</v>
      </c>
      <c r="Q17" s="10">
        <v>1.03</v>
      </c>
      <c r="R17" s="2">
        <f>M17*P17*Q17</f>
        <v>4990.3500000000004</v>
      </c>
    </row>
    <row r="18" spans="1:18" s="8" customFormat="1" x14ac:dyDescent="0.3">
      <c r="A18" s="11">
        <v>2</v>
      </c>
      <c r="B18" s="7" t="s">
        <v>25</v>
      </c>
      <c r="C18" s="45" t="s">
        <v>18</v>
      </c>
      <c r="D18" s="45" t="s">
        <v>18</v>
      </c>
      <c r="E18" s="45" t="s">
        <v>18</v>
      </c>
      <c r="F18" s="45" t="s">
        <v>18</v>
      </c>
      <c r="G18" s="45" t="s">
        <v>18</v>
      </c>
      <c r="H18" s="45" t="s">
        <v>18</v>
      </c>
      <c r="I18" s="45" t="s">
        <v>18</v>
      </c>
      <c r="J18" s="45" t="s">
        <v>18</v>
      </c>
      <c r="K18" s="45" t="s">
        <v>18</v>
      </c>
      <c r="L18" s="45" t="s">
        <v>18</v>
      </c>
      <c r="M18" s="45" t="s">
        <v>18</v>
      </c>
      <c r="N18" s="45" t="s">
        <v>18</v>
      </c>
      <c r="O18" s="45" t="s">
        <v>18</v>
      </c>
      <c r="P18" s="45" t="s">
        <v>18</v>
      </c>
      <c r="Q18" s="45" t="s">
        <v>18</v>
      </c>
      <c r="R18" s="45" t="s">
        <v>18</v>
      </c>
    </row>
    <row r="19" spans="1:18" s="8" customFormat="1" x14ac:dyDescent="0.3">
      <c r="A19" s="46" t="s">
        <v>26</v>
      </c>
      <c r="B19" s="12" t="s">
        <v>27</v>
      </c>
      <c r="C19" s="46" t="s">
        <v>18</v>
      </c>
      <c r="D19" s="45" t="s">
        <v>18</v>
      </c>
      <c r="E19" s="45" t="s">
        <v>18</v>
      </c>
      <c r="F19" s="10" t="s">
        <v>18</v>
      </c>
      <c r="G19" s="10" t="s">
        <v>18</v>
      </c>
      <c r="H19" s="10" t="s">
        <v>18</v>
      </c>
      <c r="I19" s="10" t="s">
        <v>18</v>
      </c>
      <c r="J19" s="2" t="s">
        <v>18</v>
      </c>
      <c r="K19" s="46" t="s">
        <v>28</v>
      </c>
      <c r="L19" s="45" t="s">
        <v>29</v>
      </c>
      <c r="M19" s="45"/>
      <c r="N19" s="10" t="s">
        <v>30</v>
      </c>
      <c r="O19" s="10" t="s">
        <v>31</v>
      </c>
      <c r="P19" s="10">
        <v>189</v>
      </c>
      <c r="Q19" s="10">
        <v>1.03</v>
      </c>
      <c r="R19" s="2">
        <f t="shared" ref="R19:R29" si="0">M19*P19*Q19</f>
        <v>0</v>
      </c>
    </row>
    <row r="20" spans="1:18" s="8" customFormat="1" x14ac:dyDescent="0.3">
      <c r="A20" s="46" t="s">
        <v>32</v>
      </c>
      <c r="B20" s="12" t="s">
        <v>27</v>
      </c>
      <c r="C20" s="46" t="s">
        <v>18</v>
      </c>
      <c r="D20" s="45" t="s">
        <v>18</v>
      </c>
      <c r="E20" s="45" t="s">
        <v>18</v>
      </c>
      <c r="F20" s="10" t="s">
        <v>18</v>
      </c>
      <c r="G20" s="10" t="s">
        <v>18</v>
      </c>
      <c r="H20" s="10" t="s">
        <v>18</v>
      </c>
      <c r="I20" s="10" t="s">
        <v>18</v>
      </c>
      <c r="J20" s="2" t="s">
        <v>18</v>
      </c>
      <c r="K20" s="46" t="s">
        <v>28</v>
      </c>
      <c r="L20" s="45" t="s">
        <v>33</v>
      </c>
      <c r="M20" s="45"/>
      <c r="N20" s="10" t="s">
        <v>30</v>
      </c>
      <c r="O20" s="10" t="s">
        <v>34</v>
      </c>
      <c r="P20" s="10">
        <v>239</v>
      </c>
      <c r="Q20" s="10">
        <v>1.03</v>
      </c>
      <c r="R20" s="2">
        <f t="shared" si="0"/>
        <v>0</v>
      </c>
    </row>
    <row r="21" spans="1:18" s="8" customFormat="1" x14ac:dyDescent="0.3">
      <c r="A21" s="46" t="s">
        <v>35</v>
      </c>
      <c r="B21" s="12" t="s">
        <v>27</v>
      </c>
      <c r="C21" s="46" t="s">
        <v>18</v>
      </c>
      <c r="D21" s="45" t="s">
        <v>18</v>
      </c>
      <c r="E21" s="45" t="s">
        <v>18</v>
      </c>
      <c r="F21" s="10" t="s">
        <v>18</v>
      </c>
      <c r="G21" s="10" t="s">
        <v>18</v>
      </c>
      <c r="H21" s="10" t="s">
        <v>18</v>
      </c>
      <c r="I21" s="10" t="s">
        <v>18</v>
      </c>
      <c r="J21" s="2" t="s">
        <v>18</v>
      </c>
      <c r="K21" s="46" t="s">
        <v>28</v>
      </c>
      <c r="L21" s="45" t="s">
        <v>36</v>
      </c>
      <c r="M21" s="45"/>
      <c r="N21" s="10" t="s">
        <v>30</v>
      </c>
      <c r="O21" s="10" t="s">
        <v>37</v>
      </c>
      <c r="P21" s="10">
        <v>309</v>
      </c>
      <c r="Q21" s="10">
        <v>1.03</v>
      </c>
      <c r="R21" s="2">
        <f t="shared" si="0"/>
        <v>0</v>
      </c>
    </row>
    <row r="22" spans="1:18" s="8" customFormat="1" x14ac:dyDescent="0.3">
      <c r="A22" s="46" t="s">
        <v>38</v>
      </c>
      <c r="B22" s="12" t="s">
        <v>27</v>
      </c>
      <c r="C22" s="46" t="s">
        <v>18</v>
      </c>
      <c r="D22" s="45" t="s">
        <v>18</v>
      </c>
      <c r="E22" s="45" t="s">
        <v>18</v>
      </c>
      <c r="F22" s="10" t="s">
        <v>18</v>
      </c>
      <c r="G22" s="10" t="s">
        <v>18</v>
      </c>
      <c r="H22" s="10" t="s">
        <v>18</v>
      </c>
      <c r="I22" s="10" t="s">
        <v>18</v>
      </c>
      <c r="J22" s="2" t="s">
        <v>18</v>
      </c>
      <c r="K22" s="46" t="s">
        <v>28</v>
      </c>
      <c r="L22" s="45" t="s">
        <v>39</v>
      </c>
      <c r="M22" s="45"/>
      <c r="N22" s="10" t="s">
        <v>30</v>
      </c>
      <c r="O22" s="10" t="s">
        <v>40</v>
      </c>
      <c r="P22" s="10">
        <v>395</v>
      </c>
      <c r="Q22" s="10">
        <v>1.03</v>
      </c>
      <c r="R22" s="2">
        <f t="shared" si="0"/>
        <v>0</v>
      </c>
    </row>
    <row r="23" spans="1:18" s="8" customFormat="1" x14ac:dyDescent="0.3">
      <c r="A23" s="46" t="s">
        <v>41</v>
      </c>
      <c r="B23" s="12" t="s">
        <v>27</v>
      </c>
      <c r="C23" s="46" t="s">
        <v>18</v>
      </c>
      <c r="D23" s="45" t="s">
        <v>18</v>
      </c>
      <c r="E23" s="45" t="s">
        <v>18</v>
      </c>
      <c r="F23" s="10" t="s">
        <v>18</v>
      </c>
      <c r="G23" s="10" t="s">
        <v>18</v>
      </c>
      <c r="H23" s="10" t="s">
        <v>18</v>
      </c>
      <c r="I23" s="10" t="s">
        <v>18</v>
      </c>
      <c r="J23" s="2" t="s">
        <v>18</v>
      </c>
      <c r="K23" s="46" t="s">
        <v>28</v>
      </c>
      <c r="L23" s="45" t="s">
        <v>42</v>
      </c>
      <c r="M23" s="45"/>
      <c r="N23" s="10" t="s">
        <v>30</v>
      </c>
      <c r="O23" s="10" t="s">
        <v>43</v>
      </c>
      <c r="P23" s="10">
        <v>395</v>
      </c>
      <c r="Q23" s="10">
        <v>1.03</v>
      </c>
      <c r="R23" s="2">
        <f t="shared" si="0"/>
        <v>0</v>
      </c>
    </row>
    <row r="24" spans="1:18" s="8" customFormat="1" x14ac:dyDescent="0.3">
      <c r="A24" s="46" t="s">
        <v>44</v>
      </c>
      <c r="B24" s="12" t="s">
        <v>27</v>
      </c>
      <c r="C24" s="46" t="s">
        <v>18</v>
      </c>
      <c r="D24" s="45" t="s">
        <v>18</v>
      </c>
      <c r="E24" s="45" t="s">
        <v>18</v>
      </c>
      <c r="F24" s="10" t="s">
        <v>18</v>
      </c>
      <c r="G24" s="10" t="s">
        <v>18</v>
      </c>
      <c r="H24" s="10" t="s">
        <v>18</v>
      </c>
      <c r="I24" s="10" t="s">
        <v>18</v>
      </c>
      <c r="J24" s="2" t="s">
        <v>18</v>
      </c>
      <c r="K24" s="46" t="s">
        <v>28</v>
      </c>
      <c r="L24" s="45" t="s">
        <v>45</v>
      </c>
      <c r="M24" s="45"/>
      <c r="N24" s="10" t="s">
        <v>30</v>
      </c>
      <c r="O24" s="10" t="s">
        <v>46</v>
      </c>
      <c r="P24" s="10">
        <v>532</v>
      </c>
      <c r="Q24" s="10">
        <v>1.03</v>
      </c>
      <c r="R24" s="2">
        <f t="shared" si="0"/>
        <v>0</v>
      </c>
    </row>
    <row r="25" spans="1:18" s="8" customFormat="1" x14ac:dyDescent="0.3">
      <c r="A25" s="46" t="s">
        <v>47</v>
      </c>
      <c r="B25" s="12" t="s">
        <v>27</v>
      </c>
      <c r="C25" s="46" t="s">
        <v>18</v>
      </c>
      <c r="D25" s="45" t="s">
        <v>18</v>
      </c>
      <c r="E25" s="45" t="s">
        <v>18</v>
      </c>
      <c r="F25" s="10" t="s">
        <v>18</v>
      </c>
      <c r="G25" s="10" t="s">
        <v>18</v>
      </c>
      <c r="H25" s="10" t="s">
        <v>18</v>
      </c>
      <c r="I25" s="10" t="s">
        <v>18</v>
      </c>
      <c r="J25" s="2" t="s">
        <v>18</v>
      </c>
      <c r="K25" s="46" t="s">
        <v>28</v>
      </c>
      <c r="L25" s="45" t="s">
        <v>48</v>
      </c>
      <c r="M25" s="45"/>
      <c r="N25" s="10" t="s">
        <v>30</v>
      </c>
      <c r="O25" s="10" t="s">
        <v>49</v>
      </c>
      <c r="P25" s="10">
        <v>532</v>
      </c>
      <c r="Q25" s="10">
        <v>1.03</v>
      </c>
      <c r="R25" s="2">
        <f t="shared" si="0"/>
        <v>0</v>
      </c>
    </row>
    <row r="26" spans="1:18" s="8" customFormat="1" x14ac:dyDescent="0.3">
      <c r="A26" s="46" t="s">
        <v>50</v>
      </c>
      <c r="B26" s="12" t="s">
        <v>27</v>
      </c>
      <c r="C26" s="46" t="s">
        <v>18</v>
      </c>
      <c r="D26" s="45" t="s">
        <v>18</v>
      </c>
      <c r="E26" s="45" t="s">
        <v>18</v>
      </c>
      <c r="F26" s="10" t="s">
        <v>18</v>
      </c>
      <c r="G26" s="10" t="s">
        <v>18</v>
      </c>
      <c r="H26" s="10" t="s">
        <v>18</v>
      </c>
      <c r="I26" s="10" t="s">
        <v>18</v>
      </c>
      <c r="J26" s="2" t="s">
        <v>18</v>
      </c>
      <c r="K26" s="46" t="s">
        <v>28</v>
      </c>
      <c r="L26" s="45" t="s">
        <v>51</v>
      </c>
      <c r="M26" s="45"/>
      <c r="N26" s="10" t="s">
        <v>30</v>
      </c>
      <c r="O26" s="10" t="s">
        <v>52</v>
      </c>
      <c r="P26" s="10">
        <v>532</v>
      </c>
      <c r="Q26" s="10">
        <v>1.03</v>
      </c>
      <c r="R26" s="2">
        <f t="shared" si="0"/>
        <v>0</v>
      </c>
    </row>
    <row r="27" spans="1:18" s="8" customFormat="1" x14ac:dyDescent="0.3">
      <c r="A27" s="46" t="s">
        <v>53</v>
      </c>
      <c r="B27" s="12" t="s">
        <v>27</v>
      </c>
      <c r="C27" s="46" t="s">
        <v>18</v>
      </c>
      <c r="D27" s="45" t="s">
        <v>18</v>
      </c>
      <c r="E27" s="45" t="s">
        <v>18</v>
      </c>
      <c r="F27" s="10" t="s">
        <v>18</v>
      </c>
      <c r="G27" s="10" t="s">
        <v>18</v>
      </c>
      <c r="H27" s="10" t="s">
        <v>18</v>
      </c>
      <c r="I27" s="10" t="s">
        <v>18</v>
      </c>
      <c r="J27" s="2" t="s">
        <v>18</v>
      </c>
      <c r="K27" s="46" t="s">
        <v>28</v>
      </c>
      <c r="L27" s="45" t="s">
        <v>54</v>
      </c>
      <c r="M27" s="45"/>
      <c r="N27" s="10" t="s">
        <v>30</v>
      </c>
      <c r="O27" s="10" t="s">
        <v>55</v>
      </c>
      <c r="P27" s="10">
        <v>886</v>
      </c>
      <c r="Q27" s="10">
        <v>1.03</v>
      </c>
      <c r="R27" s="2">
        <f t="shared" si="0"/>
        <v>0</v>
      </c>
    </row>
    <row r="28" spans="1:18" s="8" customFormat="1" ht="16.5" customHeight="1" x14ac:dyDescent="0.3">
      <c r="A28" s="46" t="s">
        <v>56</v>
      </c>
      <c r="B28" s="12" t="s">
        <v>27</v>
      </c>
      <c r="C28" s="46" t="s">
        <v>18</v>
      </c>
      <c r="D28" s="45" t="s">
        <v>18</v>
      </c>
      <c r="E28" s="45" t="s">
        <v>18</v>
      </c>
      <c r="F28" s="10" t="s">
        <v>18</v>
      </c>
      <c r="G28" s="10" t="s">
        <v>18</v>
      </c>
      <c r="H28" s="10" t="s">
        <v>18</v>
      </c>
      <c r="I28" s="10" t="s">
        <v>18</v>
      </c>
      <c r="J28" s="2" t="s">
        <v>18</v>
      </c>
      <c r="K28" s="46" t="s">
        <v>28</v>
      </c>
      <c r="L28" s="45" t="s">
        <v>57</v>
      </c>
      <c r="M28" s="45"/>
      <c r="N28" s="10" t="s">
        <v>30</v>
      </c>
      <c r="O28" s="10" t="s">
        <v>58</v>
      </c>
      <c r="P28" s="10">
        <v>1220</v>
      </c>
      <c r="Q28" s="10">
        <v>1.03</v>
      </c>
      <c r="R28" s="2">
        <f t="shared" si="0"/>
        <v>0</v>
      </c>
    </row>
    <row r="29" spans="1:18" s="8" customFormat="1" ht="16.5" customHeight="1" x14ac:dyDescent="0.3">
      <c r="A29" s="46" t="s">
        <v>56</v>
      </c>
      <c r="B29" s="12" t="s">
        <v>27</v>
      </c>
      <c r="C29" s="46" t="s">
        <v>18</v>
      </c>
      <c r="D29" s="45" t="s">
        <v>18</v>
      </c>
      <c r="E29" s="45" t="s">
        <v>18</v>
      </c>
      <c r="F29" s="10" t="s">
        <v>18</v>
      </c>
      <c r="G29" s="10" t="s">
        <v>18</v>
      </c>
      <c r="H29" s="10" t="s">
        <v>18</v>
      </c>
      <c r="I29" s="10" t="s">
        <v>18</v>
      </c>
      <c r="J29" s="2" t="s">
        <v>18</v>
      </c>
      <c r="K29" s="46" t="s">
        <v>28</v>
      </c>
      <c r="L29" s="45" t="s">
        <v>59</v>
      </c>
      <c r="M29" s="45">
        <v>4</v>
      </c>
      <c r="N29" s="10" t="s">
        <v>30</v>
      </c>
      <c r="O29" s="10" t="s">
        <v>60</v>
      </c>
      <c r="P29" s="10">
        <v>1761</v>
      </c>
      <c r="Q29" s="10">
        <v>1.03</v>
      </c>
      <c r="R29" s="2">
        <f t="shared" si="0"/>
        <v>7255.3200000000006</v>
      </c>
    </row>
    <row r="30" spans="1:18" s="8" customFormat="1" x14ac:dyDescent="0.3">
      <c r="A30" s="11">
        <v>3</v>
      </c>
      <c r="B30" s="13" t="s">
        <v>61</v>
      </c>
      <c r="C30" s="45" t="s">
        <v>18</v>
      </c>
      <c r="D30" s="45" t="s">
        <v>18</v>
      </c>
      <c r="E30" s="45" t="s">
        <v>18</v>
      </c>
      <c r="F30" s="45" t="s">
        <v>18</v>
      </c>
      <c r="G30" s="45" t="s">
        <v>18</v>
      </c>
      <c r="H30" s="45" t="s">
        <v>18</v>
      </c>
      <c r="I30" s="45" t="s">
        <v>18</v>
      </c>
      <c r="J30" s="45" t="s">
        <v>18</v>
      </c>
      <c r="K30" s="45" t="s">
        <v>18</v>
      </c>
      <c r="L30" s="45" t="s">
        <v>18</v>
      </c>
      <c r="M30" s="45" t="s">
        <v>18</v>
      </c>
      <c r="N30" s="45" t="s">
        <v>18</v>
      </c>
      <c r="O30" s="45" t="s">
        <v>18</v>
      </c>
      <c r="P30" s="45" t="s">
        <v>18</v>
      </c>
      <c r="Q30" s="45" t="s">
        <v>18</v>
      </c>
      <c r="R30" s="45" t="s">
        <v>18</v>
      </c>
    </row>
    <row r="31" spans="1:18" s="8" customFormat="1" ht="31.2" x14ac:dyDescent="0.3">
      <c r="A31" s="46" t="s">
        <v>62</v>
      </c>
      <c r="B31" s="14" t="s">
        <v>63</v>
      </c>
      <c r="C31" s="46" t="s">
        <v>18</v>
      </c>
      <c r="D31" s="45" t="s">
        <v>18</v>
      </c>
      <c r="E31" s="45" t="s">
        <v>18</v>
      </c>
      <c r="F31" s="10" t="s">
        <v>18</v>
      </c>
      <c r="G31" s="10" t="s">
        <v>18</v>
      </c>
      <c r="H31" s="10" t="s">
        <v>18</v>
      </c>
      <c r="I31" s="10" t="s">
        <v>18</v>
      </c>
      <c r="J31" s="2" t="s">
        <v>18</v>
      </c>
      <c r="K31" s="46" t="s">
        <v>21</v>
      </c>
      <c r="L31" s="45"/>
      <c r="M31" s="45">
        <v>12</v>
      </c>
      <c r="N31" s="10" t="s">
        <v>30</v>
      </c>
      <c r="O31" s="10" t="s">
        <v>64</v>
      </c>
      <c r="P31" s="10">
        <v>928</v>
      </c>
      <c r="Q31" s="10">
        <v>1.01</v>
      </c>
      <c r="R31" s="2">
        <f t="shared" ref="R31" si="1">M31*P31*Q31</f>
        <v>11247.36</v>
      </c>
    </row>
    <row r="32" spans="1:18" ht="15.75" customHeight="1" x14ac:dyDescent="0.3">
      <c r="A32" s="15">
        <v>4</v>
      </c>
      <c r="B32" s="7" t="s">
        <v>65</v>
      </c>
      <c r="C32" s="45" t="s">
        <v>18</v>
      </c>
      <c r="D32" s="45" t="s">
        <v>18</v>
      </c>
      <c r="E32" s="45" t="s">
        <v>18</v>
      </c>
      <c r="F32" s="45" t="s">
        <v>18</v>
      </c>
      <c r="G32" s="45" t="s">
        <v>18</v>
      </c>
      <c r="H32" s="45" t="s">
        <v>18</v>
      </c>
      <c r="I32" s="45" t="s">
        <v>18</v>
      </c>
      <c r="J32" s="45" t="s">
        <v>18</v>
      </c>
      <c r="K32" s="45" t="s">
        <v>18</v>
      </c>
      <c r="L32" s="45" t="s">
        <v>18</v>
      </c>
      <c r="M32" s="45" t="s">
        <v>18</v>
      </c>
      <c r="N32" s="45" t="s">
        <v>18</v>
      </c>
      <c r="O32" s="45" t="s">
        <v>18</v>
      </c>
      <c r="P32" s="45" t="s">
        <v>18</v>
      </c>
      <c r="Q32" s="45" t="s">
        <v>18</v>
      </c>
      <c r="R32" s="45" t="s">
        <v>18</v>
      </c>
    </row>
    <row r="33" spans="1:18" ht="31.2" x14ac:dyDescent="0.3">
      <c r="A33" s="16" t="s">
        <v>66</v>
      </c>
      <c r="B33" s="9" t="s">
        <v>67</v>
      </c>
      <c r="C33" s="17" t="s">
        <v>18</v>
      </c>
      <c r="D33" s="17" t="s">
        <v>18</v>
      </c>
      <c r="E33" s="17" t="s">
        <v>18</v>
      </c>
      <c r="F33" s="10" t="s">
        <v>18</v>
      </c>
      <c r="G33" s="10" t="s">
        <v>18</v>
      </c>
      <c r="H33" s="10" t="s">
        <v>18</v>
      </c>
      <c r="I33" s="47" t="s">
        <v>18</v>
      </c>
      <c r="J33" s="18" t="s">
        <v>18</v>
      </c>
      <c r="K33" s="17"/>
      <c r="L33" s="17" t="s">
        <v>68</v>
      </c>
      <c r="M33" s="17"/>
      <c r="N33" s="10" t="s">
        <v>69</v>
      </c>
      <c r="O33" s="10" t="s">
        <v>70</v>
      </c>
      <c r="P33" s="10">
        <v>300</v>
      </c>
      <c r="Q33" s="47">
        <v>1</v>
      </c>
      <c r="R33" s="18">
        <f t="shared" ref="R33:R35" si="2">M33*P33*Q33</f>
        <v>0</v>
      </c>
    </row>
    <row r="34" spans="1:18" ht="31.2" x14ac:dyDescent="0.3">
      <c r="A34" s="16" t="s">
        <v>71</v>
      </c>
      <c r="B34" s="9" t="s">
        <v>67</v>
      </c>
      <c r="C34" s="17" t="s">
        <v>18</v>
      </c>
      <c r="D34" s="17" t="s">
        <v>18</v>
      </c>
      <c r="E34" s="17" t="s">
        <v>18</v>
      </c>
      <c r="F34" s="10" t="s">
        <v>18</v>
      </c>
      <c r="G34" s="10" t="s">
        <v>18</v>
      </c>
      <c r="H34" s="10" t="s">
        <v>18</v>
      </c>
      <c r="I34" s="47" t="s">
        <v>18</v>
      </c>
      <c r="J34" s="18" t="s">
        <v>18</v>
      </c>
      <c r="K34" s="17"/>
      <c r="L34" s="17" t="s">
        <v>72</v>
      </c>
      <c r="M34" s="17"/>
      <c r="N34" s="10" t="s">
        <v>69</v>
      </c>
      <c r="O34" s="10" t="s">
        <v>73</v>
      </c>
      <c r="P34" s="10">
        <v>500</v>
      </c>
      <c r="Q34" s="47">
        <v>1</v>
      </c>
      <c r="R34" s="18">
        <f t="shared" si="2"/>
        <v>0</v>
      </c>
    </row>
    <row r="35" spans="1:18" ht="31.2" x14ac:dyDescent="0.3">
      <c r="A35" s="16" t="s">
        <v>74</v>
      </c>
      <c r="B35" s="9" t="s">
        <v>67</v>
      </c>
      <c r="C35" s="17" t="s">
        <v>18</v>
      </c>
      <c r="D35" s="17" t="s">
        <v>18</v>
      </c>
      <c r="E35" s="17" t="s">
        <v>18</v>
      </c>
      <c r="F35" s="10" t="s">
        <v>18</v>
      </c>
      <c r="G35" s="10" t="s">
        <v>18</v>
      </c>
      <c r="H35" s="10" t="s">
        <v>18</v>
      </c>
      <c r="I35" s="47" t="s">
        <v>18</v>
      </c>
      <c r="J35" s="18" t="s">
        <v>18</v>
      </c>
      <c r="K35" s="17"/>
      <c r="L35" s="17" t="s">
        <v>75</v>
      </c>
      <c r="M35" s="17"/>
      <c r="N35" s="10" t="s">
        <v>69</v>
      </c>
      <c r="O35" s="10" t="s">
        <v>76</v>
      </c>
      <c r="P35" s="10">
        <v>1500</v>
      </c>
      <c r="Q35" s="47">
        <v>1</v>
      </c>
      <c r="R35" s="18">
        <f t="shared" si="2"/>
        <v>0</v>
      </c>
    </row>
    <row r="36" spans="1:18" ht="31.8" thickBot="1" x14ac:dyDescent="0.35">
      <c r="A36" s="19" t="s">
        <v>77</v>
      </c>
      <c r="B36" s="20" t="s">
        <v>67</v>
      </c>
      <c r="C36" s="21" t="s">
        <v>18</v>
      </c>
      <c r="D36" s="22" t="s">
        <v>18</v>
      </c>
      <c r="E36" s="22" t="s">
        <v>18</v>
      </c>
      <c r="F36" s="23" t="s">
        <v>18</v>
      </c>
      <c r="G36" s="23" t="s">
        <v>18</v>
      </c>
      <c r="H36" s="23" t="s">
        <v>18</v>
      </c>
      <c r="I36" s="24" t="s">
        <v>18</v>
      </c>
      <c r="J36" s="25" t="s">
        <v>18</v>
      </c>
      <c r="K36" s="22"/>
      <c r="L36" s="22" t="s">
        <v>78</v>
      </c>
      <c r="M36" s="21">
        <v>1</v>
      </c>
      <c r="N36" s="23" t="s">
        <v>69</v>
      </c>
      <c r="O36" s="23" t="s">
        <v>79</v>
      </c>
      <c r="P36" s="23">
        <v>3000</v>
      </c>
      <c r="Q36" s="26">
        <v>1</v>
      </c>
      <c r="R36" s="27">
        <f>M36*P36*Q36</f>
        <v>3000</v>
      </c>
    </row>
    <row r="37" spans="1:18" s="8" customFormat="1" ht="47.4" thickTop="1" x14ac:dyDescent="0.3">
      <c r="A37" s="28"/>
      <c r="B37" s="48" t="s">
        <v>80</v>
      </c>
      <c r="C37" s="49" t="s">
        <v>18</v>
      </c>
      <c r="D37" s="49" t="s">
        <v>18</v>
      </c>
      <c r="E37" s="49" t="s">
        <v>18</v>
      </c>
      <c r="F37" s="49" t="s">
        <v>18</v>
      </c>
      <c r="G37" s="49" t="s">
        <v>18</v>
      </c>
      <c r="H37" s="49" t="s">
        <v>18</v>
      </c>
      <c r="I37" s="49" t="s">
        <v>18</v>
      </c>
      <c r="J37" s="29" t="s">
        <v>18</v>
      </c>
      <c r="K37" s="49" t="s">
        <v>18</v>
      </c>
      <c r="L37" s="49" t="s">
        <v>18</v>
      </c>
      <c r="M37" s="49" t="s">
        <v>18</v>
      </c>
      <c r="N37" s="49" t="s">
        <v>18</v>
      </c>
      <c r="O37" s="49" t="s">
        <v>18</v>
      </c>
      <c r="P37" s="49" t="s">
        <v>18</v>
      </c>
      <c r="Q37" s="49" t="s">
        <v>18</v>
      </c>
      <c r="R37" s="29">
        <f>R17+R19+R20+R21+R22+R23+R24+R25+R26+R27+R29+R31+R33+R34+R35+R36+R28</f>
        <v>26493.030000000002</v>
      </c>
    </row>
    <row r="38" spans="1:18" ht="15.75" customHeight="1" x14ac:dyDescent="0.3">
      <c r="A38" s="84" t="s">
        <v>116</v>
      </c>
      <c r="B38" s="84"/>
      <c r="C38" s="84"/>
      <c r="D38" s="84"/>
      <c r="E38" s="84"/>
      <c r="F38" s="84"/>
      <c r="G38" s="84"/>
      <c r="H38" s="84"/>
      <c r="I38" s="84"/>
      <c r="J38" s="84"/>
      <c r="K38" s="49"/>
      <c r="L38" s="49"/>
      <c r="M38" s="49"/>
      <c r="N38" s="49"/>
      <c r="O38" s="49"/>
      <c r="P38" s="49"/>
      <c r="Q38" s="49"/>
      <c r="R38" s="30"/>
    </row>
    <row r="39" spans="1:18" s="31" customFormat="1" x14ac:dyDescent="0.3">
      <c r="A39" s="85" t="s">
        <v>1</v>
      </c>
      <c r="B39" s="82" t="s">
        <v>2</v>
      </c>
      <c r="C39" s="75" t="s">
        <v>3</v>
      </c>
      <c r="D39" s="75"/>
      <c r="E39" s="75"/>
      <c r="F39" s="75"/>
      <c r="G39" s="75"/>
      <c r="H39" s="75"/>
      <c r="I39" s="75"/>
      <c r="J39" s="75"/>
      <c r="K39" s="75" t="s">
        <v>3</v>
      </c>
      <c r="L39" s="75"/>
      <c r="M39" s="75"/>
      <c r="N39" s="75"/>
      <c r="O39" s="75"/>
      <c r="P39" s="75"/>
      <c r="Q39" s="75"/>
      <c r="R39" s="75"/>
    </row>
    <row r="40" spans="1:18" s="31" customFormat="1" ht="15.75" customHeight="1" x14ac:dyDescent="0.3">
      <c r="A40" s="85"/>
      <c r="B40" s="82"/>
      <c r="C40" s="82" t="s">
        <v>5</v>
      </c>
      <c r="D40" s="82"/>
      <c r="E40" s="82"/>
      <c r="F40" s="82"/>
      <c r="G40" s="82"/>
      <c r="H40" s="82"/>
      <c r="I40" s="82"/>
      <c r="J40" s="82"/>
      <c r="K40" s="82" t="s">
        <v>5</v>
      </c>
      <c r="L40" s="82"/>
      <c r="M40" s="82"/>
      <c r="N40" s="82"/>
      <c r="O40" s="82"/>
      <c r="P40" s="82"/>
      <c r="Q40" s="82"/>
      <c r="R40" s="82"/>
    </row>
    <row r="41" spans="1:18" x14ac:dyDescent="0.3">
      <c r="A41" s="85"/>
      <c r="B41" s="82"/>
      <c r="C41" s="82" t="s">
        <v>6</v>
      </c>
      <c r="D41" s="82"/>
      <c r="E41" s="82"/>
      <c r="F41" s="82"/>
      <c r="G41" s="82" t="s">
        <v>7</v>
      </c>
      <c r="H41" s="82"/>
      <c r="I41" s="82"/>
      <c r="J41" s="82"/>
      <c r="K41" s="82" t="s">
        <v>6</v>
      </c>
      <c r="L41" s="82"/>
      <c r="M41" s="82"/>
      <c r="N41" s="82"/>
      <c r="O41" s="82" t="s">
        <v>7</v>
      </c>
      <c r="P41" s="82"/>
      <c r="Q41" s="82"/>
      <c r="R41" s="82"/>
    </row>
    <row r="42" spans="1:18" ht="109.2" x14ac:dyDescent="0.3">
      <c r="A42" s="85"/>
      <c r="B42" s="82"/>
      <c r="C42" s="45" t="s">
        <v>8</v>
      </c>
      <c r="D42" s="45" t="s">
        <v>9</v>
      </c>
      <c r="E42" s="45" t="s">
        <v>10</v>
      </c>
      <c r="F42" s="45" t="s">
        <v>11</v>
      </c>
      <c r="G42" s="45" t="s">
        <v>12</v>
      </c>
      <c r="H42" s="45" t="s">
        <v>13</v>
      </c>
      <c r="I42" s="45" t="s">
        <v>14</v>
      </c>
      <c r="J42" s="2" t="s">
        <v>15</v>
      </c>
      <c r="K42" s="45" t="s">
        <v>8</v>
      </c>
      <c r="L42" s="45" t="s">
        <v>9</v>
      </c>
      <c r="M42" s="45" t="s">
        <v>10</v>
      </c>
      <c r="N42" s="45" t="s">
        <v>11</v>
      </c>
      <c r="O42" s="45" t="s">
        <v>12</v>
      </c>
      <c r="P42" s="45" t="s">
        <v>13</v>
      </c>
      <c r="Q42" s="45" t="s">
        <v>14</v>
      </c>
      <c r="R42" s="2" t="s">
        <v>15</v>
      </c>
    </row>
    <row r="43" spans="1:18" x14ac:dyDescent="0.3">
      <c r="A43" s="4">
        <v>1</v>
      </c>
      <c r="B43" s="45">
        <v>2</v>
      </c>
      <c r="C43" s="45">
        <v>3</v>
      </c>
      <c r="D43" s="45">
        <v>4</v>
      </c>
      <c r="E43" s="45">
        <v>5</v>
      </c>
      <c r="F43" s="45">
        <v>6</v>
      </c>
      <c r="G43" s="45">
        <v>7</v>
      </c>
      <c r="H43" s="45">
        <v>8</v>
      </c>
      <c r="I43" s="45"/>
      <c r="J43" s="2">
        <v>9</v>
      </c>
      <c r="K43" s="45">
        <v>3</v>
      </c>
      <c r="L43" s="45">
        <v>4</v>
      </c>
      <c r="M43" s="45">
        <v>5</v>
      </c>
      <c r="N43" s="45">
        <v>6</v>
      </c>
      <c r="O43" s="45">
        <v>7</v>
      </c>
      <c r="P43" s="45">
        <v>8</v>
      </c>
      <c r="Q43" s="45"/>
      <c r="R43" s="2">
        <v>9</v>
      </c>
    </row>
    <row r="44" spans="1:18" s="31" customFormat="1" ht="31.2" x14ac:dyDescent="0.3">
      <c r="A44" s="36">
        <v>1</v>
      </c>
      <c r="B44" s="7" t="s">
        <v>117</v>
      </c>
      <c r="C44" s="45" t="s">
        <v>18</v>
      </c>
      <c r="D44" s="45" t="s">
        <v>18</v>
      </c>
      <c r="E44" s="45" t="s">
        <v>18</v>
      </c>
      <c r="F44" s="45" t="s">
        <v>18</v>
      </c>
      <c r="G44" s="45" t="s">
        <v>18</v>
      </c>
      <c r="H44" s="45" t="s">
        <v>18</v>
      </c>
      <c r="I44" s="45" t="s">
        <v>18</v>
      </c>
      <c r="J44" s="45" t="s">
        <v>18</v>
      </c>
      <c r="K44" s="45" t="s">
        <v>18</v>
      </c>
      <c r="L44" s="45" t="s">
        <v>18</v>
      </c>
      <c r="M44" s="45" t="s">
        <v>18</v>
      </c>
      <c r="N44" s="45" t="s">
        <v>18</v>
      </c>
      <c r="O44" s="45" t="s">
        <v>18</v>
      </c>
      <c r="P44" s="45" t="s">
        <v>18</v>
      </c>
      <c r="Q44" s="45" t="s">
        <v>18</v>
      </c>
      <c r="R44" s="45" t="s">
        <v>18</v>
      </c>
    </row>
    <row r="45" spans="1:18" ht="31.2" x14ac:dyDescent="0.3">
      <c r="A45" s="16" t="s">
        <v>19</v>
      </c>
      <c r="B45" s="9" t="s">
        <v>118</v>
      </c>
      <c r="C45" s="45" t="s">
        <v>18</v>
      </c>
      <c r="D45" s="37" t="s">
        <v>18</v>
      </c>
      <c r="E45" s="45" t="s">
        <v>18</v>
      </c>
      <c r="F45" s="37" t="s">
        <v>18</v>
      </c>
      <c r="G45" s="38" t="s">
        <v>18</v>
      </c>
      <c r="H45" s="45" t="s">
        <v>18</v>
      </c>
      <c r="I45" s="45" t="s">
        <v>18</v>
      </c>
      <c r="J45" s="39" t="s">
        <v>18</v>
      </c>
      <c r="K45" s="45">
        <v>10</v>
      </c>
      <c r="L45" s="37" t="s">
        <v>119</v>
      </c>
      <c r="M45" s="45">
        <v>3.4</v>
      </c>
      <c r="N45" s="37" t="s">
        <v>120</v>
      </c>
      <c r="O45" s="43" t="s">
        <v>193</v>
      </c>
      <c r="P45" s="45">
        <v>3055</v>
      </c>
      <c r="Q45" s="45">
        <v>1.08</v>
      </c>
      <c r="R45" s="39">
        <f>M45*P45*Q45</f>
        <v>11217.960000000001</v>
      </c>
    </row>
    <row r="46" spans="1:18" ht="31.2" x14ac:dyDescent="0.3">
      <c r="A46" s="16" t="s">
        <v>121</v>
      </c>
      <c r="B46" s="9" t="s">
        <v>122</v>
      </c>
      <c r="C46" s="45" t="s">
        <v>18</v>
      </c>
      <c r="D46" s="37" t="s">
        <v>18</v>
      </c>
      <c r="E46" s="45" t="s">
        <v>18</v>
      </c>
      <c r="F46" s="37" t="s">
        <v>18</v>
      </c>
      <c r="G46" s="38" t="s">
        <v>18</v>
      </c>
      <c r="H46" s="45" t="s">
        <v>18</v>
      </c>
      <c r="I46" s="45" t="s">
        <v>18</v>
      </c>
      <c r="J46" s="39" t="s">
        <v>18</v>
      </c>
      <c r="K46" s="45">
        <v>0.4</v>
      </c>
      <c r="L46" s="37" t="s">
        <v>119</v>
      </c>
      <c r="M46" s="45">
        <v>9.8000000000000007</v>
      </c>
      <c r="N46" s="37" t="s">
        <v>120</v>
      </c>
      <c r="O46" s="10" t="s">
        <v>194</v>
      </c>
      <c r="P46" s="10">
        <v>1116</v>
      </c>
      <c r="Q46" s="45">
        <v>1.08</v>
      </c>
      <c r="R46" s="39">
        <f>M46*P46*Q46</f>
        <v>11811.744000000002</v>
      </c>
    </row>
    <row r="47" spans="1:18" x14ac:dyDescent="0.3">
      <c r="A47" s="36">
        <v>2</v>
      </c>
      <c r="B47" s="50" t="s">
        <v>123</v>
      </c>
      <c r="C47" s="45" t="s">
        <v>18</v>
      </c>
      <c r="D47" s="45" t="s">
        <v>18</v>
      </c>
      <c r="E47" s="45" t="s">
        <v>18</v>
      </c>
      <c r="F47" s="45" t="s">
        <v>18</v>
      </c>
      <c r="G47" s="45" t="s">
        <v>18</v>
      </c>
      <c r="H47" s="45" t="s">
        <v>18</v>
      </c>
      <c r="I47" s="45" t="s">
        <v>18</v>
      </c>
      <c r="J47" s="45" t="s">
        <v>18</v>
      </c>
      <c r="K47" s="45" t="s">
        <v>18</v>
      </c>
      <c r="L47" s="45" t="s">
        <v>18</v>
      </c>
      <c r="M47" s="45" t="s">
        <v>18</v>
      </c>
      <c r="N47" s="45" t="s">
        <v>18</v>
      </c>
      <c r="O47" s="45" t="s">
        <v>18</v>
      </c>
      <c r="P47" s="45" t="s">
        <v>18</v>
      </c>
      <c r="Q47" s="45" t="s">
        <v>18</v>
      </c>
      <c r="R47" s="45" t="s">
        <v>18</v>
      </c>
    </row>
    <row r="48" spans="1:18" ht="46.8" x14ac:dyDescent="0.3">
      <c r="A48" s="16" t="s">
        <v>26</v>
      </c>
      <c r="B48" s="9" t="s">
        <v>124</v>
      </c>
      <c r="C48" s="45" t="s">
        <v>18</v>
      </c>
      <c r="D48" s="37" t="s">
        <v>18</v>
      </c>
      <c r="E48" s="45" t="s">
        <v>18</v>
      </c>
      <c r="F48" s="37" t="s">
        <v>18</v>
      </c>
      <c r="G48" s="38" t="s">
        <v>18</v>
      </c>
      <c r="H48" s="45" t="s">
        <v>18</v>
      </c>
      <c r="I48" s="45" t="s">
        <v>18</v>
      </c>
      <c r="J48" s="39" t="s">
        <v>18</v>
      </c>
      <c r="K48" s="45">
        <v>10</v>
      </c>
      <c r="L48" s="37" t="s">
        <v>125</v>
      </c>
      <c r="M48" s="45"/>
      <c r="N48" s="37" t="s">
        <v>120</v>
      </c>
      <c r="O48" s="38" t="s">
        <v>126</v>
      </c>
      <c r="P48" s="45">
        <v>2320</v>
      </c>
      <c r="Q48" s="45">
        <v>1</v>
      </c>
      <c r="R48" s="39">
        <f t="shared" ref="R48:R51" si="3">M48*P48*Q48</f>
        <v>0</v>
      </c>
    </row>
    <row r="49" spans="1:18" ht="46.8" x14ac:dyDescent="0.3">
      <c r="A49" s="16" t="s">
        <v>32</v>
      </c>
      <c r="B49" s="9" t="s">
        <v>124</v>
      </c>
      <c r="C49" s="45" t="s">
        <v>18</v>
      </c>
      <c r="D49" s="37" t="s">
        <v>18</v>
      </c>
      <c r="E49" s="45" t="s">
        <v>18</v>
      </c>
      <c r="F49" s="37" t="s">
        <v>18</v>
      </c>
      <c r="G49" s="38" t="s">
        <v>18</v>
      </c>
      <c r="H49" s="45" t="s">
        <v>18</v>
      </c>
      <c r="I49" s="45" t="s">
        <v>18</v>
      </c>
      <c r="J49" s="39" t="s">
        <v>18</v>
      </c>
      <c r="K49" s="45">
        <v>10</v>
      </c>
      <c r="L49" s="37" t="s">
        <v>127</v>
      </c>
      <c r="M49" s="45">
        <v>1.7</v>
      </c>
      <c r="N49" s="37" t="s">
        <v>120</v>
      </c>
      <c r="O49" s="38" t="s">
        <v>128</v>
      </c>
      <c r="P49" s="45">
        <v>2703</v>
      </c>
      <c r="Q49" s="45">
        <v>1</v>
      </c>
      <c r="R49" s="39">
        <f t="shared" si="3"/>
        <v>4595.0999999999995</v>
      </c>
    </row>
    <row r="50" spans="1:18" ht="46.8" x14ac:dyDescent="0.3">
      <c r="A50" s="16" t="s">
        <v>35</v>
      </c>
      <c r="B50" s="9" t="s">
        <v>124</v>
      </c>
      <c r="C50" s="45" t="s">
        <v>18</v>
      </c>
      <c r="D50" s="37" t="s">
        <v>18</v>
      </c>
      <c r="E50" s="45" t="s">
        <v>18</v>
      </c>
      <c r="F50" s="37" t="s">
        <v>18</v>
      </c>
      <c r="G50" s="38" t="s">
        <v>18</v>
      </c>
      <c r="H50" s="45" t="s">
        <v>18</v>
      </c>
      <c r="I50" s="45" t="s">
        <v>18</v>
      </c>
      <c r="J50" s="39" t="s">
        <v>18</v>
      </c>
      <c r="K50" s="45">
        <v>0.4</v>
      </c>
      <c r="L50" s="37" t="s">
        <v>125</v>
      </c>
      <c r="M50" s="45"/>
      <c r="N50" s="37" t="s">
        <v>120</v>
      </c>
      <c r="O50" s="38" t="s">
        <v>129</v>
      </c>
      <c r="P50" s="45">
        <v>1388</v>
      </c>
      <c r="Q50" s="45">
        <v>1</v>
      </c>
      <c r="R50" s="39">
        <f t="shared" si="3"/>
        <v>0</v>
      </c>
    </row>
    <row r="51" spans="1:18" ht="46.8" x14ac:dyDescent="0.3">
      <c r="A51" s="16" t="s">
        <v>38</v>
      </c>
      <c r="B51" s="9" t="s">
        <v>124</v>
      </c>
      <c r="C51" s="45" t="s">
        <v>18</v>
      </c>
      <c r="D51" s="37" t="s">
        <v>18</v>
      </c>
      <c r="E51" s="45" t="s">
        <v>18</v>
      </c>
      <c r="F51" s="37" t="s">
        <v>18</v>
      </c>
      <c r="G51" s="38" t="s">
        <v>18</v>
      </c>
      <c r="H51" s="45" t="s">
        <v>18</v>
      </c>
      <c r="I51" s="45" t="s">
        <v>18</v>
      </c>
      <c r="J51" s="39" t="s">
        <v>18</v>
      </c>
      <c r="K51" s="45">
        <v>0.4</v>
      </c>
      <c r="L51" s="37" t="s">
        <v>127</v>
      </c>
      <c r="M51" s="45">
        <v>4.9000000000000004</v>
      </c>
      <c r="N51" s="37" t="s">
        <v>120</v>
      </c>
      <c r="O51" s="38" t="s">
        <v>130</v>
      </c>
      <c r="P51" s="45">
        <v>1771</v>
      </c>
      <c r="Q51" s="45">
        <v>1</v>
      </c>
      <c r="R51" s="39">
        <f t="shared" si="3"/>
        <v>8677.9000000000015</v>
      </c>
    </row>
    <row r="52" spans="1:18" x14ac:dyDescent="0.3">
      <c r="A52" s="15">
        <v>3</v>
      </c>
      <c r="B52" s="7" t="s">
        <v>131</v>
      </c>
      <c r="C52" s="45" t="s">
        <v>18</v>
      </c>
      <c r="D52" s="45" t="s">
        <v>18</v>
      </c>
      <c r="E52" s="45" t="s">
        <v>18</v>
      </c>
      <c r="F52" s="45" t="s">
        <v>18</v>
      </c>
      <c r="G52" s="45" t="s">
        <v>18</v>
      </c>
      <c r="H52" s="45" t="s">
        <v>18</v>
      </c>
      <c r="I52" s="45" t="s">
        <v>18</v>
      </c>
      <c r="J52" s="45" t="s">
        <v>18</v>
      </c>
      <c r="K52" s="45" t="s">
        <v>18</v>
      </c>
      <c r="L52" s="45" t="s">
        <v>18</v>
      </c>
      <c r="M52" s="45" t="s">
        <v>18</v>
      </c>
      <c r="N52" s="45" t="s">
        <v>18</v>
      </c>
      <c r="O52" s="45" t="s">
        <v>18</v>
      </c>
      <c r="P52" s="45" t="s">
        <v>18</v>
      </c>
      <c r="Q52" s="45" t="s">
        <v>18</v>
      </c>
      <c r="R52" s="45" t="s">
        <v>18</v>
      </c>
    </row>
    <row r="53" spans="1:18" ht="46.8" x14ac:dyDescent="0.3">
      <c r="A53" s="16" t="s">
        <v>62</v>
      </c>
      <c r="B53" s="12" t="s">
        <v>132</v>
      </c>
      <c r="C53" s="45" t="s">
        <v>18</v>
      </c>
      <c r="D53" s="37" t="s">
        <v>18</v>
      </c>
      <c r="E53" s="45" t="s">
        <v>18</v>
      </c>
      <c r="F53" s="10" t="s">
        <v>18</v>
      </c>
      <c r="G53" s="10" t="s">
        <v>18</v>
      </c>
      <c r="H53" s="10" t="s">
        <v>18</v>
      </c>
      <c r="I53" s="45" t="s">
        <v>18</v>
      </c>
      <c r="J53" s="39" t="s">
        <v>18</v>
      </c>
      <c r="K53" s="45"/>
      <c r="L53" s="37"/>
      <c r="M53" s="45"/>
      <c r="N53" s="10" t="s">
        <v>133</v>
      </c>
      <c r="O53" s="10" t="s">
        <v>134</v>
      </c>
      <c r="P53" s="10">
        <v>1.3</v>
      </c>
      <c r="Q53" s="45">
        <v>1</v>
      </c>
      <c r="R53" s="39">
        <f t="shared" ref="R53:R57" si="4">M53*P53*Q53</f>
        <v>0</v>
      </c>
    </row>
    <row r="54" spans="1:18" ht="62.4" x14ac:dyDescent="0.3">
      <c r="A54" s="16" t="s">
        <v>135</v>
      </c>
      <c r="B54" s="12" t="s">
        <v>136</v>
      </c>
      <c r="C54" s="45" t="s">
        <v>18</v>
      </c>
      <c r="D54" s="37" t="s">
        <v>18</v>
      </c>
      <c r="E54" s="45" t="s">
        <v>18</v>
      </c>
      <c r="F54" s="10" t="s">
        <v>18</v>
      </c>
      <c r="G54" s="10" t="s">
        <v>18</v>
      </c>
      <c r="H54" s="10" t="s">
        <v>18</v>
      </c>
      <c r="I54" s="45" t="s">
        <v>18</v>
      </c>
      <c r="J54" s="39" t="s">
        <v>18</v>
      </c>
      <c r="K54" s="45"/>
      <c r="L54" s="37"/>
      <c r="M54" s="45"/>
      <c r="N54" s="10" t="s">
        <v>133</v>
      </c>
      <c r="O54" s="10" t="s">
        <v>137</v>
      </c>
      <c r="P54" s="10">
        <v>2.3199999999999998</v>
      </c>
      <c r="Q54" s="45">
        <v>1</v>
      </c>
      <c r="R54" s="39">
        <f t="shared" si="4"/>
        <v>0</v>
      </c>
    </row>
    <row r="55" spans="1:18" ht="62.4" x14ac:dyDescent="0.3">
      <c r="A55" s="16" t="s">
        <v>138</v>
      </c>
      <c r="B55" s="12" t="s">
        <v>139</v>
      </c>
      <c r="C55" s="45" t="s">
        <v>18</v>
      </c>
      <c r="D55" s="37" t="s">
        <v>18</v>
      </c>
      <c r="E55" s="45" t="s">
        <v>18</v>
      </c>
      <c r="F55" s="10" t="s">
        <v>18</v>
      </c>
      <c r="G55" s="10" t="s">
        <v>18</v>
      </c>
      <c r="H55" s="10" t="s">
        <v>18</v>
      </c>
      <c r="I55" s="10" t="s">
        <v>18</v>
      </c>
      <c r="J55" s="39" t="s">
        <v>18</v>
      </c>
      <c r="K55" s="45"/>
      <c r="L55" s="37"/>
      <c r="M55" s="45"/>
      <c r="N55" s="10" t="s">
        <v>140</v>
      </c>
      <c r="O55" s="10" t="s">
        <v>141</v>
      </c>
      <c r="P55" s="10">
        <v>30</v>
      </c>
      <c r="Q55" s="10">
        <v>1</v>
      </c>
      <c r="R55" s="39">
        <f t="shared" si="4"/>
        <v>0</v>
      </c>
    </row>
    <row r="56" spans="1:18" ht="93.6" x14ac:dyDescent="0.3">
      <c r="A56" s="16" t="s">
        <v>142</v>
      </c>
      <c r="B56" s="12" t="s">
        <v>143</v>
      </c>
      <c r="C56" s="45" t="s">
        <v>18</v>
      </c>
      <c r="D56" s="37" t="s">
        <v>18</v>
      </c>
      <c r="E56" s="45" t="s">
        <v>18</v>
      </c>
      <c r="F56" s="10" t="s">
        <v>18</v>
      </c>
      <c r="G56" s="10" t="s">
        <v>18</v>
      </c>
      <c r="H56" s="10" t="s">
        <v>18</v>
      </c>
      <c r="I56" s="10" t="s">
        <v>18</v>
      </c>
      <c r="J56" s="39" t="s">
        <v>18</v>
      </c>
      <c r="K56" s="45"/>
      <c r="L56" s="37"/>
      <c r="M56" s="45"/>
      <c r="N56" s="10" t="s">
        <v>140</v>
      </c>
      <c r="O56" s="10" t="s">
        <v>144</v>
      </c>
      <c r="P56" s="10">
        <v>261</v>
      </c>
      <c r="Q56" s="10">
        <v>1</v>
      </c>
      <c r="R56" s="39">
        <f t="shared" si="4"/>
        <v>0</v>
      </c>
    </row>
    <row r="57" spans="1:18" ht="46.8" x14ac:dyDescent="0.3">
      <c r="A57" s="16" t="s">
        <v>145</v>
      </c>
      <c r="B57" s="12" t="s">
        <v>146</v>
      </c>
      <c r="C57" s="45" t="s">
        <v>18</v>
      </c>
      <c r="D57" s="37" t="s">
        <v>18</v>
      </c>
      <c r="E57" s="45" t="s">
        <v>18</v>
      </c>
      <c r="F57" s="10" t="s">
        <v>18</v>
      </c>
      <c r="G57" s="10" t="s">
        <v>18</v>
      </c>
      <c r="H57" s="10" t="s">
        <v>18</v>
      </c>
      <c r="I57" s="10" t="s">
        <v>18</v>
      </c>
      <c r="J57" s="39" t="s">
        <v>18</v>
      </c>
      <c r="K57" s="45"/>
      <c r="L57" s="37"/>
      <c r="M57" s="45"/>
      <c r="N57" s="10" t="s">
        <v>147</v>
      </c>
      <c r="O57" s="10" t="s">
        <v>148</v>
      </c>
      <c r="P57" s="10">
        <v>6.9</v>
      </c>
      <c r="Q57" s="10">
        <v>1.18</v>
      </c>
      <c r="R57" s="39">
        <f t="shared" si="4"/>
        <v>0</v>
      </c>
    </row>
    <row r="58" spans="1:18" ht="31.2" x14ac:dyDescent="0.3">
      <c r="A58" s="16" t="s">
        <v>149</v>
      </c>
      <c r="B58" s="12" t="s">
        <v>150</v>
      </c>
      <c r="C58" s="45" t="s">
        <v>18</v>
      </c>
      <c r="D58" s="37" t="s">
        <v>18</v>
      </c>
      <c r="E58" s="45" t="s">
        <v>18</v>
      </c>
      <c r="F58" s="10" t="s">
        <v>18</v>
      </c>
      <c r="G58" s="10" t="s">
        <v>18</v>
      </c>
      <c r="H58" s="10" t="s">
        <v>18</v>
      </c>
      <c r="I58" s="10" t="s">
        <v>18</v>
      </c>
      <c r="J58" s="39" t="s">
        <v>18</v>
      </c>
      <c r="K58" s="45"/>
      <c r="L58" s="37"/>
      <c r="M58" s="45"/>
      <c r="N58" s="10" t="s">
        <v>151</v>
      </c>
      <c r="O58" s="10" t="s">
        <v>152</v>
      </c>
      <c r="P58" s="10">
        <v>6890</v>
      </c>
      <c r="Q58" s="10">
        <v>1.04</v>
      </c>
      <c r="R58" s="39">
        <f>M58*P58*Q58</f>
        <v>0</v>
      </c>
    </row>
    <row r="59" spans="1:18" x14ac:dyDescent="0.3">
      <c r="A59" s="15">
        <v>4</v>
      </c>
      <c r="B59" s="13" t="s">
        <v>153</v>
      </c>
      <c r="C59" s="45" t="s">
        <v>18</v>
      </c>
      <c r="D59" s="45" t="s">
        <v>18</v>
      </c>
      <c r="E59" s="45" t="s">
        <v>18</v>
      </c>
      <c r="F59" s="45" t="s">
        <v>18</v>
      </c>
      <c r="G59" s="45" t="s">
        <v>18</v>
      </c>
      <c r="H59" s="45" t="s">
        <v>18</v>
      </c>
      <c r="I59" s="45" t="s">
        <v>18</v>
      </c>
      <c r="J59" s="45" t="s">
        <v>18</v>
      </c>
      <c r="K59" s="45" t="s">
        <v>18</v>
      </c>
      <c r="L59" s="45" t="s">
        <v>18</v>
      </c>
      <c r="M59" s="45" t="s">
        <v>18</v>
      </c>
      <c r="N59" s="45" t="s">
        <v>18</v>
      </c>
      <c r="O59" s="45" t="s">
        <v>18</v>
      </c>
      <c r="P59" s="45" t="s">
        <v>18</v>
      </c>
      <c r="Q59" s="45" t="s">
        <v>18</v>
      </c>
      <c r="R59" s="45" t="s">
        <v>18</v>
      </c>
    </row>
    <row r="60" spans="1:18" ht="31.2" x14ac:dyDescent="0.3">
      <c r="A60" s="16" t="s">
        <v>66</v>
      </c>
      <c r="B60" s="12" t="s">
        <v>154</v>
      </c>
      <c r="C60" s="45" t="s">
        <v>18</v>
      </c>
      <c r="D60" s="37" t="s">
        <v>18</v>
      </c>
      <c r="E60" s="45" t="s">
        <v>18</v>
      </c>
      <c r="F60" s="10" t="s">
        <v>18</v>
      </c>
      <c r="G60" s="10" t="s">
        <v>18</v>
      </c>
      <c r="H60" s="10" t="s">
        <v>18</v>
      </c>
      <c r="I60" s="10" t="s">
        <v>18</v>
      </c>
      <c r="J60" s="39" t="s">
        <v>18</v>
      </c>
      <c r="K60" s="45"/>
      <c r="L60" s="37"/>
      <c r="M60" s="45"/>
      <c r="N60" s="10" t="s">
        <v>23</v>
      </c>
      <c r="O60" s="10" t="s">
        <v>155</v>
      </c>
      <c r="P60" s="10">
        <v>162</v>
      </c>
      <c r="Q60" s="10">
        <v>1.02</v>
      </c>
      <c r="R60" s="39">
        <f t="shared" ref="R60:R61" si="5">M60*P60*Q60</f>
        <v>0</v>
      </c>
    </row>
    <row r="61" spans="1:18" ht="31.2" x14ac:dyDescent="0.3">
      <c r="A61" s="16" t="s">
        <v>71</v>
      </c>
      <c r="B61" s="12" t="s">
        <v>154</v>
      </c>
      <c r="C61" s="45" t="s">
        <v>18</v>
      </c>
      <c r="D61" s="37" t="s">
        <v>18</v>
      </c>
      <c r="E61" s="45" t="s">
        <v>18</v>
      </c>
      <c r="F61" s="10" t="s">
        <v>18</v>
      </c>
      <c r="G61" s="10" t="s">
        <v>18</v>
      </c>
      <c r="H61" s="10" t="s">
        <v>18</v>
      </c>
      <c r="I61" s="10" t="s">
        <v>18</v>
      </c>
      <c r="J61" s="39" t="s">
        <v>18</v>
      </c>
      <c r="K61" s="45"/>
      <c r="L61" s="37"/>
      <c r="M61" s="45"/>
      <c r="N61" s="10" t="s">
        <v>23</v>
      </c>
      <c r="O61" s="10" t="s">
        <v>156</v>
      </c>
      <c r="P61" s="10">
        <v>56</v>
      </c>
      <c r="Q61" s="10">
        <v>1.02</v>
      </c>
      <c r="R61" s="39">
        <f t="shared" si="5"/>
        <v>0</v>
      </c>
    </row>
    <row r="62" spans="1:18" x14ac:dyDescent="0.3">
      <c r="A62" s="15">
        <v>5</v>
      </c>
      <c r="B62" s="51" t="s">
        <v>157</v>
      </c>
      <c r="C62" s="45" t="s">
        <v>18</v>
      </c>
      <c r="D62" s="45" t="s">
        <v>18</v>
      </c>
      <c r="E62" s="45" t="s">
        <v>18</v>
      </c>
      <c r="F62" s="45" t="s">
        <v>18</v>
      </c>
      <c r="G62" s="45" t="s">
        <v>18</v>
      </c>
      <c r="H62" s="45" t="s">
        <v>18</v>
      </c>
      <c r="I62" s="45" t="s">
        <v>18</v>
      </c>
      <c r="J62" s="45" t="s">
        <v>18</v>
      </c>
      <c r="K62" s="45" t="s">
        <v>18</v>
      </c>
      <c r="L62" s="45" t="s">
        <v>18</v>
      </c>
      <c r="M62" s="45" t="s">
        <v>18</v>
      </c>
      <c r="N62" s="45" t="s">
        <v>18</v>
      </c>
      <c r="O62" s="45" t="s">
        <v>18</v>
      </c>
      <c r="P62" s="45" t="s">
        <v>18</v>
      </c>
      <c r="Q62" s="45" t="s">
        <v>18</v>
      </c>
      <c r="R62" s="45" t="s">
        <v>18</v>
      </c>
    </row>
    <row r="63" spans="1:18" ht="46.8" x14ac:dyDescent="0.3">
      <c r="A63" s="16" t="s">
        <v>158</v>
      </c>
      <c r="B63" s="9" t="s">
        <v>159</v>
      </c>
      <c r="C63" s="45" t="s">
        <v>18</v>
      </c>
      <c r="D63" s="37" t="s">
        <v>18</v>
      </c>
      <c r="E63" s="45" t="s">
        <v>18</v>
      </c>
      <c r="F63" s="10" t="s">
        <v>18</v>
      </c>
      <c r="G63" s="10" t="s">
        <v>18</v>
      </c>
      <c r="H63" s="10" t="s">
        <v>18</v>
      </c>
      <c r="I63" s="10" t="s">
        <v>18</v>
      </c>
      <c r="J63" s="39" t="s">
        <v>18</v>
      </c>
      <c r="K63" s="45"/>
      <c r="L63" s="37" t="s">
        <v>160</v>
      </c>
      <c r="M63" s="45"/>
      <c r="N63" s="10" t="s">
        <v>161</v>
      </c>
      <c r="O63" s="10" t="s">
        <v>162</v>
      </c>
      <c r="P63" s="10">
        <v>15329</v>
      </c>
      <c r="Q63" s="10">
        <v>1.08</v>
      </c>
      <c r="R63" s="39">
        <f>M63*P63*Q63</f>
        <v>0</v>
      </c>
    </row>
    <row r="64" spans="1:18" ht="46.8" x14ac:dyDescent="0.3">
      <c r="A64" s="16" t="s">
        <v>163</v>
      </c>
      <c r="B64" s="9" t="s">
        <v>159</v>
      </c>
      <c r="C64" s="45" t="s">
        <v>18</v>
      </c>
      <c r="D64" s="37" t="s">
        <v>18</v>
      </c>
      <c r="E64" s="45" t="s">
        <v>18</v>
      </c>
      <c r="F64" s="10" t="s">
        <v>18</v>
      </c>
      <c r="G64" s="10" t="s">
        <v>18</v>
      </c>
      <c r="H64" s="10" t="s">
        <v>18</v>
      </c>
      <c r="I64" s="10" t="s">
        <v>18</v>
      </c>
      <c r="J64" s="39" t="s">
        <v>18</v>
      </c>
      <c r="K64" s="45"/>
      <c r="L64" s="37" t="s">
        <v>164</v>
      </c>
      <c r="M64" s="45"/>
      <c r="N64" s="10" t="s">
        <v>161</v>
      </c>
      <c r="O64" s="10" t="s">
        <v>165</v>
      </c>
      <c r="P64" s="10">
        <v>18517</v>
      </c>
      <c r="Q64" s="10">
        <v>1.08</v>
      </c>
      <c r="R64" s="39">
        <f t="shared" ref="R64:R69" si="6">M64*P64*Q64</f>
        <v>0</v>
      </c>
    </row>
    <row r="65" spans="1:18" ht="46.8" x14ac:dyDescent="0.3">
      <c r="A65" s="16" t="s">
        <v>166</v>
      </c>
      <c r="B65" s="9" t="s">
        <v>159</v>
      </c>
      <c r="C65" s="45" t="s">
        <v>18</v>
      </c>
      <c r="D65" s="37" t="s">
        <v>18</v>
      </c>
      <c r="E65" s="45" t="s">
        <v>18</v>
      </c>
      <c r="F65" s="10" t="s">
        <v>18</v>
      </c>
      <c r="G65" s="10" t="s">
        <v>18</v>
      </c>
      <c r="H65" s="10" t="s">
        <v>18</v>
      </c>
      <c r="I65" s="10" t="s">
        <v>18</v>
      </c>
      <c r="J65" s="39" t="s">
        <v>18</v>
      </c>
      <c r="K65" s="45"/>
      <c r="L65" s="37" t="s">
        <v>167</v>
      </c>
      <c r="M65" s="45"/>
      <c r="N65" s="10" t="s">
        <v>161</v>
      </c>
      <c r="O65" s="10" t="s">
        <v>168</v>
      </c>
      <c r="P65" s="10">
        <v>23088</v>
      </c>
      <c r="Q65" s="10">
        <v>1.08</v>
      </c>
      <c r="R65" s="39">
        <f t="shared" si="6"/>
        <v>0</v>
      </c>
    </row>
    <row r="66" spans="1:18" ht="46.8" x14ac:dyDescent="0.3">
      <c r="A66" s="16" t="s">
        <v>169</v>
      </c>
      <c r="B66" s="9" t="s">
        <v>159</v>
      </c>
      <c r="C66" s="45" t="s">
        <v>18</v>
      </c>
      <c r="D66" s="37" t="s">
        <v>18</v>
      </c>
      <c r="E66" s="45" t="s">
        <v>18</v>
      </c>
      <c r="F66" s="10" t="s">
        <v>18</v>
      </c>
      <c r="G66" s="10" t="s">
        <v>18</v>
      </c>
      <c r="H66" s="10" t="s">
        <v>18</v>
      </c>
      <c r="I66" s="10" t="s">
        <v>18</v>
      </c>
      <c r="J66" s="39" t="s">
        <v>18</v>
      </c>
      <c r="K66" s="45"/>
      <c r="L66" s="37" t="s">
        <v>170</v>
      </c>
      <c r="M66" s="45"/>
      <c r="N66" s="10" t="s">
        <v>161</v>
      </c>
      <c r="O66" s="10" t="s">
        <v>171</v>
      </c>
      <c r="P66" s="10">
        <v>23636</v>
      </c>
      <c r="Q66" s="10">
        <v>1.08</v>
      </c>
      <c r="R66" s="39">
        <f t="shared" si="6"/>
        <v>0</v>
      </c>
    </row>
    <row r="67" spans="1:18" ht="46.8" x14ac:dyDescent="0.3">
      <c r="A67" s="16" t="s">
        <v>172</v>
      </c>
      <c r="B67" s="9" t="s">
        <v>159</v>
      </c>
      <c r="C67" s="45" t="s">
        <v>18</v>
      </c>
      <c r="D67" s="37" t="s">
        <v>18</v>
      </c>
      <c r="E67" s="45" t="s">
        <v>18</v>
      </c>
      <c r="F67" s="10" t="s">
        <v>18</v>
      </c>
      <c r="G67" s="10" t="s">
        <v>18</v>
      </c>
      <c r="H67" s="10" t="s">
        <v>18</v>
      </c>
      <c r="I67" s="10" t="s">
        <v>18</v>
      </c>
      <c r="J67" s="39" t="s">
        <v>18</v>
      </c>
      <c r="K67" s="45"/>
      <c r="L67" s="37" t="s">
        <v>173</v>
      </c>
      <c r="M67" s="45"/>
      <c r="N67" s="10" t="s">
        <v>161</v>
      </c>
      <c r="O67" s="10" t="s">
        <v>174</v>
      </c>
      <c r="P67" s="10">
        <v>41090</v>
      </c>
      <c r="Q67" s="10">
        <v>1.08</v>
      </c>
      <c r="R67" s="39">
        <f t="shared" si="6"/>
        <v>0</v>
      </c>
    </row>
    <row r="68" spans="1:18" ht="46.8" x14ac:dyDescent="0.3">
      <c r="A68" s="16" t="s">
        <v>175</v>
      </c>
      <c r="B68" s="9" t="s">
        <v>159</v>
      </c>
      <c r="C68" s="45" t="s">
        <v>18</v>
      </c>
      <c r="D68" s="37" t="s">
        <v>18</v>
      </c>
      <c r="E68" s="45" t="s">
        <v>18</v>
      </c>
      <c r="F68" s="10" t="s">
        <v>18</v>
      </c>
      <c r="G68" s="10" t="s">
        <v>18</v>
      </c>
      <c r="H68" s="10" t="s">
        <v>18</v>
      </c>
      <c r="I68" s="10" t="s">
        <v>18</v>
      </c>
      <c r="J68" s="39" t="s">
        <v>18</v>
      </c>
      <c r="K68" s="45"/>
      <c r="L68" s="37" t="s">
        <v>176</v>
      </c>
      <c r="M68" s="45"/>
      <c r="N68" s="10" t="s">
        <v>161</v>
      </c>
      <c r="O68" s="10" t="s">
        <v>177</v>
      </c>
      <c r="P68" s="10">
        <v>53502</v>
      </c>
      <c r="Q68" s="10">
        <v>1.08</v>
      </c>
      <c r="R68" s="39">
        <f t="shared" si="6"/>
        <v>0</v>
      </c>
    </row>
    <row r="69" spans="1:18" ht="46.8" x14ac:dyDescent="0.3">
      <c r="A69" s="16" t="s">
        <v>178</v>
      </c>
      <c r="B69" s="9" t="s">
        <v>159</v>
      </c>
      <c r="C69" s="45" t="s">
        <v>18</v>
      </c>
      <c r="D69" s="37" t="s">
        <v>18</v>
      </c>
      <c r="E69" s="45" t="s">
        <v>18</v>
      </c>
      <c r="F69" s="10" t="s">
        <v>18</v>
      </c>
      <c r="G69" s="10" t="s">
        <v>18</v>
      </c>
      <c r="H69" s="10" t="s">
        <v>18</v>
      </c>
      <c r="I69" s="10" t="s">
        <v>18</v>
      </c>
      <c r="J69" s="39" t="s">
        <v>18</v>
      </c>
      <c r="K69" s="45"/>
      <c r="L69" s="37" t="s">
        <v>179</v>
      </c>
      <c r="M69" s="45"/>
      <c r="N69" s="10" t="s">
        <v>161</v>
      </c>
      <c r="O69" s="10" t="s">
        <v>180</v>
      </c>
      <c r="P69" s="10">
        <v>87659</v>
      </c>
      <c r="Q69" s="10">
        <v>1.08</v>
      </c>
      <c r="R69" s="39">
        <f t="shared" si="6"/>
        <v>0</v>
      </c>
    </row>
    <row r="70" spans="1:18" x14ac:dyDescent="0.3">
      <c r="A70" s="15">
        <v>6</v>
      </c>
      <c r="B70" s="7" t="s">
        <v>181</v>
      </c>
      <c r="C70" s="45" t="s">
        <v>18</v>
      </c>
      <c r="D70" s="45" t="s">
        <v>18</v>
      </c>
      <c r="E70" s="45" t="s">
        <v>18</v>
      </c>
      <c r="F70" s="45" t="s">
        <v>18</v>
      </c>
      <c r="G70" s="45" t="s">
        <v>18</v>
      </c>
      <c r="H70" s="45" t="s">
        <v>18</v>
      </c>
      <c r="I70" s="45" t="s">
        <v>18</v>
      </c>
      <c r="J70" s="45" t="s">
        <v>18</v>
      </c>
      <c r="K70" s="45" t="s">
        <v>18</v>
      </c>
      <c r="L70" s="45" t="s">
        <v>18</v>
      </c>
      <c r="M70" s="45" t="s">
        <v>18</v>
      </c>
      <c r="N70" s="45" t="s">
        <v>18</v>
      </c>
      <c r="O70" s="45" t="s">
        <v>18</v>
      </c>
      <c r="P70" s="45" t="s">
        <v>18</v>
      </c>
      <c r="Q70" s="45" t="s">
        <v>18</v>
      </c>
      <c r="R70" s="45" t="s">
        <v>18</v>
      </c>
    </row>
    <row r="71" spans="1:18" ht="62.4" x14ac:dyDescent="0.3">
      <c r="A71" s="16" t="s">
        <v>182</v>
      </c>
      <c r="B71" s="9" t="s">
        <v>183</v>
      </c>
      <c r="C71" s="45" t="s">
        <v>18</v>
      </c>
      <c r="D71" s="37" t="s">
        <v>18</v>
      </c>
      <c r="E71" s="45" t="s">
        <v>18</v>
      </c>
      <c r="F71" s="10" t="s">
        <v>18</v>
      </c>
      <c r="G71" s="10" t="s">
        <v>18</v>
      </c>
      <c r="H71" s="10" t="s">
        <v>18</v>
      </c>
      <c r="I71" s="10" t="s">
        <v>18</v>
      </c>
      <c r="J71" s="39" t="s">
        <v>18</v>
      </c>
      <c r="K71" s="45">
        <v>35</v>
      </c>
      <c r="L71" s="37"/>
      <c r="M71" s="45"/>
      <c r="N71" s="10" t="s">
        <v>161</v>
      </c>
      <c r="O71" s="10" t="s">
        <v>184</v>
      </c>
      <c r="P71" s="10">
        <v>563</v>
      </c>
      <c r="Q71" s="10">
        <v>1</v>
      </c>
      <c r="R71" s="39">
        <f>M71*P71*Q71</f>
        <v>0</v>
      </c>
    </row>
    <row r="72" spans="1:18" ht="46.8" x14ac:dyDescent="0.3">
      <c r="A72" s="16" t="s">
        <v>185</v>
      </c>
      <c r="B72" s="9" t="s">
        <v>186</v>
      </c>
      <c r="C72" s="45" t="s">
        <v>18</v>
      </c>
      <c r="D72" s="37" t="s">
        <v>18</v>
      </c>
      <c r="E72" s="45" t="s">
        <v>18</v>
      </c>
      <c r="F72" s="10" t="s">
        <v>18</v>
      </c>
      <c r="G72" s="10" t="s">
        <v>18</v>
      </c>
      <c r="H72" s="10" t="s">
        <v>18</v>
      </c>
      <c r="I72" s="10" t="s">
        <v>18</v>
      </c>
      <c r="J72" s="39" t="s">
        <v>18</v>
      </c>
      <c r="K72" s="45">
        <v>35</v>
      </c>
      <c r="L72" s="37"/>
      <c r="M72" s="45">
        <v>6.6</v>
      </c>
      <c r="N72" s="10" t="s">
        <v>161</v>
      </c>
      <c r="O72" s="10" t="s">
        <v>187</v>
      </c>
      <c r="P72" s="10">
        <v>167</v>
      </c>
      <c r="Q72" s="10">
        <v>1</v>
      </c>
      <c r="R72" s="39">
        <f t="shared" ref="R72:R73" si="7">M72*P72*Q72</f>
        <v>1102.2</v>
      </c>
    </row>
    <row r="73" spans="1:18" ht="31.8" thickBot="1" x14ac:dyDescent="0.35">
      <c r="A73" s="19" t="s">
        <v>188</v>
      </c>
      <c r="B73" s="20" t="s">
        <v>189</v>
      </c>
      <c r="C73" s="40" t="s">
        <v>18</v>
      </c>
      <c r="D73" s="41" t="s">
        <v>18</v>
      </c>
      <c r="E73" s="40" t="s">
        <v>18</v>
      </c>
      <c r="F73" s="41" t="s">
        <v>18</v>
      </c>
      <c r="G73" s="23" t="s">
        <v>18</v>
      </c>
      <c r="H73" s="23" t="s">
        <v>18</v>
      </c>
      <c r="I73" s="23" t="s">
        <v>18</v>
      </c>
      <c r="J73" s="42" t="s">
        <v>18</v>
      </c>
      <c r="K73" s="40" t="s">
        <v>190</v>
      </c>
      <c r="L73" s="41"/>
      <c r="M73" s="40">
        <v>6.6</v>
      </c>
      <c r="N73" s="41" t="s">
        <v>120</v>
      </c>
      <c r="O73" s="23" t="s">
        <v>191</v>
      </c>
      <c r="P73" s="23">
        <v>611</v>
      </c>
      <c r="Q73" s="23">
        <v>1</v>
      </c>
      <c r="R73" s="42">
        <f t="shared" si="7"/>
        <v>4032.6</v>
      </c>
    </row>
    <row r="74" spans="1:18" ht="47.4" thickTop="1" x14ac:dyDescent="0.3">
      <c r="A74" s="28"/>
      <c r="B74" s="48" t="s">
        <v>192</v>
      </c>
      <c r="C74" s="45" t="s">
        <v>18</v>
      </c>
      <c r="D74" s="45" t="s">
        <v>18</v>
      </c>
      <c r="E74" s="45" t="s">
        <v>18</v>
      </c>
      <c r="F74" s="45" t="s">
        <v>18</v>
      </c>
      <c r="G74" s="45" t="s">
        <v>18</v>
      </c>
      <c r="H74" s="45" t="s">
        <v>18</v>
      </c>
      <c r="I74" s="45" t="s">
        <v>18</v>
      </c>
      <c r="J74" s="29" t="s">
        <v>18</v>
      </c>
      <c r="K74" s="45" t="s">
        <v>18</v>
      </c>
      <c r="L74" s="45" t="s">
        <v>18</v>
      </c>
      <c r="M74" s="45" t="s">
        <v>18</v>
      </c>
      <c r="N74" s="45" t="s">
        <v>18</v>
      </c>
      <c r="O74" s="45" t="s">
        <v>18</v>
      </c>
      <c r="P74" s="45" t="s">
        <v>18</v>
      </c>
      <c r="Q74" s="45" t="s">
        <v>18</v>
      </c>
      <c r="R74" s="29">
        <f>R45+R46+R48+R49+R50+R51+R53+R54+R55+R56+R57+R58+R60+R61+R63+R64+R65+R66+R67+R68+R69+R71+R72+R73</f>
        <v>41437.504000000001</v>
      </c>
    </row>
  </sheetData>
  <mergeCells count="23">
    <mergeCell ref="A4:R5"/>
    <mergeCell ref="K39:R39"/>
    <mergeCell ref="K40:R40"/>
    <mergeCell ref="K41:N41"/>
    <mergeCell ref="O41:R41"/>
    <mergeCell ref="A38:J38"/>
    <mergeCell ref="A39:A42"/>
    <mergeCell ref="B39:B42"/>
    <mergeCell ref="C39:J39"/>
    <mergeCell ref="C40:J40"/>
    <mergeCell ref="C41:F41"/>
    <mergeCell ref="G41:J41"/>
    <mergeCell ref="O13:R13"/>
    <mergeCell ref="A10:R10"/>
    <mergeCell ref="A11:A14"/>
    <mergeCell ref="B11:B14"/>
    <mergeCell ref="C11:J11"/>
    <mergeCell ref="K11:R11"/>
    <mergeCell ref="C12:J12"/>
    <mergeCell ref="K12:R12"/>
    <mergeCell ref="C13:F13"/>
    <mergeCell ref="G13:J13"/>
    <mergeCell ref="K13:N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1:F20"/>
  <sheetViews>
    <sheetView tabSelected="1" view="pageBreakPreview" zoomScale="90" zoomScaleNormal="100" zoomScaleSheetLayoutView="90" workbookViewId="0">
      <selection activeCell="D3" sqref="D3:D20"/>
    </sheetView>
  </sheetViews>
  <sheetFormatPr defaultColWidth="9" defaultRowHeight="15.6" x14ac:dyDescent="0.3"/>
  <cols>
    <col min="1" max="1" width="7" style="44" customWidth="1"/>
    <col min="2" max="2" width="43.8984375" style="44" customWidth="1"/>
    <col min="3" max="4" width="23.19921875" style="44" customWidth="1"/>
    <col min="5" max="5" width="17.09765625" style="44" customWidth="1"/>
    <col min="6" max="6" width="11.8984375" style="44" bestFit="1" customWidth="1"/>
    <col min="7" max="16384" width="9" style="44"/>
  </cols>
  <sheetData>
    <row r="1" spans="1:6" ht="27.6" x14ac:dyDescent="0.3">
      <c r="A1" s="52" t="s">
        <v>81</v>
      </c>
      <c r="B1" s="52"/>
      <c r="C1" s="52"/>
      <c r="D1" s="52"/>
    </row>
    <row r="2" spans="1:6" ht="46.8" x14ac:dyDescent="0.3">
      <c r="A2" s="53" t="s">
        <v>1</v>
      </c>
      <c r="B2" s="54" t="s">
        <v>82</v>
      </c>
      <c r="C2" s="55" t="s">
        <v>195</v>
      </c>
      <c r="D2" s="55" t="s">
        <v>4</v>
      </c>
    </row>
    <row r="3" spans="1:6" ht="46.8" x14ac:dyDescent="0.3">
      <c r="A3" s="56" t="s">
        <v>83</v>
      </c>
      <c r="B3" s="57" t="s">
        <v>84</v>
      </c>
      <c r="C3" s="58" t="s">
        <v>18</v>
      </c>
      <c r="D3" s="72">
        <v>67930.534</v>
      </c>
    </row>
    <row r="4" spans="1:6" x14ac:dyDescent="0.3">
      <c r="A4" s="56" t="s">
        <v>85</v>
      </c>
      <c r="B4" s="57" t="s">
        <v>86</v>
      </c>
      <c r="C4" s="59" t="s">
        <v>18</v>
      </c>
      <c r="D4" s="73">
        <f>D3*0.2</f>
        <v>13586.106800000001</v>
      </c>
    </row>
    <row r="5" spans="1:6" ht="46.8" x14ac:dyDescent="0.3">
      <c r="A5" s="56" t="s">
        <v>87</v>
      </c>
      <c r="B5" s="60" t="s">
        <v>88</v>
      </c>
      <c r="C5" s="61" t="s">
        <v>18</v>
      </c>
      <c r="D5" s="72">
        <f>D3+D4</f>
        <v>81516.640799999994</v>
      </c>
    </row>
    <row r="6" spans="1:6" ht="31.2" x14ac:dyDescent="0.3">
      <c r="A6" s="56" t="s">
        <v>89</v>
      </c>
      <c r="B6" s="60" t="s">
        <v>90</v>
      </c>
      <c r="C6" s="59" t="s">
        <v>18</v>
      </c>
      <c r="D6" s="73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109808.8312224636</v>
      </c>
    </row>
    <row r="7" spans="1:6" ht="46.8" x14ac:dyDescent="0.3">
      <c r="A7" s="56" t="s">
        <v>91</v>
      </c>
      <c r="B7" s="57" t="s">
        <v>92</v>
      </c>
      <c r="C7" s="62" t="s">
        <v>18</v>
      </c>
      <c r="D7" s="73">
        <v>0</v>
      </c>
    </row>
    <row r="8" spans="1:6" ht="31.2" x14ac:dyDescent="0.3">
      <c r="A8" s="56" t="s">
        <v>93</v>
      </c>
      <c r="B8" s="57" t="s">
        <v>94</v>
      </c>
      <c r="C8" s="62" t="s">
        <v>18</v>
      </c>
      <c r="D8" s="73">
        <f>D5-D7</f>
        <v>81516.640799999994</v>
      </c>
    </row>
    <row r="9" spans="1:6" ht="46.8" x14ac:dyDescent="0.3">
      <c r="A9" s="56" t="s">
        <v>95</v>
      </c>
      <c r="B9" s="57" t="s">
        <v>96</v>
      </c>
      <c r="C9" s="62" t="s">
        <v>18</v>
      </c>
      <c r="D9" s="73">
        <f>SUM(D10:D17)</f>
        <v>80499.308636318106</v>
      </c>
      <c r="F9" s="63"/>
    </row>
    <row r="10" spans="1:6" x14ac:dyDescent="0.3">
      <c r="A10" s="56" t="s">
        <v>97</v>
      </c>
      <c r="B10" s="57" t="s">
        <v>98</v>
      </c>
      <c r="C10" s="62" t="s">
        <v>18</v>
      </c>
      <c r="D10" s="73">
        <v>0</v>
      </c>
      <c r="E10" s="74">
        <v>105.2557</v>
      </c>
    </row>
    <row r="11" spans="1:6" x14ac:dyDescent="0.3">
      <c r="A11" s="56" t="s">
        <v>99</v>
      </c>
      <c r="B11" s="57" t="s">
        <v>100</v>
      </c>
      <c r="C11" s="62" t="s">
        <v>18</v>
      </c>
      <c r="D11" s="73">
        <v>0</v>
      </c>
      <c r="E11" s="74">
        <v>106.826398641827</v>
      </c>
    </row>
    <row r="12" spans="1:6" x14ac:dyDescent="0.3">
      <c r="A12" s="56" t="s">
        <v>101</v>
      </c>
      <c r="B12" s="57" t="s">
        <v>102</v>
      </c>
      <c r="C12" s="62" t="s">
        <v>18</v>
      </c>
      <c r="D12" s="73">
        <v>0</v>
      </c>
      <c r="E12" s="74">
        <v>105.56188522495653</v>
      </c>
    </row>
    <row r="13" spans="1:6" x14ac:dyDescent="0.3">
      <c r="A13" s="56" t="s">
        <v>103</v>
      </c>
      <c r="B13" s="57" t="s">
        <v>104</v>
      </c>
      <c r="C13" s="62" t="s">
        <v>18</v>
      </c>
      <c r="D13" s="73">
        <v>0</v>
      </c>
      <c r="E13" s="74">
        <v>105.40060895691501</v>
      </c>
    </row>
    <row r="14" spans="1:6" x14ac:dyDescent="0.3">
      <c r="A14" s="56" t="s">
        <v>105</v>
      </c>
      <c r="B14" s="57" t="s">
        <v>106</v>
      </c>
      <c r="C14" s="62" t="s">
        <v>18</v>
      </c>
      <c r="D14" s="73">
        <v>0</v>
      </c>
      <c r="E14" s="74">
        <v>105.10035646544816</v>
      </c>
    </row>
    <row r="15" spans="1:6" x14ac:dyDescent="0.3">
      <c r="A15" s="56" t="s">
        <v>107</v>
      </c>
      <c r="B15" s="57" t="s">
        <v>108</v>
      </c>
      <c r="C15" s="62" t="s">
        <v>18</v>
      </c>
      <c r="D15" s="73">
        <v>80499.308636318106</v>
      </c>
      <c r="E15" s="74">
        <v>104.90017622301767</v>
      </c>
    </row>
    <row r="16" spans="1:6" x14ac:dyDescent="0.3">
      <c r="A16" s="56" t="s">
        <v>109</v>
      </c>
      <c r="B16" s="57" t="s">
        <v>110</v>
      </c>
      <c r="C16" s="62" t="s">
        <v>18</v>
      </c>
      <c r="D16" s="73">
        <v>0</v>
      </c>
      <c r="E16" s="74">
        <v>104.70002730372529</v>
      </c>
    </row>
    <row r="17" spans="1:5" x14ac:dyDescent="0.3">
      <c r="A17" s="56" t="s">
        <v>111</v>
      </c>
      <c r="B17" s="57" t="s">
        <v>112</v>
      </c>
      <c r="C17" s="62" t="s">
        <v>18</v>
      </c>
      <c r="D17" s="73">
        <v>0</v>
      </c>
      <c r="E17" s="74">
        <v>104.70002730372529</v>
      </c>
    </row>
    <row r="18" spans="1:5" ht="31.2" x14ac:dyDescent="0.3">
      <c r="A18" s="56">
        <v>8</v>
      </c>
      <c r="B18" s="57" t="s">
        <v>113</v>
      </c>
      <c r="C18" s="62" t="s">
        <v>18</v>
      </c>
      <c r="D18" s="73">
        <f>D6/1000</f>
        <v>109.80883122246361</v>
      </c>
    </row>
    <row r="19" spans="1:5" ht="62.4" x14ac:dyDescent="0.3">
      <c r="A19" s="56">
        <v>9</v>
      </c>
      <c r="B19" s="57" t="s">
        <v>114</v>
      </c>
      <c r="C19" s="62" t="s">
        <v>18</v>
      </c>
      <c r="D19" s="73">
        <v>0</v>
      </c>
    </row>
    <row r="20" spans="1:5" ht="31.2" x14ac:dyDescent="0.3">
      <c r="A20" s="56">
        <v>10</v>
      </c>
      <c r="B20" s="60" t="s">
        <v>115</v>
      </c>
      <c r="C20" s="61" t="s">
        <v>18</v>
      </c>
      <c r="D20" s="72">
        <f>D18+D19</f>
        <v>109.80883122246361</v>
      </c>
    </row>
  </sheetData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M_22-1-17-01-08-00-0-0035</vt:lpstr>
      <vt:lpstr>T6</vt:lpstr>
      <vt:lpstr>'M_22-1-17-01-08-00-0-0035'!Заголовки_для_печати</vt:lpstr>
      <vt:lpstr>'M_22-1-17-01-08-00-0-0035'!Область_печати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2021-11-26T11:35:43Z</dcterms:created>
  <dcterms:modified xsi:type="dcterms:W3CDTF">2022-11-01T11:16:33Z</dcterms:modified>
</cp:coreProperties>
</file>