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CDE55EBB-E74A-42E2-87D8-6A9E1F6F59FA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6" i="2"/>
  <c r="H46" i="2" s="1"/>
  <c r="G48" i="2"/>
  <c r="H48" i="2" s="1"/>
  <c r="G47" i="2"/>
  <c r="H47" i="2" s="1"/>
  <c r="E34" i="2"/>
  <c r="E35" i="2" s="1"/>
  <c r="E36" i="2" s="1"/>
  <c r="E40" i="2" s="1"/>
  <c r="D34" i="2"/>
  <c r="D35" i="2" s="1"/>
  <c r="D36" i="2" s="1"/>
  <c r="D40" i="2" s="1"/>
  <c r="D44" i="2" s="1"/>
  <c r="G28" i="2"/>
  <c r="H28" i="2" s="1"/>
  <c r="G27" i="2"/>
  <c r="H27" i="2" s="1"/>
  <c r="G25" i="2"/>
  <c r="H25" i="2" s="1"/>
  <c r="G24" i="2"/>
  <c r="H24" i="2" s="1"/>
  <c r="F59" i="2"/>
  <c r="E59" i="2"/>
  <c r="D59" i="2"/>
  <c r="F55" i="2"/>
  <c r="E55" i="2"/>
  <c r="D55" i="2"/>
  <c r="F50" i="2"/>
  <c r="E50" i="2"/>
  <c r="D50" i="2"/>
  <c r="G43" i="2"/>
  <c r="F43" i="2"/>
  <c r="E43" i="2"/>
  <c r="D43" i="2"/>
  <c r="H42" i="2"/>
  <c r="H43" i="2" s="1"/>
  <c r="H39" i="2"/>
  <c r="G39" i="2"/>
  <c r="F39" i="2"/>
  <c r="F40" i="2" s="1"/>
  <c r="E39" i="2"/>
  <c r="D39" i="2"/>
  <c r="H38" i="2"/>
  <c r="F36" i="2"/>
  <c r="G35" i="2"/>
  <c r="F35" i="2"/>
  <c r="F32" i="2"/>
  <c r="E32" i="2"/>
  <c r="D32" i="2"/>
  <c r="H31" i="2"/>
  <c r="H30" i="2"/>
  <c r="H29" i="2"/>
  <c r="H26" i="2"/>
  <c r="G48" i="1"/>
  <c r="G47" i="1"/>
  <c r="G46" i="1"/>
  <c r="E34" i="1"/>
  <c r="D34" i="1"/>
  <c r="G27" i="1"/>
  <c r="G25" i="1"/>
  <c r="G28" i="1"/>
  <c r="G58" i="1"/>
  <c r="H34" i="2" l="1"/>
  <c r="H35" i="2" s="1"/>
  <c r="H32" i="2"/>
  <c r="E44" i="2"/>
  <c r="D51" i="2"/>
  <c r="D56" i="2" s="1"/>
  <c r="D60" i="2" s="1"/>
  <c r="F44" i="2"/>
  <c r="F51" i="2" s="1"/>
  <c r="F56" i="2" s="1"/>
  <c r="F60" i="2" s="1"/>
  <c r="G32" i="2"/>
  <c r="G36" i="2" s="1"/>
  <c r="G40" i="2" s="1"/>
  <c r="G44" i="2" s="1"/>
  <c r="G59" i="2"/>
  <c r="H59" i="2" s="1"/>
  <c r="D50" i="1"/>
  <c r="H36" i="2" l="1"/>
  <c r="H40" i="2" s="1"/>
  <c r="H44" i="2" s="1"/>
  <c r="G53" i="2"/>
  <c r="G54" i="2"/>
  <c r="H54" i="2" s="1"/>
  <c r="E51" i="2"/>
  <c r="E56" i="2" s="1"/>
  <c r="E60" i="2" s="1"/>
  <c r="F62" i="2"/>
  <c r="F63" i="2" s="1"/>
  <c r="D62" i="2"/>
  <c r="D63" i="2" s="1"/>
  <c r="E50" i="1"/>
  <c r="F50" i="1"/>
  <c r="E64" i="2" l="1"/>
  <c r="E62" i="2"/>
  <c r="E63" i="2" s="1"/>
  <c r="D64" i="2"/>
  <c r="F64" i="2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H49" i="2" l="1"/>
  <c r="G50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H49" i="1" l="1"/>
  <c r="G50" i="1"/>
  <c r="H50" i="1" s="1"/>
  <c r="H51" i="1" s="1"/>
  <c r="H56" i="1" s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<sst xmlns="http://schemas.openxmlformats.org/spreadsheetml/2006/main" count="166" uniqueCount="69">
  <si>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</si>
  <si>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</si>
  <si>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</si>
  <si>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</si>
  <si>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</si>
  <si>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</si>
  <si>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</si>
  <si>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</si>
  <si>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</si>
  <si>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</si>
  <si>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</si>
  <si>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</si>
  <si>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</si>
  <si>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</si>
  <si>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</si>
  <si>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</si>
  <si>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</si>
  <si>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</si>
  <si>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</si>
  <si>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</si>
  <si>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</si>
  <si>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</si>
  <si>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</si>
  <si>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</si>
  <si>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</si>
  <si>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</si>
  <si>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</si>
  <si>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</si>
  <si>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</si>
  <si>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</si>
  <si>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</si>
  <si>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</si>
  <si>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</si>
  <si>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</si>
  <si>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</si>
  <si>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</si>
  <si>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</si>
  <si>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</si>
  <si>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</si>
  <si>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</si>
  <si>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</si>
  <si>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</si>
  <si>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</si>
  <si>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</si>
  <si>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</si>
  <si>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</si>
  <si>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</si>
  <si>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</si>
  <si>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</si>
  <si>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</si>
  <si>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</si>
  <si>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</si>
  <si>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</si>
  <si>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</si>
  <si>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</si>
  <si>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</si>
  <si>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</si>
  <si>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</si>
  <si>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</si>
  <si>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</si>
  <si>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</si>
  <si>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</si>
  <si>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</si>
  <si>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</si>
  <si>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</si>
  <si>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</si>
  <si>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</si>
  <si>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</si>
  <si>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Тихв, Стр-во 2КЛ-0,4 кВ от ТП-13 до ВРУ-0,4 кВ объекта заявителя по ул. Карла Маркса дом № 62 пом. 1 в г. Тихвин ЛО (22-1-20-1-08-03-0-1194)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</si>
</sst>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C10" sqref="C10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5879.7536832613696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17</f>
        <v>17</v>
      </c>
      <c r="H25" s="20">
        <f t="shared" ref="H25:H30" si="0">G25+F25+E25+D25</f>
        <v>17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>
        <f>8.5</f>
        <v>8.5</v>
      </c>
      <c r="H27" s="20">
        <f t="shared" si="0"/>
        <v>8.5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50388/1000/1.2</f>
        <v>41.99</v>
      </c>
      <c r="H28" s="20">
        <f>G28+F28+E28+D28</f>
        <v>41.99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80.240000000000009</v>
      </c>
      <c r="H32" s="20">
        <f>H24+H31+H25+H27+H29+H26+H28+H30</f>
        <v>80.240000000000009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2647.2</f>
        <v>2647.2</v>
      </c>
      <c r="E34" s="27">
        <f>915.18</f>
        <v>915.18</v>
      </c>
      <c r="F34" s="21"/>
      <c r="G34" s="21"/>
      <c r="H34" s="20">
        <f>D34+E34+G34+F34</f>
        <v>3562.3799999999997</v>
      </c>
    </row>
    <row r="35" spans="1:8" x14ac:dyDescent="0.2">
      <c r="A35" s="22"/>
      <c r="B35" s="32" t="s">
        <v>16</v>
      </c>
      <c r="C35" s="33"/>
      <c r="D35" s="20">
        <f>D34</f>
        <v>2647.2</v>
      </c>
      <c r="E35" s="20">
        <f>E34</f>
        <v>915.18</v>
      </c>
      <c r="F35" s="21">
        <f>F34</f>
        <v>0</v>
      </c>
      <c r="G35" s="21">
        <f>G34</f>
        <v>0</v>
      </c>
      <c r="H35" s="20">
        <f>H34</f>
        <v>3562.3799999999997</v>
      </c>
    </row>
    <row r="36" spans="1:8" x14ac:dyDescent="0.2">
      <c r="A36" s="22"/>
      <c r="B36" s="32" t="s">
        <v>34</v>
      </c>
      <c r="C36" s="33"/>
      <c r="D36" s="20">
        <f>D35+D32</f>
        <v>2647.2</v>
      </c>
      <c r="E36" s="20">
        <f>E35+E32</f>
        <v>915.18</v>
      </c>
      <c r="F36" s="20">
        <f>F35+F32</f>
        <v>0</v>
      </c>
      <c r="G36" s="20">
        <f>G35+G32</f>
        <v>80.240000000000009</v>
      </c>
      <c r="H36" s="20">
        <f>H35+H32</f>
        <v>3642.62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2647.2</v>
      </c>
      <c r="E40" s="20">
        <f t="shared" ref="E40" si="2">E39+E36</f>
        <v>915.18</v>
      </c>
      <c r="F40" s="20">
        <f t="shared" ref="F40" si="3">F39+F36</f>
        <v>0</v>
      </c>
      <c r="G40" s="20">
        <f t="shared" ref="G40" si="4">G39+G36</f>
        <v>80.240000000000009</v>
      </c>
      <c r="H40" s="20">
        <f>H39+H36</f>
        <v>3642.62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2647.2</v>
      </c>
      <c r="E44" s="20">
        <f t="shared" ref="E44" si="5">E43+E40</f>
        <v>915.18</v>
      </c>
      <c r="F44" s="20">
        <f t="shared" ref="F44" si="6">F43+F40</f>
        <v>0</v>
      </c>
      <c r="G44" s="20">
        <f t="shared" ref="G44" si="7">G43+G40</f>
        <v>80.240000000000009</v>
      </c>
      <c r="H44" s="20">
        <f>H43+H40</f>
        <v>3642.62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34</f>
        <v>34</v>
      </c>
      <c r="H46" s="20">
        <f t="shared" ref="H46" si="8">G46+F46+E46+D46</f>
        <v>34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35</f>
        <v>35</v>
      </c>
      <c r="H47" s="20">
        <f>G47+F47+E47+D47</f>
        <v>35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39.75</f>
        <v>39.75</v>
      </c>
      <c r="H48" s="20">
        <f>G48+F48+E48+D48</f>
        <v>39.75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307.6722092928083</v>
      </c>
      <c r="H49" s="20">
        <f>G49+F49+E49+D49</f>
        <v>307.6722092928083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416.4222092928083</v>
      </c>
      <c r="H50" s="20">
        <f>D50+E50+F50+G50</f>
        <v>416.4222092928083</v>
      </c>
    </row>
    <row r="51" spans="1:8" x14ac:dyDescent="0.2">
      <c r="A51" s="22"/>
      <c r="B51" s="32" t="s">
        <v>17</v>
      </c>
      <c r="C51" s="33"/>
      <c r="D51" s="20">
        <f>D50+D44</f>
        <v>2647.2</v>
      </c>
      <c r="E51" s="20">
        <f>E50+E44</f>
        <v>915.18</v>
      </c>
      <c r="F51" s="20">
        <f>F50+F44</f>
        <v>0</v>
      </c>
      <c r="G51" s="20">
        <f>G50+G44</f>
        <v>496.66220929280831</v>
      </c>
      <c r="H51" s="20">
        <f>H50+H44</f>
        <v>4059.0422092928084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80.279318000000004</v>
      </c>
      <c r="H53" s="20">
        <f>D53+E53+F53+G53</f>
        <v>80.279318000000004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472.59235042499995</v>
      </c>
      <c r="H54" s="20">
        <f>D54+E54+F54+G54</f>
        <v>472.59235042499995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552.87166842499994</v>
      </c>
      <c r="H55" s="20">
        <f>D55+E55+F55+G55</f>
        <v>552.87166842499994</v>
      </c>
    </row>
    <row r="56" spans="1:8" x14ac:dyDescent="0.2">
      <c r="A56" s="22"/>
      <c r="B56" s="32" t="s">
        <v>30</v>
      </c>
      <c r="C56" s="33"/>
      <c r="D56" s="20">
        <f>D51+D55</f>
        <v>2647.2</v>
      </c>
      <c r="E56" s="20">
        <f t="shared" ref="E56:G56" si="11">E51+E55</f>
        <v>915.18</v>
      </c>
      <c r="F56" s="20">
        <f t="shared" si="11"/>
        <v>0</v>
      </c>
      <c r="G56" s="20">
        <f t="shared" si="11"/>
        <v>1049.5338777178083</v>
      </c>
      <c r="H56" s="20">
        <f>H55+H51</f>
        <v>4611.9138777178086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345457.03/1000/1.2</f>
        <v>287.88085833333338</v>
      </c>
      <c r="H58" s="20">
        <f>G58+F58+E58+D58</f>
        <v>287.88085833333338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287.88085833333338</v>
      </c>
      <c r="H59" s="20">
        <f>G59+F59+E59+D59</f>
        <v>287.88085833333338</v>
      </c>
    </row>
    <row r="60" spans="1:8" x14ac:dyDescent="0.2">
      <c r="A60" s="22"/>
      <c r="B60" s="32" t="s">
        <v>21</v>
      </c>
      <c r="C60" s="33"/>
      <c r="D60" s="20">
        <f>D56+D59</f>
        <v>2647.2</v>
      </c>
      <c r="E60" s="20">
        <f>E56+E59</f>
        <v>915.18</v>
      </c>
      <c r="F60" s="20">
        <f>F56+F59</f>
        <v>0</v>
      </c>
      <c r="G60" s="20">
        <f>G56+G59</f>
        <v>1337.4147360511417</v>
      </c>
      <c r="H60" s="20">
        <f>D60+E60+F60+G60</f>
        <v>4899.7947360511416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529.43999999999994</v>
      </c>
      <c r="E62" s="20">
        <f>E60/100*20</f>
        <v>183.036</v>
      </c>
      <c r="F62" s="20">
        <f>F60/100*20</f>
        <v>0</v>
      </c>
      <c r="G62" s="20">
        <f>G60/100*20</f>
        <v>267.48294721022836</v>
      </c>
      <c r="H62" s="20">
        <f>H60/100*20</f>
        <v>979.95894721022842</v>
      </c>
    </row>
    <row r="63" spans="1:8" x14ac:dyDescent="0.2">
      <c r="A63" s="22"/>
      <c r="B63" s="32" t="s">
        <v>24</v>
      </c>
      <c r="C63" s="33"/>
      <c r="D63" s="20">
        <f>D62</f>
        <v>529.43999999999994</v>
      </c>
      <c r="E63" s="20">
        <f>E62</f>
        <v>183.036</v>
      </c>
      <c r="F63" s="21">
        <f>F62</f>
        <v>0</v>
      </c>
      <c r="G63" s="20">
        <f>G62</f>
        <v>267.48294721022836</v>
      </c>
      <c r="H63" s="20">
        <f>D63+E63+F63+G63</f>
        <v>979.95894721022819</v>
      </c>
    </row>
    <row r="64" spans="1:8" x14ac:dyDescent="0.2">
      <c r="A64" s="22"/>
      <c r="B64" s="32" t="s">
        <v>25</v>
      </c>
      <c r="C64" s="33"/>
      <c r="D64" s="20">
        <f>D60+D62</f>
        <v>3176.64</v>
      </c>
      <c r="E64" s="20">
        <f>E60+E62</f>
        <v>1098.2159999999999</v>
      </c>
      <c r="F64" s="20">
        <f>F60+F62</f>
        <v>0</v>
      </c>
      <c r="G64" s="20">
        <f>G60+G62</f>
        <v>1604.89768326137</v>
      </c>
      <c r="H64" s="20">
        <f>H60+H62</f>
        <v>5879.7536832613696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19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819.3958791392123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12.75/12.54</f>
        <v>1.0167464114832536</v>
      </c>
      <c r="H24" s="20">
        <f>G24+F24+E24+D24</f>
        <v>1.0167464114832536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17/12.54</f>
        <v>1.3556618819776716</v>
      </c>
      <c r="H25" s="20">
        <f t="shared" ref="H25:H30" si="0">G25+F25+E25+D25</f>
        <v>1.3556618819776716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>
        <f>8.5/12.54</f>
        <v>0.67783094098883578</v>
      </c>
      <c r="H27" s="20">
        <f t="shared" si="0"/>
        <v>0.67783094098883578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50388/1000/1.2/12.54</f>
        <v>3.3484848484848491</v>
      </c>
      <c r="H28" s="20">
        <f>G28+F28+E28+D28</f>
        <v>3.3484848484848491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6.3987240829346099</v>
      </c>
      <c r="H32" s="20">
        <f>H24+H31+H25+H27+H29+H26+H28+H30</f>
        <v>6.3987240829346099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2647.2/7.21</f>
        <v>367.15672676837721</v>
      </c>
      <c r="E34" s="27">
        <f>915.18/7.21</f>
        <v>126.93203883495146</v>
      </c>
      <c r="F34" s="21"/>
      <c r="G34" s="21"/>
      <c r="H34" s="20">
        <f>D34+E34+G34+F34</f>
        <v>494.08876560332868</v>
      </c>
    </row>
    <row r="35" spans="1:8" ht="12.75" customHeight="1" x14ac:dyDescent="0.2">
      <c r="A35" s="22"/>
      <c r="B35" s="32" t="s">
        <v>16</v>
      </c>
      <c r="C35" s="33"/>
      <c r="D35" s="20">
        <f>D34</f>
        <v>367.15672676837721</v>
      </c>
      <c r="E35" s="20">
        <f>E34</f>
        <v>126.93203883495146</v>
      </c>
      <c r="F35" s="21">
        <f>F34</f>
        <v>0</v>
      </c>
      <c r="G35" s="21">
        <f>G34</f>
        <v>0</v>
      </c>
      <c r="H35" s="20">
        <f>H34</f>
        <v>494.08876560332868</v>
      </c>
    </row>
    <row r="36" spans="1:8" ht="12.75" customHeight="1" x14ac:dyDescent="0.2">
      <c r="A36" s="22"/>
      <c r="B36" s="32" t="s">
        <v>34</v>
      </c>
      <c r="C36" s="33"/>
      <c r="D36" s="20">
        <f>D35+D32</f>
        <v>367.15672676837721</v>
      </c>
      <c r="E36" s="20">
        <f>E35+E32</f>
        <v>126.93203883495146</v>
      </c>
      <c r="F36" s="20">
        <f>F35+F32</f>
        <v>0</v>
      </c>
      <c r="G36" s="20">
        <f>G35+G32</f>
        <v>6.3987240829346099</v>
      </c>
      <c r="H36" s="20">
        <f>H35+H32</f>
        <v>500.4874896862633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367.15672676837721</v>
      </c>
      <c r="E40" s="20">
        <f t="shared" ref="E40:G40" si="2">E39+E36</f>
        <v>126.93203883495146</v>
      </c>
      <c r="F40" s="20">
        <f t="shared" si="2"/>
        <v>0</v>
      </c>
      <c r="G40" s="20">
        <f t="shared" si="2"/>
        <v>6.3987240829346099</v>
      </c>
      <c r="H40" s="20">
        <f>H39+H36</f>
        <v>500.4874896862633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367.15672676837721</v>
      </c>
      <c r="E44" s="20">
        <f t="shared" ref="E44:G44" si="3">E43+E40</f>
        <v>126.93203883495146</v>
      </c>
      <c r="F44" s="20">
        <f t="shared" si="3"/>
        <v>0</v>
      </c>
      <c r="G44" s="20">
        <f t="shared" si="3"/>
        <v>6.3987240829346099</v>
      </c>
      <c r="H44" s="20">
        <f>H43+H40</f>
        <v>500.4874896862633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34/7.21</f>
        <v>4.7156726768377251</v>
      </c>
      <c r="H46" s="20">
        <f t="shared" ref="H46" si="4">G46+F46+E46+D46</f>
        <v>4.7156726768377251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35/12.54</f>
        <v>2.791068580542265</v>
      </c>
      <c r="H47" s="20">
        <f>G47+F47+E47+D47</f>
        <v>2.791068580542265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39.75/12.54</f>
        <v>3.1698564593301439</v>
      </c>
      <c r="H48" s="20">
        <f>G48+F48+E48+D48</f>
        <v>3.1698564593301439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42.8768540318082</v>
      </c>
      <c r="H49" s="20">
        <f>G49+F49+E49+D49</f>
        <v>42.8768540318082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53.553451748518334</v>
      </c>
      <c r="H50" s="20">
        <f>D50+E50+F50+G50</f>
        <v>53.553451748518334</v>
      </c>
    </row>
    <row r="51" spans="1:8" ht="12.75" customHeight="1" x14ac:dyDescent="0.2">
      <c r="A51" s="22"/>
      <c r="B51" s="32" t="s">
        <v>17</v>
      </c>
      <c r="C51" s="33"/>
      <c r="D51" s="20">
        <f>D50+D44</f>
        <v>367.15672676837721</v>
      </c>
      <c r="E51" s="20">
        <f>E50+E44</f>
        <v>126.93203883495146</v>
      </c>
      <c r="F51" s="20">
        <f>F50+F44</f>
        <v>0</v>
      </c>
      <c r="G51" s="20">
        <f>G50+G44</f>
        <v>59.952175831452948</v>
      </c>
      <c r="H51" s="20">
        <f>H50+H44</f>
        <v>554.04094143478164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10.938911470423632</v>
      </c>
      <c r="H53" s="20">
        <f>D53+E53+F53+G53</f>
        <v>10.938911470423632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65.885992526689407</v>
      </c>
      <c r="H54" s="20">
        <f>D54+E54+F54+G54</f>
        <v>65.885992526689407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76.82490399711304</v>
      </c>
      <c r="H55" s="20">
        <f>D55+E55+F55+G55</f>
        <v>76.82490399711304</v>
      </c>
    </row>
    <row r="56" spans="1:8" ht="12.75" customHeight="1" x14ac:dyDescent="0.2">
      <c r="A56" s="22"/>
      <c r="B56" s="32" t="s">
        <v>30</v>
      </c>
      <c r="C56" s="33"/>
      <c r="D56" s="20">
        <f>D51+D55</f>
        <v>367.15672676837721</v>
      </c>
      <c r="E56" s="20">
        <f t="shared" ref="E56:G56" si="7">E51+E55</f>
        <v>126.93203883495146</v>
      </c>
      <c r="F56" s="20">
        <f t="shared" si="7"/>
        <v>0</v>
      </c>
      <c r="G56" s="20">
        <f t="shared" si="7"/>
        <v>136.777079828566</v>
      </c>
      <c r="H56" s="20">
        <f>H55+H51</f>
        <v>630.86584543189474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345457.03/1000/1.2/5.54</f>
        <v>51.9640538507822</v>
      </c>
      <c r="H58" s="20">
        <f>G58+F58+E58+D58</f>
        <v>51.9640538507822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51.9640538507822</v>
      </c>
      <c r="H59" s="20">
        <f>G59+F59+E59+D59</f>
        <v>51.9640538507822</v>
      </c>
    </row>
    <row r="60" spans="1:8" ht="12.75" customHeight="1" x14ac:dyDescent="0.2">
      <c r="A60" s="22"/>
      <c r="B60" s="32" t="s">
        <v>21</v>
      </c>
      <c r="C60" s="33"/>
      <c r="D60" s="20">
        <f>D56+D59</f>
        <v>367.15672676837721</v>
      </c>
      <c r="E60" s="20">
        <f>E56+E59</f>
        <v>126.93203883495146</v>
      </c>
      <c r="F60" s="20">
        <f>F56+F59</f>
        <v>0</v>
      </c>
      <c r="G60" s="20">
        <f>G56+G59</f>
        <v>188.7411336793482</v>
      </c>
      <c r="H60" s="20">
        <f>D60+E60+F60+G60</f>
        <v>682.82989928267693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73.431345353675439</v>
      </c>
      <c r="E62" s="20">
        <f>E60/100*20</f>
        <v>25.386407766990292</v>
      </c>
      <c r="F62" s="20">
        <f>F60/100*20</f>
        <v>0</v>
      </c>
      <c r="G62" s="20">
        <f>G60/100*20</f>
        <v>37.748226735869636</v>
      </c>
      <c r="H62" s="20">
        <f>H60/100*20</f>
        <v>136.56597985653539</v>
      </c>
    </row>
    <row r="63" spans="1:8" ht="12.75" customHeight="1" x14ac:dyDescent="0.2">
      <c r="A63" s="22"/>
      <c r="B63" s="32" t="s">
        <v>24</v>
      </c>
      <c r="C63" s="33"/>
      <c r="D63" s="20">
        <f>D62</f>
        <v>73.431345353675439</v>
      </c>
      <c r="E63" s="20">
        <f>E62</f>
        <v>25.386407766990292</v>
      </c>
      <c r="F63" s="21">
        <f>F62</f>
        <v>0</v>
      </c>
      <c r="G63" s="20">
        <f>G62</f>
        <v>37.748226735869636</v>
      </c>
      <c r="H63" s="20">
        <f>D63+E63+F63+G63</f>
        <v>136.56597985653536</v>
      </c>
    </row>
    <row r="64" spans="1:8" ht="12.75" customHeight="1" x14ac:dyDescent="0.2">
      <c r="A64" s="22"/>
      <c r="B64" s="32" t="s">
        <v>25</v>
      </c>
      <c r="C64" s="33"/>
      <c r="D64" s="20">
        <f>D60+D62</f>
        <v>440.58807212205267</v>
      </c>
      <c r="E64" s="20">
        <f>E60+E62</f>
        <v>152.31844660194176</v>
      </c>
      <c r="F64" s="20">
        <f>F60+F62</f>
        <v>0</v>
      </c>
      <c r="G64" s="20">
        <f>G60+G62</f>
        <v>226.48936041521785</v>
      </c>
      <c r="H64" s="20">
        <f>H60+H62</f>
        <v>819.3958791392123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2023-11-13T10:58:50Z</dcterms:modified>
</cp:coreProperties>
</file>