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Рабочий формат ИПР\ССР\"/>
    </mc:Choice>
  </mc:AlternateContent>
  <xr:revisionPtr revIDLastSave="0" documentId="13_ncr:1_{CAFDA023-D5EB-4848-9C51-F3CC79ACA399}" xr6:coauthVersionLast="36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тек.ц.!$A$1:$H$84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66" i="2"/>
  <c r="H66" i="2" s="1"/>
  <c r="F66" i="2"/>
  <c r="E66" i="2"/>
  <c r="D66" i="2"/>
  <c r="H65" i="2"/>
  <c r="G59" i="2" s="1"/>
  <c r="H64" i="2"/>
  <c r="H63" i="2"/>
  <c r="F60" i="2"/>
  <c r="E60" i="2"/>
  <c r="D60" i="2"/>
  <c r="F55" i="2"/>
  <c r="E55" i="2"/>
  <c r="D55" i="2"/>
  <c r="H53" i="2"/>
  <c r="H52" i="2"/>
  <c r="H51" i="2"/>
  <c r="H50" i="2"/>
  <c r="H49" i="2"/>
  <c r="G46" i="2"/>
  <c r="F46" i="2"/>
  <c r="E46" i="2"/>
  <c r="D46" i="2"/>
  <c r="H45" i="2"/>
  <c r="H46" i="2" s="1"/>
  <c r="G42" i="2"/>
  <c r="F42" i="2"/>
  <c r="H41" i="2"/>
  <c r="H42" i="2" s="1"/>
  <c r="G38" i="2"/>
  <c r="F38" i="2"/>
  <c r="F39" i="2" s="1"/>
  <c r="E38" i="2"/>
  <c r="E39" i="2" s="1"/>
  <c r="E43" i="2" s="1"/>
  <c r="E47" i="2" s="1"/>
  <c r="E56" i="2" s="1"/>
  <c r="E61" i="2" s="1"/>
  <c r="E67" i="2" s="1"/>
  <c r="D38" i="2"/>
  <c r="D39" i="2" s="1"/>
  <c r="D43" i="2" s="1"/>
  <c r="D47" i="2" s="1"/>
  <c r="H37" i="2"/>
  <c r="H36" i="2"/>
  <c r="H35" i="2"/>
  <c r="H34" i="2"/>
  <c r="G32" i="2"/>
  <c r="F32" i="2"/>
  <c r="E32" i="2"/>
  <c r="D32" i="2"/>
  <c r="H31" i="2"/>
  <c r="H30" i="2"/>
  <c r="H29" i="2"/>
  <c r="H28" i="2"/>
  <c r="H27" i="2"/>
  <c r="H26" i="2"/>
  <c r="H25" i="2"/>
  <c r="H24" i="2"/>
  <c r="D69" i="1"/>
  <c r="G66" i="1"/>
  <c r="H66" i="1" s="1"/>
  <c r="G58" i="1"/>
  <c r="H47" i="1"/>
  <c r="G47" i="1"/>
  <c r="F47" i="1"/>
  <c r="E47" i="1"/>
  <c r="D47" i="1"/>
  <c r="H38" i="1"/>
  <c r="E38" i="1"/>
  <c r="F38" i="1"/>
  <c r="G38" i="1"/>
  <c r="D38" i="1"/>
  <c r="D39" i="1"/>
  <c r="H64" i="1"/>
  <c r="H63" i="1"/>
  <c r="H35" i="1"/>
  <c r="H50" i="1"/>
  <c r="H49" i="1"/>
  <c r="H36" i="1"/>
  <c r="H34" i="1"/>
  <c r="F43" i="2" l="1"/>
  <c r="F47" i="2" s="1"/>
  <c r="F56" i="2" s="1"/>
  <c r="F61" i="2" s="1"/>
  <c r="F67" i="2" s="1"/>
  <c r="H38" i="2"/>
  <c r="H32" i="2"/>
  <c r="G39" i="2"/>
  <c r="G43" i="2" s="1"/>
  <c r="G47" i="2" s="1"/>
  <c r="D56" i="2"/>
  <c r="D61" i="2" s="1"/>
  <c r="D67" i="2" s="1"/>
  <c r="E69" i="2"/>
  <c r="E70" i="2" s="1"/>
  <c r="D55" i="1"/>
  <c r="H58" i="2" l="1"/>
  <c r="H39" i="2"/>
  <c r="H43" i="2" s="1"/>
  <c r="H47" i="2" s="1"/>
  <c r="E71" i="2"/>
  <c r="H59" i="2"/>
  <c r="F69" i="2"/>
  <c r="F70" i="2" s="1"/>
  <c r="D69" i="2"/>
  <c r="D70" i="2" s="1"/>
  <c r="E55" i="1"/>
  <c r="F55" i="1"/>
  <c r="D71" i="2" l="1"/>
  <c r="G54" i="2"/>
  <c r="H54" i="2" s="1"/>
  <c r="F71" i="2"/>
  <c r="G60" i="2"/>
  <c r="H60" i="2" s="1"/>
  <c r="D66" i="1"/>
  <c r="D60" i="1"/>
  <c r="D46" i="1"/>
  <c r="D32" i="1"/>
  <c r="E66" i="1"/>
  <c r="F66" i="1"/>
  <c r="H53" i="1"/>
  <c r="G55" i="2" l="1"/>
  <c r="G56" i="2" s="1"/>
  <c r="G61" i="2" s="1"/>
  <c r="G67" i="2" s="1"/>
  <c r="H30" i="1"/>
  <c r="E32" i="1"/>
  <c r="F32" i="1"/>
  <c r="G32" i="1"/>
  <c r="H55" i="2" l="1"/>
  <c r="H56" i="2" s="1"/>
  <c r="H61" i="2" s="1"/>
  <c r="H67" i="2" s="1"/>
  <c r="H69" i="2" s="1"/>
  <c r="H71" i="2" s="1"/>
  <c r="D6" i="2" s="1"/>
  <c r="G69" i="2"/>
  <c r="G70" i="2" s="1"/>
  <c r="H70" i="2" s="1"/>
  <c r="H26" i="1"/>
  <c r="G71" i="2" l="1"/>
  <c r="H27" i="1"/>
  <c r="H29" i="1"/>
  <c r="H24" i="1"/>
  <c r="G46" i="1"/>
  <c r="F46" i="1"/>
  <c r="E46" i="1"/>
  <c r="H45" i="1"/>
  <c r="G42" i="1"/>
  <c r="F42" i="1"/>
  <c r="H41" i="1"/>
  <c r="H42" i="1" s="1"/>
  <c r="H31" i="1"/>
  <c r="H46" i="1" l="1"/>
  <c r="H51" i="1"/>
  <c r="H28" i="1"/>
  <c r="E60" i="1" l="1"/>
  <c r="F60" i="1"/>
  <c r="H25" i="1" l="1"/>
  <c r="H32" i="1" s="1"/>
  <c r="H52" i="1"/>
  <c r="H65" i="1"/>
  <c r="G59" i="1" s="1"/>
  <c r="D43" i="1" l="1"/>
  <c r="F39" i="1"/>
  <c r="F43" i="1" s="1"/>
  <c r="F56" i="1" s="1"/>
  <c r="D56" i="1" l="1"/>
  <c r="G39" i="1"/>
  <c r="G43" i="1" s="1"/>
  <c r="F61" i="1"/>
  <c r="D61" i="1" l="1"/>
  <c r="D67" i="1" s="1"/>
  <c r="F67" i="1"/>
  <c r="F69" i="1" s="1"/>
  <c r="H37" i="1"/>
  <c r="H39" i="1" s="1"/>
  <c r="H43" i="1" l="1"/>
  <c r="F71" i="1"/>
  <c r="F70" i="1"/>
  <c r="E39" i="1" l="1"/>
  <c r="E43" i="1" s="1"/>
  <c r="D70" i="1"/>
  <c r="H59" i="1" l="1"/>
  <c r="E56" i="1"/>
  <c r="E61" i="1" s="1"/>
  <c r="E67" i="1" s="1"/>
  <c r="D71" i="1"/>
  <c r="G60" i="1" l="1"/>
  <c r="H60" i="1" s="1"/>
  <c r="H58" i="1"/>
  <c r="E69" i="1"/>
  <c r="G54" i="1" l="1"/>
  <c r="G55" i="1" s="1"/>
  <c r="E70" i="1"/>
  <c r="E71" i="1"/>
  <c r="H54" i="1" l="1"/>
  <c r="H55" i="1"/>
  <c r="H56" i="1" s="1"/>
  <c r="H61" i="1" s="1"/>
  <c r="H67" i="1" s="1"/>
  <c r="H71" i="1" l="1"/>
  <c r="H69" i="1"/>
  <c r="G56" i="1"/>
  <c r="G61" i="1" s="1"/>
  <c r="G67" i="1" s="1"/>
  <c r="D6" i="1" l="1"/>
  <c r="G69" i="1"/>
  <c r="G70" i="1" s="1"/>
  <c r="H70" i="1" s="1"/>
  <c r="G71" i="1" l="1"/>
</calcChain>
</file>

<file path=xl/sharedStrings.xml><?xml version="1.0" encoding="utf-8"?>
<sst xmlns="http://schemas.openxmlformats.org/spreadsheetml/2006/main" count="194" uniqueCount="81">
  <si>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</si>
  <si>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</si>
  <si>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</si>
  <si>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</si>
  <si>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</si>
  <si>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</si>
  <si>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</si>
  <si>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</si>
  <si>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</si>
  <si>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</si>
  <si>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</si>
  <si>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</si>
  <si>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</si>
  <si>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</si>
  <si>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</si>
  <si>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</si>
  <si>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</si>
  <si>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</si>
  <si>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</si>
  <si>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</si>
  <si>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</si>
  <si>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</si>
  <si>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</si>
  <si>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</si>
  <si>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</si>
  <si>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</si>
  <si>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</si>
  <si>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</si>
  <si>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</si>
  <si>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</si>
  <si>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</si>
  <si>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</si>
  <si>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</si>
  <si>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</si>
  <si>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</si>
  <si>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</si>
  <si>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</si>
  <si>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</si>
  <si>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</si>
  <si>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Контрольно-исполнительная съемка</t>
  </si>
  <si>
    <t>Топографическая съемка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</si>
  <si>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</si>
  <si>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</si>
  <si>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</si>
  <si>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</si>
  <si>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</si>
  <si>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</si>
  <si>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</si>
  <si>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</si>
  <si>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</si>
  <si>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</si>
  <si>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</si>
  <si>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</si>
  <si>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</si>
  <si>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</si>
  <si>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</si>
  <si>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</si>
  <si>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</si>
  <si>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</si>
  <si>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</si>
  <si>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</si>
  <si>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</si>
  <si>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</si>
  <si>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</si>
  <si>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</si>
  <si>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Строительство ТП-10/0,4кВ мощностью 0,25МВА, КЛ-10/0,4кВ-0,7 км по договору ТП№08-028/005-ПС-22 (Кикеринская СОШ) в п. Кикерино Волосовского р-на ЛО (22-1-08-1-08-03-0-1631)</t>
  </si>
  <si>
    <t xml:space="preserve">Строительство КЛ-10 кВ </t>
  </si>
  <si>
    <t>Строительство КЛ-10 кВ. ГНБ</t>
  </si>
  <si>
    <t>ЛС№1</t>
  </si>
  <si>
    <t>ЛС№2</t>
  </si>
  <si>
    <t>ЛС№3</t>
  </si>
  <si>
    <t>ЛС№4</t>
  </si>
  <si>
    <t xml:space="preserve">Строительство 2КЛ-0,4 кВ </t>
  </si>
  <si>
    <t xml:space="preserve">Строительство КТП </t>
  </si>
  <si>
    <t xml:space="preserve">Пусконаладочные работы КЛ-10 кВ </t>
  </si>
  <si>
    <t xml:space="preserve">Проектные работы КЛ-10 кВ </t>
  </si>
  <si>
    <t>Пусконаладочные работы 2КЛ-0,4кВ</t>
  </si>
  <si>
    <t>Пусконаладочные работы КТП</t>
  </si>
  <si>
    <t>Проектные работы 2КЛ-0,4кВ</t>
  </si>
  <si>
    <t>Проектные работы КТП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</si>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</sst>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" fontId="1" fillId="0" borderId="0" xfId="0" applyNumberFormat="1" applyFont="1"/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4"/>
  <sheetViews>
    <sheetView tabSelected="1" view="pageBreakPreview" zoomScale="75" zoomScaleNormal="75" zoomScaleSheetLayoutView="75" workbookViewId="0">
      <selection activeCell="B17" sqref="B1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8" t="s">
        <v>2</v>
      </c>
      <c r="D2" s="38"/>
      <c r="E2" s="38"/>
      <c r="F2" s="38"/>
      <c r="G2" s="38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55</v>
      </c>
      <c r="C6" s="45"/>
      <c r="D6" s="24">
        <f>H71</f>
        <v>6716.3367966815995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39"/>
      <c r="D8" s="40"/>
      <c r="E8" s="40"/>
      <c r="F8" s="40"/>
      <c r="G8" s="40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1" t="s">
        <v>65</v>
      </c>
      <c r="D14" s="38"/>
      <c r="E14" s="38"/>
      <c r="F14" s="38"/>
      <c r="G14" s="38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80</v>
      </c>
      <c r="D17" s="13"/>
      <c r="E17" s="2"/>
      <c r="F17" s="2"/>
      <c r="G17" s="2"/>
      <c r="H17" s="2"/>
    </row>
    <row r="18" spans="1:8" ht="12.75" customHeight="1" x14ac:dyDescent="0.2">
      <c r="A18" s="42" t="s">
        <v>8</v>
      </c>
      <c r="B18" s="43" t="s">
        <v>51</v>
      </c>
      <c r="C18" s="43" t="s">
        <v>9</v>
      </c>
      <c r="D18" s="44" t="s">
        <v>10</v>
      </c>
      <c r="E18" s="44"/>
      <c r="F18" s="44"/>
      <c r="G18" s="44"/>
      <c r="H18" s="42" t="s">
        <v>52</v>
      </c>
    </row>
    <row r="19" spans="1:8" x14ac:dyDescent="0.2">
      <c r="A19" s="42"/>
      <c r="B19" s="43"/>
      <c r="C19" s="43"/>
      <c r="D19" s="42" t="s">
        <v>11</v>
      </c>
      <c r="E19" s="42" t="s">
        <v>12</v>
      </c>
      <c r="F19" s="42" t="s">
        <v>13</v>
      </c>
      <c r="G19" s="42" t="s">
        <v>38</v>
      </c>
      <c r="H19" s="42"/>
    </row>
    <row r="20" spans="1:8" x14ac:dyDescent="0.2">
      <c r="A20" s="42"/>
      <c r="B20" s="43"/>
      <c r="C20" s="43"/>
      <c r="D20" s="42"/>
      <c r="E20" s="42"/>
      <c r="F20" s="42"/>
      <c r="G20" s="42"/>
      <c r="H20" s="42"/>
    </row>
    <row r="21" spans="1:8" x14ac:dyDescent="0.2">
      <c r="A21" s="42"/>
      <c r="B21" s="43"/>
      <c r="C21" s="43"/>
      <c r="D21" s="42"/>
      <c r="E21" s="42"/>
      <c r="F21" s="42"/>
      <c r="G21" s="42"/>
      <c r="H21" s="42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6" t="s">
        <v>36</v>
      </c>
      <c r="B23" s="37"/>
      <c r="C23" s="37"/>
      <c r="D23" s="37"/>
      <c r="E23" s="37"/>
      <c r="F23" s="37"/>
      <c r="G23" s="37"/>
      <c r="H23" s="37"/>
    </row>
    <row r="24" spans="1:8" x14ac:dyDescent="0.2">
      <c r="A24" s="18">
        <v>1</v>
      </c>
      <c r="B24" s="23" t="s">
        <v>59</v>
      </c>
      <c r="C24" s="19" t="s">
        <v>19</v>
      </c>
      <c r="D24" s="21"/>
      <c r="E24" s="21"/>
      <c r="F24" s="21"/>
      <c r="G24" s="20">
        <v>0</v>
      </c>
      <c r="H24" s="20">
        <f>G24+F24+E24+D24</f>
        <v>0</v>
      </c>
    </row>
    <row r="25" spans="1:8" x14ac:dyDescent="0.2">
      <c r="A25" s="18">
        <v>2</v>
      </c>
      <c r="B25" s="23" t="s">
        <v>59</v>
      </c>
      <c r="C25" s="19" t="s">
        <v>26</v>
      </c>
      <c r="D25" s="21"/>
      <c r="E25" s="21"/>
      <c r="F25" s="21"/>
      <c r="G25" s="20"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59</v>
      </c>
      <c r="C26" s="19" t="s">
        <v>57</v>
      </c>
      <c r="D26" s="21"/>
      <c r="E26" s="21"/>
      <c r="F26" s="21"/>
      <c r="G26" s="20">
        <v>0</v>
      </c>
      <c r="H26" s="20">
        <f t="shared" si="0"/>
        <v>0</v>
      </c>
    </row>
    <row r="27" spans="1:8" x14ac:dyDescent="0.2">
      <c r="A27" s="18">
        <v>4</v>
      </c>
      <c r="B27" s="23" t="s">
        <v>59</v>
      </c>
      <c r="C27" s="19" t="s">
        <v>49</v>
      </c>
      <c r="D27" s="21"/>
      <c r="E27" s="21"/>
      <c r="F27" s="21"/>
      <c r="G27" s="20">
        <v>0</v>
      </c>
      <c r="H27" s="20">
        <f t="shared" si="0"/>
        <v>0</v>
      </c>
    </row>
    <row r="28" spans="1:8" x14ac:dyDescent="0.2">
      <c r="A28" s="18">
        <v>5</v>
      </c>
      <c r="B28" s="23" t="s">
        <v>59</v>
      </c>
      <c r="C28" s="19" t="s">
        <v>40</v>
      </c>
      <c r="D28" s="21"/>
      <c r="E28" s="21"/>
      <c r="F28" s="21"/>
      <c r="G28" s="20">
        <v>48.45</v>
      </c>
      <c r="H28" s="20">
        <f>G28+F28+E28+D28</f>
        <v>48.45</v>
      </c>
    </row>
    <row r="29" spans="1:8" x14ac:dyDescent="0.2">
      <c r="A29" s="18">
        <v>6</v>
      </c>
      <c r="B29" s="23" t="s">
        <v>59</v>
      </c>
      <c r="C29" s="19" t="s">
        <v>50</v>
      </c>
      <c r="D29" s="21"/>
      <c r="E29" s="21"/>
      <c r="F29" s="21"/>
      <c r="G29" s="20">
        <v>0</v>
      </c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>
        <v>0</v>
      </c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41</v>
      </c>
      <c r="D31" s="21"/>
      <c r="E31" s="21"/>
      <c r="F31" s="21"/>
      <c r="G31" s="20">
        <v>0</v>
      </c>
      <c r="H31" s="20">
        <f>G31+F31+E31+D31</f>
        <v>0</v>
      </c>
    </row>
    <row r="32" spans="1:8" x14ac:dyDescent="0.2">
      <c r="A32" s="22"/>
      <c r="B32" s="34" t="s">
        <v>37</v>
      </c>
      <c r="C32" s="35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56.95</v>
      </c>
      <c r="H32" s="20">
        <f>H24+H31+H25+H27+H29+H26+H28+H30</f>
        <v>56.95</v>
      </c>
    </row>
    <row r="33" spans="1:8" x14ac:dyDescent="0.2">
      <c r="A33" s="36" t="s">
        <v>14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8">
        <v>9</v>
      </c>
      <c r="B34" s="19" t="s">
        <v>68</v>
      </c>
      <c r="C34" s="25" t="s">
        <v>66</v>
      </c>
      <c r="D34" s="27">
        <v>369.75</v>
      </c>
      <c r="E34" s="27">
        <v>609.89</v>
      </c>
      <c r="F34" s="21">
        <v>0</v>
      </c>
      <c r="G34" s="21">
        <v>0</v>
      </c>
      <c r="H34" s="20">
        <f>D34+E34+G34+F34</f>
        <v>979.64</v>
      </c>
    </row>
    <row r="35" spans="1:8" x14ac:dyDescent="0.2">
      <c r="A35" s="18">
        <v>10</v>
      </c>
      <c r="B35" s="19" t="s">
        <v>69</v>
      </c>
      <c r="C35" s="25" t="s">
        <v>67</v>
      </c>
      <c r="D35" s="27">
        <v>66.95</v>
      </c>
      <c r="E35" s="27">
        <v>23.47</v>
      </c>
      <c r="F35" s="21">
        <v>0</v>
      </c>
      <c r="G35" s="21">
        <v>0</v>
      </c>
      <c r="H35" s="20">
        <f>D35+E35+G35+F35</f>
        <v>90.42</v>
      </c>
    </row>
    <row r="36" spans="1:8" x14ac:dyDescent="0.2">
      <c r="A36" s="18">
        <v>11</v>
      </c>
      <c r="B36" s="19" t="s">
        <v>70</v>
      </c>
      <c r="C36" s="25" t="s">
        <v>72</v>
      </c>
      <c r="D36" s="27">
        <v>204.85</v>
      </c>
      <c r="E36" s="27">
        <v>525.03</v>
      </c>
      <c r="F36" s="21">
        <v>18.920000000000002</v>
      </c>
      <c r="G36" s="21">
        <v>0</v>
      </c>
      <c r="H36" s="20">
        <f>D36+E36+G36+F36</f>
        <v>748.8</v>
      </c>
    </row>
    <row r="37" spans="1:8" x14ac:dyDescent="0.2">
      <c r="A37" s="18">
        <v>12</v>
      </c>
      <c r="B37" s="19" t="s">
        <v>71</v>
      </c>
      <c r="C37" s="25" t="s">
        <v>73</v>
      </c>
      <c r="D37" s="27">
        <v>450.72</v>
      </c>
      <c r="E37" s="27">
        <v>31.8</v>
      </c>
      <c r="F37" s="21">
        <v>1760.29</v>
      </c>
      <c r="G37" s="21">
        <v>0</v>
      </c>
      <c r="H37" s="20">
        <f>D37+E37+G37+F37</f>
        <v>2242.81</v>
      </c>
    </row>
    <row r="38" spans="1:8" x14ac:dyDescent="0.2">
      <c r="A38" s="22"/>
      <c r="B38" s="34" t="s">
        <v>16</v>
      </c>
      <c r="C38" s="35"/>
      <c r="D38" s="20">
        <f>D37+D36+D35+D34</f>
        <v>1092.27</v>
      </c>
      <c r="E38" s="20">
        <f t="shared" ref="E38:G38" si="2">E37+E36+E35+E34</f>
        <v>1190.19</v>
      </c>
      <c r="F38" s="20">
        <f t="shared" si="2"/>
        <v>1779.21</v>
      </c>
      <c r="G38" s="20">
        <f t="shared" si="2"/>
        <v>0</v>
      </c>
      <c r="H38" s="20">
        <f>H37+H36+H35+H34</f>
        <v>4061.6699999999996</v>
      </c>
    </row>
    <row r="39" spans="1:8" x14ac:dyDescent="0.2">
      <c r="A39" s="22"/>
      <c r="B39" s="34" t="s">
        <v>34</v>
      </c>
      <c r="C39" s="35"/>
      <c r="D39" s="20">
        <f>D38+D32</f>
        <v>1092.27</v>
      </c>
      <c r="E39" s="20">
        <f>E38+E32</f>
        <v>1190.19</v>
      </c>
      <c r="F39" s="20">
        <f>F38+F32</f>
        <v>1779.21</v>
      </c>
      <c r="G39" s="20">
        <f>G38+G32</f>
        <v>56.95</v>
      </c>
      <c r="H39" s="20">
        <f>H38+H32</f>
        <v>4118.62</v>
      </c>
    </row>
    <row r="40" spans="1:8" x14ac:dyDescent="0.2">
      <c r="A40" s="36" t="s">
        <v>44</v>
      </c>
      <c r="B40" s="37"/>
      <c r="C40" s="37"/>
      <c r="D40" s="37"/>
      <c r="E40" s="37"/>
      <c r="F40" s="37"/>
      <c r="G40" s="37"/>
      <c r="H40" s="37"/>
    </row>
    <row r="41" spans="1:8" x14ac:dyDescent="0.2">
      <c r="A41" s="18">
        <v>13</v>
      </c>
      <c r="B41" s="19" t="s">
        <v>15</v>
      </c>
      <c r="C41" s="25"/>
      <c r="D41" s="27">
        <v>0</v>
      </c>
      <c r="E41" s="27">
        <v>0</v>
      </c>
      <c r="F41" s="21">
        <v>0</v>
      </c>
      <c r="G41" s="21">
        <v>0</v>
      </c>
      <c r="H41" s="20">
        <f>D41+E41+G41+F41</f>
        <v>0</v>
      </c>
    </row>
    <row r="42" spans="1:8" x14ac:dyDescent="0.2">
      <c r="A42" s="22"/>
      <c r="B42" s="34" t="s">
        <v>47</v>
      </c>
      <c r="C42" s="35"/>
      <c r="D42" s="20">
        <v>0</v>
      </c>
      <c r="E42" s="20">
        <v>0</v>
      </c>
      <c r="F42" s="21">
        <f>F41</f>
        <v>0</v>
      </c>
      <c r="G42" s="21">
        <f>G41</f>
        <v>0</v>
      </c>
      <c r="H42" s="20">
        <f>H41</f>
        <v>0</v>
      </c>
    </row>
    <row r="43" spans="1:8" x14ac:dyDescent="0.2">
      <c r="A43" s="22"/>
      <c r="B43" s="34" t="s">
        <v>42</v>
      </c>
      <c r="C43" s="35"/>
      <c r="D43" s="20">
        <f>D42+D39</f>
        <v>1092.27</v>
      </c>
      <c r="E43" s="20">
        <f t="shared" ref="E43" si="3">E42+E39</f>
        <v>1190.19</v>
      </c>
      <c r="F43" s="20">
        <f t="shared" ref="F43" si="4">F42+F39</f>
        <v>1779.21</v>
      </c>
      <c r="G43" s="20">
        <f t="shared" ref="G43" si="5">G42+G39</f>
        <v>56.95</v>
      </c>
      <c r="H43" s="20">
        <f>H42+H39</f>
        <v>4118.62</v>
      </c>
    </row>
    <row r="44" spans="1:8" x14ac:dyDescent="0.2">
      <c r="A44" s="36" t="s">
        <v>45</v>
      </c>
      <c r="B44" s="37"/>
      <c r="C44" s="37"/>
      <c r="D44" s="37"/>
      <c r="E44" s="37"/>
      <c r="F44" s="37"/>
      <c r="G44" s="37"/>
      <c r="H44" s="37"/>
    </row>
    <row r="45" spans="1:8" x14ac:dyDescent="0.2">
      <c r="A45" s="18">
        <v>14</v>
      </c>
      <c r="B45" s="19" t="s">
        <v>15</v>
      </c>
      <c r="C45" s="25" t="s">
        <v>58</v>
      </c>
      <c r="D45" s="27"/>
      <c r="E45" s="27"/>
      <c r="F45" s="21"/>
      <c r="G45" s="21"/>
      <c r="H45" s="20">
        <f>D45+E45+G45+F45</f>
        <v>0</v>
      </c>
    </row>
    <row r="46" spans="1:8" x14ac:dyDescent="0.2">
      <c r="A46" s="22"/>
      <c r="B46" s="34" t="s">
        <v>46</v>
      </c>
      <c r="C46" s="35"/>
      <c r="D46" s="20">
        <f>D45</f>
        <v>0</v>
      </c>
      <c r="E46" s="20">
        <f>E45</f>
        <v>0</v>
      </c>
      <c r="F46" s="21">
        <f>F45</f>
        <v>0</v>
      </c>
      <c r="G46" s="21">
        <f>G45</f>
        <v>0</v>
      </c>
      <c r="H46" s="20">
        <f>H45</f>
        <v>0</v>
      </c>
    </row>
    <row r="47" spans="1:8" x14ac:dyDescent="0.2">
      <c r="A47" s="22"/>
      <c r="B47" s="34" t="s">
        <v>43</v>
      </c>
      <c r="C47" s="35"/>
      <c r="D47" s="20">
        <f>D46+D43</f>
        <v>1092.27</v>
      </c>
      <c r="E47" s="20">
        <f>E46+E43</f>
        <v>1190.19</v>
      </c>
      <c r="F47" s="20">
        <f>F46+F43</f>
        <v>1779.21</v>
      </c>
      <c r="G47" s="20">
        <f>G46+G43</f>
        <v>56.95</v>
      </c>
      <c r="H47" s="20">
        <f>H46+H43</f>
        <v>4118.62</v>
      </c>
    </row>
    <row r="48" spans="1:8" x14ac:dyDescent="0.2">
      <c r="A48" s="36" t="s">
        <v>33</v>
      </c>
      <c r="B48" s="37"/>
      <c r="C48" s="37"/>
      <c r="D48" s="37"/>
      <c r="E48" s="37"/>
      <c r="F48" s="37"/>
      <c r="G48" s="37"/>
      <c r="H48" s="37"/>
    </row>
    <row r="49" spans="1:9" x14ac:dyDescent="0.2">
      <c r="A49" s="18">
        <v>15</v>
      </c>
      <c r="B49" s="30" t="s">
        <v>15</v>
      </c>
      <c r="C49" s="30" t="s">
        <v>74</v>
      </c>
      <c r="D49" s="30"/>
      <c r="E49" s="30"/>
      <c r="F49" s="30"/>
      <c r="G49" s="29">
        <v>5.25</v>
      </c>
      <c r="H49" s="20">
        <f t="shared" ref="H49:H50" si="6">G49+F49+E49+D49</f>
        <v>5.25</v>
      </c>
    </row>
    <row r="50" spans="1:9" x14ac:dyDescent="0.2">
      <c r="A50" s="18">
        <v>16</v>
      </c>
      <c r="B50" s="30" t="s">
        <v>15</v>
      </c>
      <c r="C50" s="30" t="s">
        <v>76</v>
      </c>
      <c r="D50" s="30"/>
      <c r="E50" s="30"/>
      <c r="F50" s="30"/>
      <c r="G50" s="29">
        <v>11.73</v>
      </c>
      <c r="H50" s="20">
        <f t="shared" si="6"/>
        <v>11.73</v>
      </c>
    </row>
    <row r="51" spans="1:9" x14ac:dyDescent="0.2">
      <c r="A51" s="18">
        <v>17</v>
      </c>
      <c r="B51" s="28" t="s">
        <v>15</v>
      </c>
      <c r="C51" s="28" t="s">
        <v>77</v>
      </c>
      <c r="D51" s="28"/>
      <c r="E51" s="28"/>
      <c r="F51" s="28"/>
      <c r="G51" s="29">
        <v>30.52</v>
      </c>
      <c r="H51" s="20">
        <f t="shared" ref="H51" si="7">G51+F51+E51+D51</f>
        <v>30.52</v>
      </c>
    </row>
    <row r="52" spans="1:9" x14ac:dyDescent="0.2">
      <c r="A52" s="18">
        <v>18</v>
      </c>
      <c r="B52" s="23" t="s">
        <v>59</v>
      </c>
      <c r="C52" s="19" t="s">
        <v>48</v>
      </c>
      <c r="D52" s="21"/>
      <c r="E52" s="21"/>
      <c r="F52" s="21"/>
      <c r="G52" s="20">
        <v>75.599999999999994</v>
      </c>
      <c r="H52" s="20">
        <f>G52+F52+E52+D52</f>
        <v>75.599999999999994</v>
      </c>
    </row>
    <row r="53" spans="1:9" x14ac:dyDescent="0.2">
      <c r="A53" s="18">
        <v>19</v>
      </c>
      <c r="B53" s="23" t="s">
        <v>59</v>
      </c>
      <c r="C53" s="19" t="s">
        <v>39</v>
      </c>
      <c r="D53" s="21"/>
      <c r="E53" s="21"/>
      <c r="F53" s="21"/>
      <c r="G53" s="20">
        <v>43.79</v>
      </c>
      <c r="H53" s="20">
        <f>G53+F53+E53+D53</f>
        <v>43.79</v>
      </c>
    </row>
    <row r="54" spans="1:9" ht="38.25" x14ac:dyDescent="0.2">
      <c r="A54" s="18">
        <v>20</v>
      </c>
      <c r="B54" s="19" t="s">
        <v>61</v>
      </c>
      <c r="C54" s="19" t="s">
        <v>63</v>
      </c>
      <c r="D54" s="21"/>
      <c r="E54" s="21"/>
      <c r="F54" s="21"/>
      <c r="G54" s="20">
        <f>(D47+E47+F47+G47+H51+H63+H64+H52+H53+H65+H59+H58+H49+H50)/100*6.7</f>
        <v>351.448426568</v>
      </c>
      <c r="H54" s="20">
        <f>G54+F54+E54+D54</f>
        <v>351.448426568</v>
      </c>
    </row>
    <row r="55" spans="1:9" x14ac:dyDescent="0.2">
      <c r="A55" s="22"/>
      <c r="B55" s="34" t="s">
        <v>35</v>
      </c>
      <c r="C55" s="35"/>
      <c r="D55" s="21">
        <f>D53+D51+D52+D54</f>
        <v>0</v>
      </c>
      <c r="E55" s="21">
        <f t="shared" ref="E55:F55" si="8">E53+E51+E52+E54</f>
        <v>0</v>
      </c>
      <c r="F55" s="21">
        <f t="shared" si="8"/>
        <v>0</v>
      </c>
      <c r="G55" s="21">
        <f>G53+G51+G52+G54+G49+G50</f>
        <v>518.33842656800005</v>
      </c>
      <c r="H55" s="20">
        <f>D55+E55+F55+G55</f>
        <v>518.33842656800005</v>
      </c>
    </row>
    <row r="56" spans="1:9" x14ac:dyDescent="0.2">
      <c r="A56" s="22"/>
      <c r="B56" s="34" t="s">
        <v>17</v>
      </c>
      <c r="C56" s="35"/>
      <c r="D56" s="20">
        <f>D55+D47</f>
        <v>1092.27</v>
      </c>
      <c r="E56" s="20">
        <f>E55+E47</f>
        <v>1190.19</v>
      </c>
      <c r="F56" s="20">
        <f>F55+F47</f>
        <v>1779.21</v>
      </c>
      <c r="G56" s="20">
        <f>G55+G47</f>
        <v>575.28842656800009</v>
      </c>
      <c r="H56" s="20">
        <f>H55+H47</f>
        <v>4636.9584265679996</v>
      </c>
      <c r="I56" s="32"/>
    </row>
    <row r="57" spans="1:9" x14ac:dyDescent="0.2">
      <c r="A57" s="36" t="s">
        <v>29</v>
      </c>
      <c r="B57" s="37"/>
      <c r="C57" s="37"/>
      <c r="D57" s="37"/>
      <c r="E57" s="37"/>
      <c r="F57" s="37"/>
      <c r="G57" s="37"/>
      <c r="H57" s="37"/>
    </row>
    <row r="58" spans="1:9" ht="39" customHeight="1" x14ac:dyDescent="0.2">
      <c r="A58" s="18">
        <v>21</v>
      </c>
      <c r="B58" s="19" t="s">
        <v>62</v>
      </c>
      <c r="C58" s="19" t="s">
        <v>27</v>
      </c>
      <c r="D58" s="21"/>
      <c r="E58" s="21"/>
      <c r="F58" s="21"/>
      <c r="G58" s="20">
        <f>(D47+E47+F47+G47+H50+H49+H51+H52+H53)/100*2.14</f>
        <v>91.709914000000012</v>
      </c>
      <c r="H58" s="20">
        <f>D58+E58+F58+G58</f>
        <v>91.709914000000012</v>
      </c>
    </row>
    <row r="59" spans="1:9" ht="41.25" customHeight="1" x14ac:dyDescent="0.2">
      <c r="A59" s="18">
        <v>22</v>
      </c>
      <c r="B59" s="19" t="s">
        <v>64</v>
      </c>
      <c r="C59" s="26" t="s">
        <v>28</v>
      </c>
      <c r="D59" s="21"/>
      <c r="E59" s="21"/>
      <c r="F59" s="21"/>
      <c r="G59" s="20">
        <f>(D47+E47+F47+G47+H51+H52+H53+H65+H49+H50)/100*11.7</f>
        <v>524.44898999999998</v>
      </c>
      <c r="H59" s="20">
        <f>D59+E59+F59+G59</f>
        <v>524.44898999999998</v>
      </c>
    </row>
    <row r="60" spans="1:9" ht="12.75" customHeight="1" x14ac:dyDescent="0.2">
      <c r="A60" s="47" t="s">
        <v>32</v>
      </c>
      <c r="B60" s="48"/>
      <c r="C60" s="49"/>
      <c r="D60" s="21">
        <f>D58+D59</f>
        <v>0</v>
      </c>
      <c r="E60" s="21">
        <f t="shared" ref="E60:F60" si="9">E58+E59</f>
        <v>0</v>
      </c>
      <c r="F60" s="21">
        <f t="shared" si="9"/>
        <v>0</v>
      </c>
      <c r="G60" s="21">
        <f>G58+G59</f>
        <v>616.15890400000001</v>
      </c>
      <c r="H60" s="20">
        <f>D60+E60+F60+G60</f>
        <v>616.15890400000001</v>
      </c>
    </row>
    <row r="61" spans="1:9" x14ac:dyDescent="0.2">
      <c r="A61" s="22"/>
      <c r="B61" s="34" t="s">
        <v>30</v>
      </c>
      <c r="C61" s="35"/>
      <c r="D61" s="20">
        <f>D56+D60</f>
        <v>1092.27</v>
      </c>
      <c r="E61" s="20">
        <f t="shared" ref="E61:G61" si="10">E56+E60</f>
        <v>1190.19</v>
      </c>
      <c r="F61" s="20">
        <f t="shared" si="10"/>
        <v>1779.21</v>
      </c>
      <c r="G61" s="20">
        <f t="shared" si="10"/>
        <v>1191.4473305680001</v>
      </c>
      <c r="H61" s="20">
        <f>H60+H56</f>
        <v>5253.1173305679995</v>
      </c>
    </row>
    <row r="62" spans="1:9" x14ac:dyDescent="0.2">
      <c r="A62" s="36" t="s">
        <v>18</v>
      </c>
      <c r="B62" s="37"/>
      <c r="C62" s="37"/>
      <c r="D62" s="37"/>
      <c r="E62" s="37"/>
      <c r="F62" s="37"/>
      <c r="G62" s="37"/>
      <c r="H62" s="37"/>
    </row>
    <row r="63" spans="1:9" x14ac:dyDescent="0.2">
      <c r="A63" s="18">
        <v>23</v>
      </c>
      <c r="B63" s="23" t="s">
        <v>15</v>
      </c>
      <c r="C63" s="19" t="s">
        <v>75</v>
      </c>
      <c r="D63" s="21"/>
      <c r="E63" s="21"/>
      <c r="F63" s="21"/>
      <c r="G63" s="20">
        <v>86.03</v>
      </c>
      <c r="H63" s="20">
        <f>G63+F63+E63+D63</f>
        <v>86.03</v>
      </c>
    </row>
    <row r="64" spans="1:9" x14ac:dyDescent="0.2">
      <c r="A64" s="18">
        <v>24</v>
      </c>
      <c r="B64" s="23" t="s">
        <v>15</v>
      </c>
      <c r="C64" s="19" t="s">
        <v>78</v>
      </c>
      <c r="D64" s="21"/>
      <c r="E64" s="21"/>
      <c r="F64" s="21"/>
      <c r="G64" s="20">
        <v>60.84</v>
      </c>
      <c r="H64" s="20">
        <f>G64+F64+E64+D64</f>
        <v>60.84</v>
      </c>
    </row>
    <row r="65" spans="1:8" x14ac:dyDescent="0.2">
      <c r="A65" s="18">
        <v>25</v>
      </c>
      <c r="B65" s="23" t="s">
        <v>15</v>
      </c>
      <c r="C65" s="19" t="s">
        <v>79</v>
      </c>
      <c r="D65" s="21"/>
      <c r="E65" s="21"/>
      <c r="F65" s="21"/>
      <c r="G65" s="20">
        <v>196.96</v>
      </c>
      <c r="H65" s="20">
        <f>G65+F65+E65+D65</f>
        <v>196.96</v>
      </c>
    </row>
    <row r="66" spans="1:8" x14ac:dyDescent="0.2">
      <c r="A66" s="22"/>
      <c r="B66" s="34" t="s">
        <v>20</v>
      </c>
      <c r="C66" s="35"/>
      <c r="D66" s="20">
        <f>D65</f>
        <v>0</v>
      </c>
      <c r="E66" s="20">
        <f t="shared" ref="E66:F66" si="11">E65</f>
        <v>0</v>
      </c>
      <c r="F66" s="20">
        <f t="shared" si="11"/>
        <v>0</v>
      </c>
      <c r="G66" s="20">
        <f>G65+G64+G63</f>
        <v>343.83000000000004</v>
      </c>
      <c r="H66" s="20">
        <f>G66+F66+E66+D66</f>
        <v>343.83000000000004</v>
      </c>
    </row>
    <row r="67" spans="1:8" x14ac:dyDescent="0.2">
      <c r="A67" s="22"/>
      <c r="B67" s="34" t="s">
        <v>21</v>
      </c>
      <c r="C67" s="35"/>
      <c r="D67" s="20">
        <f>D61+D66</f>
        <v>1092.27</v>
      </c>
      <c r="E67" s="20">
        <f>E61+E66</f>
        <v>1190.19</v>
      </c>
      <c r="F67" s="20">
        <f>F61+F66</f>
        <v>1779.21</v>
      </c>
      <c r="G67" s="20">
        <f>G61+G66</f>
        <v>1535.2773305680003</v>
      </c>
      <c r="H67" s="20">
        <f>H66+H61</f>
        <v>5596.9473305679994</v>
      </c>
    </row>
    <row r="68" spans="1:8" x14ac:dyDescent="0.2">
      <c r="A68" s="36" t="s">
        <v>22</v>
      </c>
      <c r="B68" s="37"/>
      <c r="C68" s="37"/>
      <c r="D68" s="37"/>
      <c r="E68" s="37"/>
      <c r="F68" s="37"/>
      <c r="G68" s="37"/>
      <c r="H68" s="37"/>
    </row>
    <row r="69" spans="1:8" x14ac:dyDescent="0.2">
      <c r="A69" s="18">
        <v>26</v>
      </c>
      <c r="B69" s="23"/>
      <c r="C69" s="19" t="s">
        <v>23</v>
      </c>
      <c r="D69" s="20">
        <f>D67/100*20</f>
        <v>218.45399999999998</v>
      </c>
      <c r="E69" s="20">
        <f>E67/100*20</f>
        <v>238.03800000000001</v>
      </c>
      <c r="F69" s="20">
        <f>F67/100*20</f>
        <v>355.84200000000004</v>
      </c>
      <c r="G69" s="20">
        <f>G67/100*20</f>
        <v>307.05546611360006</v>
      </c>
      <c r="H69" s="20">
        <f>H67/100*20</f>
        <v>1119.3894661136001</v>
      </c>
    </row>
    <row r="70" spans="1:8" x14ac:dyDescent="0.2">
      <c r="A70" s="22"/>
      <c r="B70" s="34" t="s">
        <v>24</v>
      </c>
      <c r="C70" s="35"/>
      <c r="D70" s="20">
        <f>D69</f>
        <v>218.45399999999998</v>
      </c>
      <c r="E70" s="20">
        <f>E69</f>
        <v>238.03800000000001</v>
      </c>
      <c r="F70" s="21">
        <f>F69</f>
        <v>355.84200000000004</v>
      </c>
      <c r="G70" s="20">
        <f>G69</f>
        <v>307.05546611360006</v>
      </c>
      <c r="H70" s="20">
        <f>D70+E70+F70+G70</f>
        <v>1119.3894661136001</v>
      </c>
    </row>
    <row r="71" spans="1:8" x14ac:dyDescent="0.2">
      <c r="A71" s="22"/>
      <c r="B71" s="34" t="s">
        <v>25</v>
      </c>
      <c r="C71" s="35"/>
      <c r="D71" s="20">
        <f>D67+D69</f>
        <v>1310.7239999999999</v>
      </c>
      <c r="E71" s="20">
        <f>E67+E69</f>
        <v>1428.2280000000001</v>
      </c>
      <c r="F71" s="20">
        <f>F67+F69</f>
        <v>2135.0520000000001</v>
      </c>
      <c r="G71" s="20">
        <f>G67+G69</f>
        <v>1842.3327966816003</v>
      </c>
      <c r="H71" s="20">
        <f>H67+H69</f>
        <v>6716.3367966815995</v>
      </c>
    </row>
    <row r="74" spans="1:8" ht="12.75" customHeight="1" x14ac:dyDescent="0.2">
      <c r="A74" s="33" t="s">
        <v>53</v>
      </c>
      <c r="B74" s="33"/>
      <c r="C74" s="33"/>
      <c r="D74" s="33"/>
      <c r="E74" s="33"/>
      <c r="F74" s="33"/>
      <c r="G74" s="33"/>
      <c r="H74" s="33"/>
    </row>
    <row r="75" spans="1:8" ht="12.75" customHeight="1" x14ac:dyDescent="0.2">
      <c r="A75" s="33"/>
      <c r="B75" s="33"/>
      <c r="C75" s="33"/>
      <c r="D75" s="33"/>
      <c r="E75" s="33"/>
      <c r="F75" s="33"/>
      <c r="G75" s="33"/>
      <c r="H75" s="33"/>
    </row>
    <row r="76" spans="1:8" ht="12.75" customHeight="1" x14ac:dyDescent="0.2">
      <c r="A76" s="33"/>
      <c r="B76" s="33"/>
      <c r="C76" s="33"/>
      <c r="D76" s="33"/>
      <c r="E76" s="33"/>
      <c r="F76" s="33"/>
      <c r="G76" s="33"/>
      <c r="H76" s="33"/>
    </row>
    <row r="77" spans="1:8" ht="12.75" customHeight="1" x14ac:dyDescent="0.2">
      <c r="A77" s="33"/>
      <c r="B77" s="33"/>
      <c r="C77" s="33"/>
      <c r="D77" s="33"/>
      <c r="E77" s="33"/>
      <c r="F77" s="33"/>
      <c r="G77" s="33"/>
      <c r="H77" s="33"/>
    </row>
    <row r="78" spans="1:8" ht="12.75" customHeight="1" x14ac:dyDescent="0.2">
      <c r="A78" s="33"/>
      <c r="B78" s="33"/>
      <c r="C78" s="33"/>
      <c r="D78" s="33"/>
      <c r="E78" s="33"/>
      <c r="F78" s="33"/>
      <c r="G78" s="33"/>
      <c r="H78" s="33"/>
    </row>
    <row r="79" spans="1:8" ht="12.75" customHeight="1" x14ac:dyDescent="0.2">
      <c r="A79" s="33"/>
      <c r="B79" s="33"/>
      <c r="C79" s="33"/>
      <c r="D79" s="33"/>
      <c r="E79" s="33"/>
      <c r="F79" s="33"/>
      <c r="G79" s="33"/>
      <c r="H79" s="33"/>
    </row>
    <row r="80" spans="1:8" ht="12.75" customHeight="1" x14ac:dyDescent="0.2">
      <c r="A80" s="33"/>
      <c r="B80" s="33"/>
      <c r="C80" s="33"/>
      <c r="D80" s="33"/>
      <c r="E80" s="33"/>
      <c r="F80" s="33"/>
      <c r="G80" s="33"/>
      <c r="H80" s="33"/>
    </row>
    <row r="81" spans="1:8" ht="12.75" customHeight="1" x14ac:dyDescent="0.2">
      <c r="A81" s="33"/>
      <c r="B81" s="33"/>
      <c r="C81" s="33"/>
      <c r="D81" s="33"/>
      <c r="E81" s="33"/>
      <c r="F81" s="33"/>
      <c r="G81" s="33"/>
      <c r="H81" s="33"/>
    </row>
    <row r="82" spans="1:8" x14ac:dyDescent="0.2">
      <c r="A82" s="33"/>
      <c r="B82" s="33"/>
      <c r="C82" s="33"/>
      <c r="D82" s="33"/>
      <c r="E82" s="33"/>
      <c r="F82" s="33"/>
      <c r="G82" s="33"/>
      <c r="H82" s="33"/>
    </row>
    <row r="83" spans="1:8" x14ac:dyDescent="0.2">
      <c r="A83" s="33"/>
      <c r="B83" s="33"/>
      <c r="C83" s="33"/>
      <c r="D83" s="33"/>
      <c r="E83" s="33"/>
      <c r="F83" s="33"/>
      <c r="G83" s="33"/>
      <c r="H83" s="33"/>
    </row>
    <row r="84" spans="1:8" x14ac:dyDescent="0.2">
      <c r="A84" s="33"/>
      <c r="B84" s="33"/>
      <c r="C84" s="33"/>
      <c r="D84" s="33"/>
      <c r="E84" s="33"/>
      <c r="F84" s="33"/>
      <c r="G84" s="33"/>
      <c r="H84" s="33"/>
    </row>
  </sheetData>
  <mergeCells count="38">
    <mergeCell ref="A23:H23"/>
    <mergeCell ref="B67:C67"/>
    <mergeCell ref="A68:H68"/>
    <mergeCell ref="B70:C70"/>
    <mergeCell ref="B71:C71"/>
    <mergeCell ref="B38:C38"/>
    <mergeCell ref="B39:C39"/>
    <mergeCell ref="A62:H62"/>
    <mergeCell ref="B66:C66"/>
    <mergeCell ref="A57:H57"/>
    <mergeCell ref="B61:C61"/>
    <mergeCell ref="A48:H48"/>
    <mergeCell ref="B55:C55"/>
    <mergeCell ref="A60:C60"/>
    <mergeCell ref="B56:C56"/>
    <mergeCell ref="B46:C46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74:H84"/>
    <mergeCell ref="B32:C32"/>
    <mergeCell ref="A40:H40"/>
    <mergeCell ref="B42:C42"/>
    <mergeCell ref="B43:C43"/>
    <mergeCell ref="A44:H44"/>
    <mergeCell ref="A33:H33"/>
    <mergeCell ref="B47:C47"/>
  </mergeCells>
  <pageMargins left="0.23622047244094491" right="0.23622047244094491" top="0.74803149606299213" bottom="0.74803149606299213" header="0.31496062992125984" footer="0.31496062992125984"/>
  <pageSetup paperSize="9" scale="6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view="pageBreakPreview" topLeftCell="A25" zoomScale="75" zoomScaleNormal="75" zoomScaleSheetLayoutView="75" workbookViewId="0">
      <selection activeCell="H69" sqref="H6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8" t="s">
        <v>2</v>
      </c>
      <c r="D2" s="38"/>
      <c r="E2" s="38"/>
      <c r="F2" s="38"/>
      <c r="G2" s="38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55</v>
      </c>
      <c r="C6" s="45"/>
      <c r="D6" s="24">
        <f>H71</f>
        <v>836.31012952607978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39"/>
      <c r="D8" s="40"/>
      <c r="E8" s="40"/>
      <c r="F8" s="40"/>
      <c r="G8" s="40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1" t="s">
        <v>65</v>
      </c>
      <c r="D14" s="38"/>
      <c r="E14" s="38"/>
      <c r="F14" s="38"/>
      <c r="G14" s="38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54</v>
      </c>
      <c r="D17" s="13"/>
      <c r="E17" s="2"/>
      <c r="F17" s="2"/>
      <c r="G17" s="2"/>
      <c r="H17" s="2"/>
    </row>
    <row r="18" spans="1:8" ht="12.75" customHeight="1" x14ac:dyDescent="0.2">
      <c r="A18" s="42" t="s">
        <v>8</v>
      </c>
      <c r="B18" s="43" t="s">
        <v>51</v>
      </c>
      <c r="C18" s="43" t="s">
        <v>9</v>
      </c>
      <c r="D18" s="44" t="s">
        <v>10</v>
      </c>
      <c r="E18" s="44"/>
      <c r="F18" s="44"/>
      <c r="G18" s="44"/>
      <c r="H18" s="42" t="s">
        <v>52</v>
      </c>
    </row>
    <row r="19" spans="1:8" x14ac:dyDescent="0.2">
      <c r="A19" s="42"/>
      <c r="B19" s="43"/>
      <c r="C19" s="43"/>
      <c r="D19" s="42" t="s">
        <v>11</v>
      </c>
      <c r="E19" s="42" t="s">
        <v>12</v>
      </c>
      <c r="F19" s="42" t="s">
        <v>13</v>
      </c>
      <c r="G19" s="42" t="s">
        <v>38</v>
      </c>
      <c r="H19" s="42"/>
    </row>
    <row r="20" spans="1:8" x14ac:dyDescent="0.2">
      <c r="A20" s="42"/>
      <c r="B20" s="43"/>
      <c r="C20" s="43"/>
      <c r="D20" s="42"/>
      <c r="E20" s="42"/>
      <c r="F20" s="42"/>
      <c r="G20" s="42"/>
      <c r="H20" s="42"/>
    </row>
    <row r="21" spans="1:8" x14ac:dyDescent="0.2">
      <c r="A21" s="42"/>
      <c r="B21" s="43"/>
      <c r="C21" s="43"/>
      <c r="D21" s="42"/>
      <c r="E21" s="42"/>
      <c r="F21" s="42"/>
      <c r="G21" s="42"/>
      <c r="H21" s="42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6" t="s">
        <v>36</v>
      </c>
      <c r="B23" s="37"/>
      <c r="C23" s="37"/>
      <c r="D23" s="37"/>
      <c r="E23" s="37"/>
      <c r="F23" s="37"/>
      <c r="G23" s="37"/>
      <c r="H23" s="37"/>
    </row>
    <row r="24" spans="1:8" x14ac:dyDescent="0.2">
      <c r="A24" s="18">
        <v>1</v>
      </c>
      <c r="B24" s="23" t="s">
        <v>59</v>
      </c>
      <c r="C24" s="19" t="s">
        <v>19</v>
      </c>
      <c r="D24" s="21"/>
      <c r="E24" s="21"/>
      <c r="F24" s="21"/>
      <c r="G24" s="20">
        <v>0</v>
      </c>
      <c r="H24" s="20">
        <f>G24+F24+E24+D24</f>
        <v>0</v>
      </c>
    </row>
    <row r="25" spans="1:8" x14ac:dyDescent="0.2">
      <c r="A25" s="18">
        <v>2</v>
      </c>
      <c r="B25" s="23" t="s">
        <v>59</v>
      </c>
      <c r="C25" s="19" t="s">
        <v>26</v>
      </c>
      <c r="D25" s="21"/>
      <c r="E25" s="21"/>
      <c r="F25" s="21"/>
      <c r="G25" s="20">
        <v>0.67800000000000005</v>
      </c>
      <c r="H25" s="20">
        <f t="shared" ref="H25:H30" si="0">G25+F25+E25+D25</f>
        <v>0.67800000000000005</v>
      </c>
    </row>
    <row r="26" spans="1:8" x14ac:dyDescent="0.2">
      <c r="A26" s="18">
        <v>3</v>
      </c>
      <c r="B26" s="23" t="s">
        <v>59</v>
      </c>
      <c r="C26" s="19" t="s">
        <v>57</v>
      </c>
      <c r="D26" s="21"/>
      <c r="E26" s="21"/>
      <c r="F26" s="21"/>
      <c r="G26" s="20">
        <v>0</v>
      </c>
      <c r="H26" s="20">
        <f t="shared" si="0"/>
        <v>0</v>
      </c>
    </row>
    <row r="27" spans="1:8" x14ac:dyDescent="0.2">
      <c r="A27" s="18">
        <v>4</v>
      </c>
      <c r="B27" s="23" t="s">
        <v>59</v>
      </c>
      <c r="C27" s="19" t="s">
        <v>49</v>
      </c>
      <c r="D27" s="21"/>
      <c r="E27" s="21"/>
      <c r="F27" s="21"/>
      <c r="G27" s="20">
        <v>0</v>
      </c>
      <c r="H27" s="20">
        <f t="shared" si="0"/>
        <v>0</v>
      </c>
    </row>
    <row r="28" spans="1:8" x14ac:dyDescent="0.2">
      <c r="A28" s="18">
        <v>5</v>
      </c>
      <c r="B28" s="23" t="s">
        <v>59</v>
      </c>
      <c r="C28" s="19" t="s">
        <v>40</v>
      </c>
      <c r="D28" s="21"/>
      <c r="E28" s="21"/>
      <c r="F28" s="21"/>
      <c r="G28" s="20">
        <v>3.9</v>
      </c>
      <c r="H28" s="20">
        <f>G28+F28+E28+D28</f>
        <v>3.9</v>
      </c>
    </row>
    <row r="29" spans="1:8" x14ac:dyDescent="0.2">
      <c r="A29" s="18">
        <v>6</v>
      </c>
      <c r="B29" s="23" t="s">
        <v>59</v>
      </c>
      <c r="C29" s="19" t="s">
        <v>50</v>
      </c>
      <c r="D29" s="21"/>
      <c r="E29" s="21"/>
      <c r="F29" s="21"/>
      <c r="G29" s="20">
        <v>0</v>
      </c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>
        <v>0</v>
      </c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41</v>
      </c>
      <c r="D31" s="21"/>
      <c r="E31" s="21"/>
      <c r="F31" s="21"/>
      <c r="G31" s="20">
        <v>0</v>
      </c>
      <c r="H31" s="20">
        <f>G31+F31+E31+D31</f>
        <v>0</v>
      </c>
    </row>
    <row r="32" spans="1:8" x14ac:dyDescent="0.2">
      <c r="A32" s="22"/>
      <c r="B32" s="34" t="s">
        <v>37</v>
      </c>
      <c r="C32" s="35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4.5780000000000003</v>
      </c>
      <c r="H32" s="20">
        <f>H24+H31+H25+H27+H29+H26+H28+H30</f>
        <v>4.5780000000000003</v>
      </c>
    </row>
    <row r="33" spans="1:8" x14ac:dyDescent="0.2">
      <c r="A33" s="36" t="s">
        <v>14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8">
        <v>9</v>
      </c>
      <c r="B34" s="19" t="s">
        <v>68</v>
      </c>
      <c r="C34" s="25" t="s">
        <v>66</v>
      </c>
      <c r="D34" s="27">
        <v>28.18</v>
      </c>
      <c r="E34" s="27">
        <v>64.09</v>
      </c>
      <c r="F34" s="21">
        <v>0</v>
      </c>
      <c r="G34" s="21">
        <v>0</v>
      </c>
      <c r="H34" s="20">
        <f>D34+E34+G34+F34</f>
        <v>92.27000000000001</v>
      </c>
    </row>
    <row r="35" spans="1:8" x14ac:dyDescent="0.2">
      <c r="A35" s="18">
        <v>10</v>
      </c>
      <c r="B35" s="19" t="s">
        <v>69</v>
      </c>
      <c r="C35" s="25" t="s">
        <v>67</v>
      </c>
      <c r="D35" s="27">
        <v>7.22</v>
      </c>
      <c r="E35" s="27">
        <v>2.4500000000000002</v>
      </c>
      <c r="F35" s="21">
        <v>0</v>
      </c>
      <c r="G35" s="21">
        <v>0</v>
      </c>
      <c r="H35" s="20">
        <f>D35+E35+G35+F35</f>
        <v>9.67</v>
      </c>
    </row>
    <row r="36" spans="1:8" x14ac:dyDescent="0.2">
      <c r="A36" s="18">
        <v>11</v>
      </c>
      <c r="B36" s="19" t="s">
        <v>70</v>
      </c>
      <c r="C36" s="25" t="s">
        <v>72</v>
      </c>
      <c r="D36" s="27">
        <v>14.12</v>
      </c>
      <c r="E36" s="27">
        <v>53.97</v>
      </c>
      <c r="F36" s="21">
        <v>2.99</v>
      </c>
      <c r="G36" s="21">
        <v>0</v>
      </c>
      <c r="H36" s="20">
        <f>D36+E36+G36+F36</f>
        <v>71.08</v>
      </c>
    </row>
    <row r="37" spans="1:8" x14ac:dyDescent="0.2">
      <c r="A37" s="18">
        <v>12</v>
      </c>
      <c r="B37" s="19" t="s">
        <v>71</v>
      </c>
      <c r="C37" s="25" t="s">
        <v>73</v>
      </c>
      <c r="D37" s="27">
        <v>43.19</v>
      </c>
      <c r="E37" s="27">
        <v>2.2200000000000002</v>
      </c>
      <c r="F37" s="21">
        <v>277.86</v>
      </c>
      <c r="G37" s="21">
        <v>0</v>
      </c>
      <c r="H37" s="20">
        <f>D37+E37+G37+F37</f>
        <v>323.27</v>
      </c>
    </row>
    <row r="38" spans="1:8" x14ac:dyDescent="0.2">
      <c r="A38" s="22"/>
      <c r="B38" s="34" t="s">
        <v>16</v>
      </c>
      <c r="C38" s="35"/>
      <c r="D38" s="20">
        <f>D37+D36+D35+D34</f>
        <v>92.710000000000008</v>
      </c>
      <c r="E38" s="20">
        <f t="shared" ref="E38:G38" si="2">E37+E36+E35+E34</f>
        <v>122.73</v>
      </c>
      <c r="F38" s="20">
        <f t="shared" si="2"/>
        <v>280.85000000000002</v>
      </c>
      <c r="G38" s="20">
        <f t="shared" si="2"/>
        <v>0</v>
      </c>
      <c r="H38" s="20">
        <f>H37+H36+H35+H34</f>
        <v>496.28999999999996</v>
      </c>
    </row>
    <row r="39" spans="1:8" x14ac:dyDescent="0.2">
      <c r="A39" s="22"/>
      <c r="B39" s="34" t="s">
        <v>34</v>
      </c>
      <c r="C39" s="35"/>
      <c r="D39" s="20">
        <f>D38+D32</f>
        <v>92.710000000000008</v>
      </c>
      <c r="E39" s="20">
        <f>E38+E32</f>
        <v>122.73</v>
      </c>
      <c r="F39" s="20">
        <f>F38+F32</f>
        <v>280.85000000000002</v>
      </c>
      <c r="G39" s="20">
        <f>G38+G32</f>
        <v>4.5780000000000003</v>
      </c>
      <c r="H39" s="20">
        <f>H38+H32</f>
        <v>500.86799999999994</v>
      </c>
    </row>
    <row r="40" spans="1:8" x14ac:dyDescent="0.2">
      <c r="A40" s="36" t="s">
        <v>44</v>
      </c>
      <c r="B40" s="37"/>
      <c r="C40" s="37"/>
      <c r="D40" s="37"/>
      <c r="E40" s="37"/>
      <c r="F40" s="37"/>
      <c r="G40" s="37"/>
      <c r="H40" s="37"/>
    </row>
    <row r="41" spans="1:8" x14ac:dyDescent="0.2">
      <c r="A41" s="18">
        <v>13</v>
      </c>
      <c r="B41" s="19" t="s">
        <v>15</v>
      </c>
      <c r="C41" s="25"/>
      <c r="D41" s="27">
        <v>0</v>
      </c>
      <c r="E41" s="27">
        <v>0</v>
      </c>
      <c r="F41" s="21">
        <v>0</v>
      </c>
      <c r="G41" s="21">
        <v>0</v>
      </c>
      <c r="H41" s="20">
        <f>D41+E41+G41+F41</f>
        <v>0</v>
      </c>
    </row>
    <row r="42" spans="1:8" x14ac:dyDescent="0.2">
      <c r="A42" s="22"/>
      <c r="B42" s="34" t="s">
        <v>47</v>
      </c>
      <c r="C42" s="35"/>
      <c r="D42" s="20">
        <v>0</v>
      </c>
      <c r="E42" s="20">
        <v>0</v>
      </c>
      <c r="F42" s="21">
        <f>F41</f>
        <v>0</v>
      </c>
      <c r="G42" s="21">
        <f>G41</f>
        <v>0</v>
      </c>
      <c r="H42" s="20">
        <f>H41</f>
        <v>0</v>
      </c>
    </row>
    <row r="43" spans="1:8" x14ac:dyDescent="0.2">
      <c r="A43" s="22"/>
      <c r="B43" s="34" t="s">
        <v>42</v>
      </c>
      <c r="C43" s="35"/>
      <c r="D43" s="20">
        <f>D42+D39</f>
        <v>92.710000000000008</v>
      </c>
      <c r="E43" s="20">
        <f t="shared" ref="E43:G43" si="3">E42+E39</f>
        <v>122.73</v>
      </c>
      <c r="F43" s="20">
        <f t="shared" si="3"/>
        <v>280.85000000000002</v>
      </c>
      <c r="G43" s="20">
        <f t="shared" si="3"/>
        <v>4.5780000000000003</v>
      </c>
      <c r="H43" s="20">
        <f>H42+H39</f>
        <v>500.86799999999994</v>
      </c>
    </row>
    <row r="44" spans="1:8" x14ac:dyDescent="0.2">
      <c r="A44" s="36" t="s">
        <v>45</v>
      </c>
      <c r="B44" s="37"/>
      <c r="C44" s="37"/>
      <c r="D44" s="37"/>
      <c r="E44" s="37"/>
      <c r="F44" s="37"/>
      <c r="G44" s="37"/>
      <c r="H44" s="37"/>
    </row>
    <row r="45" spans="1:8" x14ac:dyDescent="0.2">
      <c r="A45" s="18">
        <v>14</v>
      </c>
      <c r="B45" s="19" t="s">
        <v>15</v>
      </c>
      <c r="C45" s="25" t="s">
        <v>58</v>
      </c>
      <c r="D45" s="27"/>
      <c r="E45" s="27"/>
      <c r="F45" s="21"/>
      <c r="G45" s="21"/>
      <c r="H45" s="20">
        <f>D45+E45+G45+F45</f>
        <v>0</v>
      </c>
    </row>
    <row r="46" spans="1:8" x14ac:dyDescent="0.2">
      <c r="A46" s="22"/>
      <c r="B46" s="34" t="s">
        <v>46</v>
      </c>
      <c r="C46" s="35"/>
      <c r="D46" s="20">
        <f>D45</f>
        <v>0</v>
      </c>
      <c r="E46" s="20">
        <f>E45</f>
        <v>0</v>
      </c>
      <c r="F46" s="21">
        <f>F45</f>
        <v>0</v>
      </c>
      <c r="G46" s="21">
        <f>G45</f>
        <v>0</v>
      </c>
      <c r="H46" s="20">
        <f>H45</f>
        <v>0</v>
      </c>
    </row>
    <row r="47" spans="1:8" x14ac:dyDescent="0.2">
      <c r="A47" s="22"/>
      <c r="B47" s="34" t="s">
        <v>43</v>
      </c>
      <c r="C47" s="35"/>
      <c r="D47" s="20">
        <f>D46+D43</f>
        <v>92.710000000000008</v>
      </c>
      <c r="E47" s="20">
        <f>E46+E43</f>
        <v>122.73</v>
      </c>
      <c r="F47" s="20">
        <f>F46+F43</f>
        <v>280.85000000000002</v>
      </c>
      <c r="G47" s="20">
        <f>G46+G43</f>
        <v>4.5780000000000003</v>
      </c>
      <c r="H47" s="20">
        <f>H46+H43</f>
        <v>500.86799999999994</v>
      </c>
    </row>
    <row r="48" spans="1:8" x14ac:dyDescent="0.2">
      <c r="A48" s="36" t="s">
        <v>33</v>
      </c>
      <c r="B48" s="37"/>
      <c r="C48" s="37"/>
      <c r="D48" s="37"/>
      <c r="E48" s="37"/>
      <c r="F48" s="37"/>
      <c r="G48" s="37"/>
      <c r="H48" s="37"/>
    </row>
    <row r="49" spans="1:9" x14ac:dyDescent="0.2">
      <c r="A49" s="18">
        <v>15</v>
      </c>
      <c r="B49" s="31" t="s">
        <v>15</v>
      </c>
      <c r="C49" s="31" t="s">
        <v>74</v>
      </c>
      <c r="D49" s="31"/>
      <c r="E49" s="31"/>
      <c r="F49" s="31"/>
      <c r="G49" s="29">
        <v>0.3</v>
      </c>
      <c r="H49" s="20">
        <f t="shared" ref="H49:H51" si="4">G49+F49+E49+D49</f>
        <v>0.3</v>
      </c>
    </row>
    <row r="50" spans="1:9" x14ac:dyDescent="0.2">
      <c r="A50" s="18">
        <v>16</v>
      </c>
      <c r="B50" s="31" t="s">
        <v>15</v>
      </c>
      <c r="C50" s="31" t="s">
        <v>76</v>
      </c>
      <c r="D50" s="31"/>
      <c r="E50" s="31"/>
      <c r="F50" s="31"/>
      <c r="G50" s="29">
        <v>0.66</v>
      </c>
      <c r="H50" s="20">
        <f t="shared" si="4"/>
        <v>0.66</v>
      </c>
    </row>
    <row r="51" spans="1:9" x14ac:dyDescent="0.2">
      <c r="A51" s="18">
        <v>17</v>
      </c>
      <c r="B51" s="31" t="s">
        <v>15</v>
      </c>
      <c r="C51" s="31" t="s">
        <v>77</v>
      </c>
      <c r="D51" s="31"/>
      <c r="E51" s="31"/>
      <c r="F51" s="31"/>
      <c r="G51" s="29">
        <v>1.73</v>
      </c>
      <c r="H51" s="20">
        <f t="shared" si="4"/>
        <v>1.73</v>
      </c>
    </row>
    <row r="52" spans="1:9" x14ac:dyDescent="0.2">
      <c r="A52" s="18">
        <v>18</v>
      </c>
      <c r="B52" s="23" t="s">
        <v>59</v>
      </c>
      <c r="C52" s="19" t="s">
        <v>48</v>
      </c>
      <c r="D52" s="21"/>
      <c r="E52" s="21"/>
      <c r="F52" s="21"/>
      <c r="G52" s="20">
        <v>6.09</v>
      </c>
      <c r="H52" s="20">
        <f>G52+F52+E52+D52</f>
        <v>6.09</v>
      </c>
    </row>
    <row r="53" spans="1:9" x14ac:dyDescent="0.2">
      <c r="A53" s="18">
        <v>19</v>
      </c>
      <c r="B53" s="23" t="s">
        <v>59</v>
      </c>
      <c r="C53" s="19" t="s">
        <v>39</v>
      </c>
      <c r="D53" s="21"/>
      <c r="E53" s="21"/>
      <c r="F53" s="21"/>
      <c r="G53" s="20">
        <v>3.53</v>
      </c>
      <c r="H53" s="20">
        <f>G53+F53+E53+D53</f>
        <v>3.53</v>
      </c>
    </row>
    <row r="54" spans="1:9" ht="38.25" x14ac:dyDescent="0.2">
      <c r="A54" s="18">
        <v>20</v>
      </c>
      <c r="B54" s="19" t="s">
        <v>61</v>
      </c>
      <c r="C54" s="19" t="s">
        <v>63</v>
      </c>
      <c r="D54" s="21"/>
      <c r="E54" s="21"/>
      <c r="F54" s="21"/>
      <c r="G54" s="20">
        <f>(D47+E47+F47+G47+H51+H63+H64+H52+H53+H65+H59+H58+H49+H50)/100*6.7</f>
        <v>43.761932738399999</v>
      </c>
      <c r="H54" s="20">
        <f>G54+F54+E54+D54</f>
        <v>43.761932738399999</v>
      </c>
    </row>
    <row r="55" spans="1:9" x14ac:dyDescent="0.2">
      <c r="A55" s="22"/>
      <c r="B55" s="34" t="s">
        <v>35</v>
      </c>
      <c r="C55" s="35"/>
      <c r="D55" s="21">
        <f>D53+D51+D52+D54</f>
        <v>0</v>
      </c>
      <c r="E55" s="21">
        <f t="shared" ref="E55:F55" si="5">E53+E51+E52+E54</f>
        <v>0</v>
      </c>
      <c r="F55" s="21">
        <f t="shared" si="5"/>
        <v>0</v>
      </c>
      <c r="G55" s="21">
        <f>G53+G51+G52+G54+G49+G50</f>
        <v>56.071932738399994</v>
      </c>
      <c r="H55" s="20">
        <f>D55+E55+F55+G55</f>
        <v>56.071932738399994</v>
      </c>
    </row>
    <row r="56" spans="1:9" x14ac:dyDescent="0.2">
      <c r="A56" s="22"/>
      <c r="B56" s="34" t="s">
        <v>17</v>
      </c>
      <c r="C56" s="35"/>
      <c r="D56" s="20">
        <f>D55+D47</f>
        <v>92.710000000000008</v>
      </c>
      <c r="E56" s="20">
        <f>E55+E47</f>
        <v>122.73</v>
      </c>
      <c r="F56" s="20">
        <f>F55+F47</f>
        <v>280.85000000000002</v>
      </c>
      <c r="G56" s="20">
        <f>G55+G47</f>
        <v>60.649932738399997</v>
      </c>
      <c r="H56" s="20">
        <f>H55+H47</f>
        <v>556.93993273839988</v>
      </c>
      <c r="I56" s="32"/>
    </row>
    <row r="57" spans="1:9" x14ac:dyDescent="0.2">
      <c r="A57" s="36" t="s">
        <v>29</v>
      </c>
      <c r="B57" s="37"/>
      <c r="C57" s="37"/>
      <c r="D57" s="37"/>
      <c r="E57" s="37"/>
      <c r="F57" s="37"/>
      <c r="G57" s="37"/>
      <c r="H57" s="37"/>
    </row>
    <row r="58" spans="1:9" ht="39" customHeight="1" x14ac:dyDescent="0.2">
      <c r="A58" s="18">
        <v>21</v>
      </c>
      <c r="B58" s="19" t="s">
        <v>62</v>
      </c>
      <c r="C58" s="19" t="s">
        <v>27</v>
      </c>
      <c r="D58" s="21"/>
      <c r="E58" s="21"/>
      <c r="F58" s="21"/>
      <c r="G58" s="20">
        <f>(D47+E47+F47+G47+H50+H49+H51+H52+H53)/100*2.14</f>
        <v>10.9820092</v>
      </c>
      <c r="H58" s="20">
        <f>D58+E58+F58+G58</f>
        <v>10.9820092</v>
      </c>
    </row>
    <row r="59" spans="1:9" ht="41.25" customHeight="1" x14ac:dyDescent="0.2">
      <c r="A59" s="18">
        <v>22</v>
      </c>
      <c r="B59" s="19" t="s">
        <v>64</v>
      </c>
      <c r="C59" s="26" t="s">
        <v>28</v>
      </c>
      <c r="D59" s="21"/>
      <c r="E59" s="21"/>
      <c r="F59" s="21"/>
      <c r="G59" s="20">
        <f>(D47+E47+F47+G47+H51+H52+H53+H65+H49+H50)/100*11.7</f>
        <v>64.373165999999983</v>
      </c>
      <c r="H59" s="20">
        <f>D59+E59+F59+G59</f>
        <v>64.373165999999983</v>
      </c>
    </row>
    <row r="60" spans="1:9" ht="12.75" customHeight="1" x14ac:dyDescent="0.2">
      <c r="A60" s="47" t="s">
        <v>32</v>
      </c>
      <c r="B60" s="48"/>
      <c r="C60" s="49"/>
      <c r="D60" s="21">
        <f>D58+D59</f>
        <v>0</v>
      </c>
      <c r="E60" s="21">
        <f t="shared" ref="E60:F60" si="6">E58+E59</f>
        <v>0</v>
      </c>
      <c r="F60" s="21">
        <f t="shared" si="6"/>
        <v>0</v>
      </c>
      <c r="G60" s="21">
        <f>G58+G59</f>
        <v>75.355175199999991</v>
      </c>
      <c r="H60" s="20">
        <f>D60+E60+F60+G60</f>
        <v>75.355175199999991</v>
      </c>
    </row>
    <row r="61" spans="1:9" x14ac:dyDescent="0.2">
      <c r="A61" s="22"/>
      <c r="B61" s="34" t="s">
        <v>30</v>
      </c>
      <c r="C61" s="35"/>
      <c r="D61" s="20">
        <f>D56+D60</f>
        <v>92.710000000000008</v>
      </c>
      <c r="E61" s="20">
        <f t="shared" ref="E61:G61" si="7">E56+E60</f>
        <v>122.73</v>
      </c>
      <c r="F61" s="20">
        <f t="shared" si="7"/>
        <v>280.85000000000002</v>
      </c>
      <c r="G61" s="20">
        <f t="shared" si="7"/>
        <v>136.00510793839999</v>
      </c>
      <c r="H61" s="20">
        <f>H60+H56</f>
        <v>632.29510793839984</v>
      </c>
    </row>
    <row r="62" spans="1:9" x14ac:dyDescent="0.2">
      <c r="A62" s="36" t="s">
        <v>18</v>
      </c>
      <c r="B62" s="37"/>
      <c r="C62" s="37"/>
      <c r="D62" s="37"/>
      <c r="E62" s="37"/>
      <c r="F62" s="37"/>
      <c r="G62" s="37"/>
      <c r="H62" s="37"/>
    </row>
    <row r="63" spans="1:9" x14ac:dyDescent="0.2">
      <c r="A63" s="18">
        <v>23</v>
      </c>
      <c r="B63" s="23" t="s">
        <v>15</v>
      </c>
      <c r="C63" s="19" t="s">
        <v>75</v>
      </c>
      <c r="D63" s="21"/>
      <c r="E63" s="21"/>
      <c r="F63" s="21"/>
      <c r="G63" s="20">
        <v>16.170000000000002</v>
      </c>
      <c r="H63" s="20">
        <f>G63+F63+E63+D63</f>
        <v>16.170000000000002</v>
      </c>
    </row>
    <row r="64" spans="1:9" x14ac:dyDescent="0.2">
      <c r="A64" s="18">
        <v>24</v>
      </c>
      <c r="B64" s="23" t="s">
        <v>15</v>
      </c>
      <c r="C64" s="19" t="s">
        <v>78</v>
      </c>
      <c r="D64" s="21"/>
      <c r="E64" s="21"/>
      <c r="F64" s="21"/>
      <c r="G64" s="20">
        <v>11.44</v>
      </c>
      <c r="H64" s="20">
        <f>G64+F64+E64+D64</f>
        <v>11.44</v>
      </c>
    </row>
    <row r="65" spans="1:8" x14ac:dyDescent="0.2">
      <c r="A65" s="18">
        <v>25</v>
      </c>
      <c r="B65" s="23" t="s">
        <v>15</v>
      </c>
      <c r="C65" s="19" t="s">
        <v>79</v>
      </c>
      <c r="D65" s="21"/>
      <c r="E65" s="21"/>
      <c r="F65" s="21"/>
      <c r="G65" s="20">
        <v>37.020000000000003</v>
      </c>
      <c r="H65" s="20">
        <f>G65+F65+E65+D65</f>
        <v>37.020000000000003</v>
      </c>
    </row>
    <row r="66" spans="1:8" x14ac:dyDescent="0.2">
      <c r="A66" s="22"/>
      <c r="B66" s="34" t="s">
        <v>20</v>
      </c>
      <c r="C66" s="35"/>
      <c r="D66" s="20">
        <f>D65</f>
        <v>0</v>
      </c>
      <c r="E66" s="20">
        <f t="shared" ref="E66:F66" si="8">E65</f>
        <v>0</v>
      </c>
      <c r="F66" s="20">
        <f t="shared" si="8"/>
        <v>0</v>
      </c>
      <c r="G66" s="20">
        <f>G65+G64+G63</f>
        <v>64.63</v>
      </c>
      <c r="H66" s="20">
        <f>G66+F66+E66+D66</f>
        <v>64.63</v>
      </c>
    </row>
    <row r="67" spans="1:8" x14ac:dyDescent="0.2">
      <c r="A67" s="22"/>
      <c r="B67" s="34" t="s">
        <v>21</v>
      </c>
      <c r="C67" s="35"/>
      <c r="D67" s="20">
        <f>D61+D66</f>
        <v>92.710000000000008</v>
      </c>
      <c r="E67" s="20">
        <f>E61+E66</f>
        <v>122.73</v>
      </c>
      <c r="F67" s="20">
        <f>F61+F66</f>
        <v>280.85000000000002</v>
      </c>
      <c r="G67" s="20">
        <f>G61+G66</f>
        <v>200.63510793839998</v>
      </c>
      <c r="H67" s="20">
        <f>H66+H61</f>
        <v>696.92510793839983</v>
      </c>
    </row>
    <row r="68" spans="1:8" x14ac:dyDescent="0.2">
      <c r="A68" s="36" t="s">
        <v>22</v>
      </c>
      <c r="B68" s="37"/>
      <c r="C68" s="37"/>
      <c r="D68" s="37"/>
      <c r="E68" s="37"/>
      <c r="F68" s="37"/>
      <c r="G68" s="37"/>
      <c r="H68" s="37"/>
    </row>
    <row r="69" spans="1:8" x14ac:dyDescent="0.2">
      <c r="A69" s="18">
        <v>26</v>
      </c>
      <c r="B69" s="23"/>
      <c r="C69" s="19" t="s">
        <v>23</v>
      </c>
      <c r="D69" s="20">
        <f>D67/100*20</f>
        <v>18.542000000000002</v>
      </c>
      <c r="E69" s="20">
        <f>E67/100*20</f>
        <v>24.545999999999999</v>
      </c>
      <c r="F69" s="20">
        <f>F67/100*20</f>
        <v>56.170000000000009</v>
      </c>
      <c r="G69" s="20">
        <f>G67/100*20</f>
        <v>40.127021587679998</v>
      </c>
      <c r="H69" s="20">
        <f>H67/100*20</f>
        <v>139.38502158767994</v>
      </c>
    </row>
    <row r="70" spans="1:8" x14ac:dyDescent="0.2">
      <c r="A70" s="22"/>
      <c r="B70" s="34" t="s">
        <v>24</v>
      </c>
      <c r="C70" s="35"/>
      <c r="D70" s="20">
        <f>D69</f>
        <v>18.542000000000002</v>
      </c>
      <c r="E70" s="20">
        <f>E69</f>
        <v>24.545999999999999</v>
      </c>
      <c r="F70" s="21">
        <f>F69</f>
        <v>56.170000000000009</v>
      </c>
      <c r="G70" s="20">
        <f>G69</f>
        <v>40.127021587679998</v>
      </c>
      <c r="H70" s="20">
        <f>D70+E70+F70+G70</f>
        <v>139.38502158768</v>
      </c>
    </row>
    <row r="71" spans="1:8" x14ac:dyDescent="0.2">
      <c r="A71" s="22"/>
      <c r="B71" s="34" t="s">
        <v>25</v>
      </c>
      <c r="C71" s="35"/>
      <c r="D71" s="20">
        <f>D67+D69</f>
        <v>111.25200000000001</v>
      </c>
      <c r="E71" s="20">
        <f>E67+E69</f>
        <v>147.27600000000001</v>
      </c>
      <c r="F71" s="20">
        <f>F67+F69</f>
        <v>337.02000000000004</v>
      </c>
      <c r="G71" s="20">
        <f>G67+G69</f>
        <v>240.76212952607997</v>
      </c>
      <c r="H71" s="20">
        <f>H67+H69</f>
        <v>836.31012952607978</v>
      </c>
    </row>
    <row r="74" spans="1:8" ht="12.75" customHeight="1" x14ac:dyDescent="0.2">
      <c r="A74" s="33" t="s">
        <v>53</v>
      </c>
      <c r="B74" s="33"/>
      <c r="C74" s="33"/>
      <c r="D74" s="33"/>
      <c r="E74" s="33"/>
      <c r="F74" s="33"/>
      <c r="G74" s="33"/>
      <c r="H74" s="33"/>
    </row>
    <row r="75" spans="1:8" ht="12.75" customHeight="1" x14ac:dyDescent="0.2">
      <c r="A75" s="33"/>
      <c r="B75" s="33"/>
      <c r="C75" s="33"/>
      <c r="D75" s="33"/>
      <c r="E75" s="33"/>
      <c r="F75" s="33"/>
      <c r="G75" s="33"/>
      <c r="H75" s="33"/>
    </row>
    <row r="76" spans="1:8" ht="12.75" customHeight="1" x14ac:dyDescent="0.2">
      <c r="A76" s="33"/>
      <c r="B76" s="33"/>
      <c r="C76" s="33"/>
      <c r="D76" s="33"/>
      <c r="E76" s="33"/>
      <c r="F76" s="33"/>
      <c r="G76" s="33"/>
      <c r="H76" s="33"/>
    </row>
    <row r="77" spans="1:8" ht="12.75" customHeight="1" x14ac:dyDescent="0.2">
      <c r="A77" s="33"/>
      <c r="B77" s="33"/>
      <c r="C77" s="33"/>
      <c r="D77" s="33"/>
      <c r="E77" s="33"/>
      <c r="F77" s="33"/>
      <c r="G77" s="33"/>
      <c r="H77" s="33"/>
    </row>
    <row r="78" spans="1:8" ht="12.75" customHeight="1" x14ac:dyDescent="0.2">
      <c r="A78" s="33"/>
      <c r="B78" s="33"/>
      <c r="C78" s="33"/>
      <c r="D78" s="33"/>
      <c r="E78" s="33"/>
      <c r="F78" s="33"/>
      <c r="G78" s="33"/>
      <c r="H78" s="33"/>
    </row>
    <row r="79" spans="1:8" ht="12.75" customHeight="1" x14ac:dyDescent="0.2">
      <c r="A79" s="33"/>
      <c r="B79" s="33"/>
      <c r="C79" s="33"/>
      <c r="D79" s="33"/>
      <c r="E79" s="33"/>
      <c r="F79" s="33"/>
      <c r="G79" s="33"/>
      <c r="H79" s="33"/>
    </row>
    <row r="80" spans="1:8" ht="12.75" customHeight="1" x14ac:dyDescent="0.2">
      <c r="A80" s="33"/>
      <c r="B80" s="33"/>
      <c r="C80" s="33"/>
      <c r="D80" s="33"/>
      <c r="E80" s="33"/>
      <c r="F80" s="33"/>
      <c r="G80" s="33"/>
      <c r="H80" s="33"/>
    </row>
    <row r="81" spans="1:8" ht="12.75" customHeight="1" x14ac:dyDescent="0.2">
      <c r="A81" s="33"/>
      <c r="B81" s="33"/>
      <c r="C81" s="33"/>
      <c r="D81" s="33"/>
      <c r="E81" s="33"/>
      <c r="F81" s="33"/>
      <c r="G81" s="33"/>
      <c r="H81" s="33"/>
    </row>
    <row r="82" spans="1:8" x14ac:dyDescent="0.2">
      <c r="A82" s="33"/>
      <c r="B82" s="33"/>
      <c r="C82" s="33"/>
      <c r="D82" s="33"/>
      <c r="E82" s="33"/>
      <c r="F82" s="33"/>
      <c r="G82" s="33"/>
      <c r="H82" s="33"/>
    </row>
    <row r="83" spans="1:8" x14ac:dyDescent="0.2">
      <c r="A83" s="33"/>
      <c r="B83" s="33"/>
      <c r="C83" s="33"/>
      <c r="D83" s="33"/>
      <c r="E83" s="33"/>
      <c r="F83" s="33"/>
      <c r="G83" s="33"/>
      <c r="H83" s="33"/>
    </row>
    <row r="84" spans="1:8" x14ac:dyDescent="0.2">
      <c r="A84" s="33"/>
      <c r="B84" s="33"/>
      <c r="C84" s="33"/>
      <c r="D84" s="33"/>
      <c r="E84" s="33"/>
      <c r="F84" s="33"/>
      <c r="G84" s="33"/>
      <c r="H84" s="33"/>
    </row>
  </sheetData>
  <mergeCells count="38"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47:C47"/>
    <mergeCell ref="A48:H48"/>
    <mergeCell ref="B55:C55"/>
    <mergeCell ref="B39:C39"/>
    <mergeCell ref="B32:C32"/>
    <mergeCell ref="A33:H33"/>
    <mergeCell ref="B38:C38"/>
    <mergeCell ref="B43:C43"/>
    <mergeCell ref="A40:H40"/>
    <mergeCell ref="B42:C42"/>
    <mergeCell ref="A44:H44"/>
    <mergeCell ref="B46:C46"/>
    <mergeCell ref="B70:C70"/>
    <mergeCell ref="B71:C71"/>
    <mergeCell ref="A74:H84"/>
    <mergeCell ref="B56:C56"/>
    <mergeCell ref="A57:H57"/>
    <mergeCell ref="A60:C60"/>
    <mergeCell ref="B61:C61"/>
    <mergeCell ref="A62:H62"/>
    <mergeCell ref="B66:C66"/>
    <mergeCell ref="B67:C67"/>
    <mergeCell ref="A68:H68"/>
  </mergeCells>
  <pageMargins left="0.23622047244094491" right="0.23622047244094491" top="0.74803149606299213" bottom="0.74803149606299213" header="0.31496062992125984" footer="0.31496062992125984"/>
  <pageSetup paperSize="9" scale="6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Кудрявина Наталья Владимировна</cp:lastModifiedBy>
  <cp:lastPrinted>2023-02-17T08:26:29Z</cp:lastPrinted>
  <dcterms:created xsi:type="dcterms:W3CDTF">2022-07-06T13:17:17Z</dcterms:created>
  <dcterms:modified xsi:type="dcterms:W3CDTF">2024-02-12T12:16:56Z</dcterms:modified>
</cp:coreProperties>
</file>