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ССР\2023\11.2023\"/>
    </mc:Choice>
  </mc:AlternateContent>
  <xr:revisionPtr revIDLastSave="0" documentId="13_ncr:1_{FCB32FEF-8CA0-4FF2-9E09-116214DCB121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G59" i="2" s="1"/>
  <c r="H59" i="2" s="1"/>
  <c r="G48" i="2"/>
  <c r="H48" i="2" s="1"/>
  <c r="G47" i="2"/>
  <c r="H47" i="2" s="1"/>
  <c r="G46" i="2"/>
  <c r="H46" i="2" s="1"/>
  <c r="E34" i="2"/>
  <c r="E35" i="2" s="1"/>
  <c r="E36" i="2" s="1"/>
  <c r="E40" i="2" s="1"/>
  <c r="E44" i="2" s="1"/>
  <c r="D34" i="2"/>
  <c r="H34" i="2" s="1"/>
  <c r="H35" i="2" s="1"/>
  <c r="G28" i="2"/>
  <c r="H28" i="2" s="1"/>
  <c r="G25" i="2"/>
  <c r="H25" i="2" s="1"/>
  <c r="G24" i="2"/>
  <c r="F59" i="2"/>
  <c r="E59" i="2"/>
  <c r="D59" i="2"/>
  <c r="F55" i="2"/>
  <c r="E55" i="2"/>
  <c r="D55" i="2"/>
  <c r="F50" i="2"/>
  <c r="E50" i="2"/>
  <c r="D50" i="2"/>
  <c r="H43" i="2"/>
  <c r="G43" i="2"/>
  <c r="F43" i="2"/>
  <c r="F44" i="2" s="1"/>
  <c r="E43" i="2"/>
  <c r="D43" i="2"/>
  <c r="H42" i="2"/>
  <c r="G39" i="2"/>
  <c r="F39" i="2"/>
  <c r="E39" i="2"/>
  <c r="D39" i="2"/>
  <c r="H38" i="2"/>
  <c r="H39" i="2" s="1"/>
  <c r="G35" i="2"/>
  <c r="F35" i="2"/>
  <c r="F36" i="2" s="1"/>
  <c r="F40" i="2" s="1"/>
  <c r="G32" i="2"/>
  <c r="G36" i="2" s="1"/>
  <c r="G40" i="2" s="1"/>
  <c r="F32" i="2"/>
  <c r="E32" i="2"/>
  <c r="D32" i="2"/>
  <c r="H31" i="2"/>
  <c r="H30" i="2"/>
  <c r="H29" i="2"/>
  <c r="H27" i="2"/>
  <c r="H26" i="2"/>
  <c r="H24" i="2"/>
  <c r="G47" i="1"/>
  <c r="G46" i="1"/>
  <c r="E34" i="1"/>
  <c r="D34" i="1"/>
  <c r="G28" i="1"/>
  <c r="G48" i="1"/>
  <c r="G58" i="1"/>
  <c r="G25" i="1"/>
  <c r="G24" i="1"/>
  <c r="E51" i="2" l="1"/>
  <c r="E56" i="2" s="1"/>
  <c r="E60" i="2" s="1"/>
  <c r="E62" i="2" s="1"/>
  <c r="E63" i="2" s="1"/>
  <c r="D35" i="2"/>
  <c r="D36" i="2" s="1"/>
  <c r="D40" i="2" s="1"/>
  <c r="D44" i="2" s="1"/>
  <c r="D51" i="2" s="1"/>
  <c r="D56" i="2" s="1"/>
  <c r="D60" i="2" s="1"/>
  <c r="G44" i="2"/>
  <c r="G53" i="2" s="1"/>
  <c r="F51" i="2"/>
  <c r="F56" i="2" s="1"/>
  <c r="F60" i="2" s="1"/>
  <c r="H32" i="2"/>
  <c r="H36" i="2" s="1"/>
  <c r="H40" i="2" s="1"/>
  <c r="H44" i="2" s="1"/>
  <c r="H58" i="2"/>
  <c r="G54" i="2" s="1"/>
  <c r="H54" i="2" s="1"/>
  <c r="D50" i="1"/>
  <c r="G55" i="2" l="1"/>
  <c r="H55" i="2" s="1"/>
  <c r="H53" i="2"/>
  <c r="G49" i="2" s="1"/>
  <c r="D62" i="2"/>
  <c r="D63" i="2" s="1"/>
  <c r="F62" i="2"/>
  <c r="F63" i="2" s="1"/>
  <c r="E64" i="2"/>
  <c r="E50" i="1"/>
  <c r="F50" i="1"/>
  <c r="F64" i="2" l="1"/>
  <c r="D64" i="2"/>
  <c r="H49" i="2"/>
  <c r="G50" i="2"/>
  <c r="D59" i="1"/>
  <c r="D55" i="1"/>
  <c r="D43" i="1"/>
  <c r="D39" i="1"/>
  <c r="D32" i="1"/>
  <c r="E59" i="1"/>
  <c r="F59" i="1"/>
  <c r="G59" i="1"/>
  <c r="H48" i="1"/>
  <c r="G51" i="2" l="1"/>
  <c r="G56" i="2" s="1"/>
  <c r="G60" i="2" s="1"/>
  <c r="H50" i="2"/>
  <c r="H51" i="2" s="1"/>
  <c r="H56" i="2" s="1"/>
  <c r="H30" i="1"/>
  <c r="E32" i="1"/>
  <c r="F32" i="1"/>
  <c r="G32" i="1"/>
  <c r="G62" i="2" l="1"/>
  <c r="G63" i="2" s="1"/>
  <c r="H63" i="2" s="1"/>
  <c r="H60" i="2"/>
  <c r="H26" i="1"/>
  <c r="H62" i="2" l="1"/>
  <c r="H64" i="2" s="1"/>
  <c r="D6" i="2" s="1"/>
  <c r="G64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43" i="1" l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G54" i="1" s="1"/>
  <c r="D63" i="1"/>
  <c r="G53" i="1" l="1"/>
  <c r="H54" i="1"/>
  <c r="E51" i="1"/>
  <c r="E56" i="1" s="1"/>
  <c r="E60" i="1" s="1"/>
  <c r="D64" i="1"/>
  <c r="G55" i="1" l="1"/>
  <c r="H55" i="1" s="1"/>
  <c r="H53" i="1"/>
  <c r="G49" i="1" s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<sst xmlns="http://schemas.openxmlformats.org/spreadsheetml/2006/main" count="166" uniqueCount="69">
  <si>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</si>
  <si>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</si>
  <si>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</si>
  <si>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</si>
  <si>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</si>
  <si>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</si>
  <si>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</si>
  <si>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</si>
  <si>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</si>
  <si>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</si>
  <si>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</si>
  <si>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</si>
  <si>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</si>
  <si>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</si>
  <si>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</si>
  <si>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</si>
  <si>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</si>
  <si>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</si>
  <si>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</si>
  <si>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</si>
  <si>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</si>
  <si>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</si>
  <si>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</si>
  <si>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</si>
  <si>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</si>
  <si>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</si>
  <si>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</si>
  <si>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</si>
  <si>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</si>
  <si>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</si>
  <si>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</si>
  <si>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</si>
  <si>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</si>
  <si>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</si>
  <si>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</si>
  <si>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</si>
  <si>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</si>
  <si>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</si>
  <si>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</si>
  <si>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</si>
  <si>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</si>
  <si>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</si>
  <si>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</si>
  <si>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</si>
  <si>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</si>
  <si>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</si>
  <si>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</si>
  <si>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</si>
  <si>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</si>
  <si>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</si>
  <si>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</si>
  <si>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</si>
  <si>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</si>
  <si>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</si>
  <si>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</si>
  <si>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</si>
  <si>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</si>
  <si>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</si>
  <si>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</si>
  <si>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</si>
  <si>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</si>
  <si>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</si>
  <si>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</si>
  <si>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</si>
  <si>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</si>
  <si>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</si>
  <si>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</si>
  <si>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</si>
  <si>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Строительство КЛ-0,4кВ протяженностью 1,72 км по договору ТП №20-088/005-ПС-21 по пр-кту Державина в г. Волхов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</si>
</sst>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zoomScale="75" zoomScaleNormal="75" zoomScaleSheetLayoutView="75" workbookViewId="0">
      <selection activeCell="C66" sqref="C66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11168.36877346542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f>15300/1000/1.2</f>
        <v>12.750000000000002</v>
      </c>
      <c r="H24" s="20">
        <f>G24+F24+E24+D24</f>
        <v>12.750000000000002</v>
      </c>
    </row>
    <row r="25" spans="1:8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(5100+10200)/1000/1.2</f>
        <v>12.750000000000002</v>
      </c>
      <c r="H25" s="20">
        <f t="shared" ref="H25:H30" si="0">G25+F25+E25+D25</f>
        <v>12.750000000000002</v>
      </c>
    </row>
    <row r="26" spans="1:8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>
        <f>32.3</f>
        <v>32.299999999999997</v>
      </c>
      <c r="H28" s="20">
        <f>G28+F28+E28+D28</f>
        <v>32.299999999999997</v>
      </c>
    </row>
    <row r="29" spans="1:8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57.8</v>
      </c>
      <c r="H32" s="20">
        <f>H24+H31+H25+H27+H29+H26+H28+H30</f>
        <v>57.8</v>
      </c>
    </row>
    <row r="33" spans="1:8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68</v>
      </c>
      <c r="D34" s="27">
        <f>6200.76</f>
        <v>6200.76</v>
      </c>
      <c r="E34" s="27">
        <f>702.51</f>
        <v>702.51</v>
      </c>
      <c r="F34" s="21"/>
      <c r="G34" s="21"/>
      <c r="H34" s="20">
        <f>D34+E34+G34+F34</f>
        <v>6903.27</v>
      </c>
    </row>
    <row r="35" spans="1:8" x14ac:dyDescent="0.2">
      <c r="A35" s="22"/>
      <c r="B35" s="32" t="s">
        <v>16</v>
      </c>
      <c r="C35" s="33"/>
      <c r="D35" s="20">
        <f>D34</f>
        <v>6200.76</v>
      </c>
      <c r="E35" s="20">
        <f>E34</f>
        <v>702.51</v>
      </c>
      <c r="F35" s="21">
        <f>F34</f>
        <v>0</v>
      </c>
      <c r="G35" s="21">
        <f>G34</f>
        <v>0</v>
      </c>
      <c r="H35" s="20">
        <f>H34</f>
        <v>6903.27</v>
      </c>
    </row>
    <row r="36" spans="1:8" x14ac:dyDescent="0.2">
      <c r="A36" s="22"/>
      <c r="B36" s="32" t="s">
        <v>34</v>
      </c>
      <c r="C36" s="33"/>
      <c r="D36" s="20">
        <f>D35+D32</f>
        <v>6200.76</v>
      </c>
      <c r="E36" s="20">
        <f>E35+E32</f>
        <v>702.51</v>
      </c>
      <c r="F36" s="20">
        <f>F35+F32</f>
        <v>0</v>
      </c>
      <c r="G36" s="20">
        <f>G35+G32</f>
        <v>57.8</v>
      </c>
      <c r="H36" s="20">
        <f>H35+H32</f>
        <v>6961.0700000000006</v>
      </c>
    </row>
    <row r="37" spans="1:8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2" t="s">
        <v>44</v>
      </c>
      <c r="C40" s="33"/>
      <c r="D40" s="20">
        <f>D39+D36</f>
        <v>6200.76</v>
      </c>
      <c r="E40" s="20">
        <f t="shared" ref="E40" si="2">E39+E36</f>
        <v>702.51</v>
      </c>
      <c r="F40" s="20">
        <f t="shared" ref="F40" si="3">F39+F36</f>
        <v>0</v>
      </c>
      <c r="G40" s="20">
        <f t="shared" ref="G40" si="4">G39+G36</f>
        <v>57.8</v>
      </c>
      <c r="H40" s="20">
        <f>H39+H36</f>
        <v>6961.0700000000006</v>
      </c>
    </row>
    <row r="41" spans="1:8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2" t="s">
        <v>45</v>
      </c>
      <c r="C44" s="33"/>
      <c r="D44" s="20">
        <f>D43+D40</f>
        <v>6200.76</v>
      </c>
      <c r="E44" s="20">
        <f t="shared" ref="E44" si="5">E43+E40</f>
        <v>702.51</v>
      </c>
      <c r="F44" s="20">
        <f t="shared" ref="F44" si="6">F43+F40</f>
        <v>0</v>
      </c>
      <c r="G44" s="20">
        <f t="shared" ref="G44" si="7">G43+G40</f>
        <v>57.8</v>
      </c>
      <c r="H44" s="20">
        <f>H43+H40</f>
        <v>6961.0700000000006</v>
      </c>
    </row>
    <row r="45" spans="1:8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42.74</f>
        <v>42.74</v>
      </c>
      <c r="H46" s="20">
        <f t="shared" ref="H46" si="8">G46+F46+E46+D46</f>
        <v>42.74</v>
      </c>
    </row>
    <row r="47" spans="1:8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f>83.33</f>
        <v>83.33</v>
      </c>
      <c r="H47" s="20">
        <f>G47+F47+E47+D47</f>
        <v>83.33</v>
      </c>
    </row>
    <row r="48" spans="1:8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35700/1000/1.2</f>
        <v>29.750000000000004</v>
      </c>
      <c r="H48" s="20">
        <f>G48+F48+E48+D48</f>
        <v>29.750000000000004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584.41167433784995</v>
      </c>
      <c r="H49" s="20">
        <f>G49+F49+E49+D49</f>
        <v>584.41167433784995</v>
      </c>
    </row>
    <row r="50" spans="1:8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740.23167433784988</v>
      </c>
      <c r="H50" s="20">
        <f>D50+E50+F50+G50</f>
        <v>740.23167433784988</v>
      </c>
    </row>
    <row r="51" spans="1:8" x14ac:dyDescent="0.2">
      <c r="A51" s="22"/>
      <c r="B51" s="32" t="s">
        <v>17</v>
      </c>
      <c r="C51" s="33"/>
      <c r="D51" s="20">
        <f>D50+D44</f>
        <v>6200.76</v>
      </c>
      <c r="E51" s="20">
        <f>E50+E44</f>
        <v>702.51</v>
      </c>
      <c r="F51" s="20">
        <f>F50+F44</f>
        <v>0</v>
      </c>
      <c r="G51" s="20">
        <f>G50+G44</f>
        <v>798.03167433784984</v>
      </c>
      <c r="H51" s="20">
        <f>H50+H44</f>
        <v>7701.3016743378503</v>
      </c>
    </row>
    <row r="52" spans="1:8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152.30144600000003</v>
      </c>
      <c r="H53" s="20">
        <f>D53+E53+F53+G53</f>
        <v>152.30144600000003</v>
      </c>
    </row>
    <row r="54" spans="1:8" ht="41.2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897.69070754999996</v>
      </c>
      <c r="H54" s="20">
        <f>D54+E54+F54+G54</f>
        <v>897.69070754999996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1049.99215355</v>
      </c>
      <c r="H55" s="20">
        <f>D55+E55+F55+G55</f>
        <v>1049.99215355</v>
      </c>
    </row>
    <row r="56" spans="1:8" x14ac:dyDescent="0.2">
      <c r="A56" s="22"/>
      <c r="B56" s="32" t="s">
        <v>30</v>
      </c>
      <c r="C56" s="33"/>
      <c r="D56" s="20">
        <f>D51+D55</f>
        <v>6200.76</v>
      </c>
      <c r="E56" s="20">
        <f t="shared" ref="E56:G56" si="11">E51+E55</f>
        <v>702.51</v>
      </c>
      <c r="F56" s="20">
        <f t="shared" si="11"/>
        <v>0</v>
      </c>
      <c r="G56" s="20">
        <f t="shared" si="11"/>
        <v>1848.0238278878498</v>
      </c>
      <c r="H56" s="20">
        <f>H55+H51</f>
        <v>8751.2938278878501</v>
      </c>
    </row>
    <row r="57" spans="1:8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666816.18/1000/1.2</f>
        <v>555.68015000000003</v>
      </c>
      <c r="H58" s="20">
        <f>G58+F58+E58+D58</f>
        <v>555.68015000000003</v>
      </c>
    </row>
    <row r="59" spans="1:8" x14ac:dyDescent="0.2">
      <c r="A59" s="22"/>
      <c r="B59" s="32" t="s">
        <v>20</v>
      </c>
      <c r="C59" s="33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555.68015000000003</v>
      </c>
      <c r="H59" s="20">
        <f>G59+F59+E59+D59</f>
        <v>555.68015000000003</v>
      </c>
    </row>
    <row r="60" spans="1:8" x14ac:dyDescent="0.2">
      <c r="A60" s="22"/>
      <c r="B60" s="32" t="s">
        <v>21</v>
      </c>
      <c r="C60" s="33"/>
      <c r="D60" s="20">
        <f>D56+D59</f>
        <v>6200.76</v>
      </c>
      <c r="E60" s="20">
        <f>E56+E59</f>
        <v>702.51</v>
      </c>
      <c r="F60" s="20">
        <f>F56+F59</f>
        <v>0</v>
      </c>
      <c r="G60" s="20">
        <f>G56+G59</f>
        <v>2403.7039778878498</v>
      </c>
      <c r="H60" s="20">
        <f>D60+E60+F60+G60</f>
        <v>9306.9739778878502</v>
      </c>
    </row>
    <row r="61" spans="1:8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x14ac:dyDescent="0.2">
      <c r="A62" s="18">
        <v>19</v>
      </c>
      <c r="B62" s="23"/>
      <c r="C62" s="19" t="s">
        <v>23</v>
      </c>
      <c r="D62" s="20">
        <f>D60/100*20</f>
        <v>1240.152</v>
      </c>
      <c r="E62" s="20">
        <f>E60/100*20</f>
        <v>140.50200000000001</v>
      </c>
      <c r="F62" s="20">
        <f>F60/100*20</f>
        <v>0</v>
      </c>
      <c r="G62" s="20">
        <f>G60/100*20</f>
        <v>480.74079557756994</v>
      </c>
      <c r="H62" s="20">
        <f>H60/100*20</f>
        <v>1861.39479557757</v>
      </c>
    </row>
    <row r="63" spans="1:8" x14ac:dyDescent="0.2">
      <c r="A63" s="22"/>
      <c r="B63" s="32" t="s">
        <v>24</v>
      </c>
      <c r="C63" s="33"/>
      <c r="D63" s="20">
        <f>D62</f>
        <v>1240.152</v>
      </c>
      <c r="E63" s="20">
        <f>E62</f>
        <v>140.50200000000001</v>
      </c>
      <c r="F63" s="21">
        <f>F62</f>
        <v>0</v>
      </c>
      <c r="G63" s="20">
        <f>G62</f>
        <v>480.74079557756994</v>
      </c>
      <c r="H63" s="20">
        <f>D63+E63+F63+G63</f>
        <v>1861.39479557757</v>
      </c>
    </row>
    <row r="64" spans="1:8" x14ac:dyDescent="0.2">
      <c r="A64" s="22"/>
      <c r="B64" s="32" t="s">
        <v>25</v>
      </c>
      <c r="C64" s="33"/>
      <c r="D64" s="20">
        <f>D60+D62</f>
        <v>7440.9120000000003</v>
      </c>
      <c r="E64" s="20">
        <f>E60+E62</f>
        <v>843.01199999999994</v>
      </c>
      <c r="F64" s="20">
        <f>F60+F62</f>
        <v>0</v>
      </c>
      <c r="G64" s="20">
        <f>G60+G62</f>
        <v>2884.4447734654195</v>
      </c>
      <c r="H64" s="20">
        <f>H60+H62</f>
        <v>11168.36877346542</v>
      </c>
    </row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x14ac:dyDescent="0.2">
      <c r="A75" s="31"/>
      <c r="B75" s="31"/>
      <c r="C75" s="31"/>
      <c r="D75" s="31"/>
      <c r="E75" s="31"/>
      <c r="F75" s="31"/>
      <c r="G75" s="31"/>
      <c r="H75" s="31"/>
    </row>
    <row r="76" spans="1:8" x14ac:dyDescent="0.2">
      <c r="A76" s="31"/>
      <c r="B76" s="31"/>
      <c r="C76" s="31"/>
      <c r="D76" s="31"/>
      <c r="E76" s="31"/>
      <c r="F76" s="31"/>
      <c r="G76" s="31"/>
      <c r="H76" s="31"/>
    </row>
    <row r="77" spans="1:8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A67:H77"/>
    <mergeCell ref="B32:C32"/>
    <mergeCell ref="A37:H37"/>
    <mergeCell ref="B39:C39"/>
    <mergeCell ref="B40:C40"/>
    <mergeCell ref="A41:H41"/>
    <mergeCell ref="A33:H33"/>
    <mergeCell ref="B44:C44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7"/>
  <sheetViews>
    <sheetView view="pageBreakPreview" zoomScale="75" zoomScaleNormal="75" zoomScaleSheetLayoutView="75" workbookViewId="0">
      <selection activeCell="B59" sqref="B59:C5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1774.7456079503206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56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ht="12.75" customHeight="1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f>15300/1000/1.2/12.54</f>
        <v>1.0167464114832538</v>
      </c>
      <c r="H24" s="20">
        <f>G24+F24+E24+D24</f>
        <v>1.0167464114832538</v>
      </c>
    </row>
    <row r="25" spans="1:8" ht="12.75" customHeight="1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(5100+10200)/1000/1.2/12.54</f>
        <v>1.0167464114832538</v>
      </c>
      <c r="H25" s="20">
        <f t="shared" ref="H25:H30" si="0">G25+F25+E25+D25</f>
        <v>1.0167464114832538</v>
      </c>
    </row>
    <row r="26" spans="1:8" ht="12.75" customHeight="1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>
        <f>32.3/12.54</f>
        <v>2.5757575757575757</v>
      </c>
      <c r="H28" s="20">
        <f>G28+F28+E28+D28</f>
        <v>2.5757575757575757</v>
      </c>
    </row>
    <row r="29" spans="1:8" ht="12.75" customHeight="1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4.6092503987240834</v>
      </c>
      <c r="H32" s="20">
        <f>H24+H31+H25+H27+H29+H26+H28+H30</f>
        <v>4.6092503987240834</v>
      </c>
    </row>
    <row r="33" spans="1:8" ht="12.75" customHeight="1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68</v>
      </c>
      <c r="D34" s="27">
        <f>1061.62</f>
        <v>1061.6199999999999</v>
      </c>
      <c r="E34" s="27">
        <f>41.5</f>
        <v>41.5</v>
      </c>
      <c r="F34" s="21"/>
      <c r="G34" s="21"/>
      <c r="H34" s="20">
        <f>D34+E34+G34+F34</f>
        <v>1103.1199999999999</v>
      </c>
    </row>
    <row r="35" spans="1:8" ht="12.75" customHeight="1" x14ac:dyDescent="0.2">
      <c r="A35" s="22"/>
      <c r="B35" s="32" t="s">
        <v>16</v>
      </c>
      <c r="C35" s="33"/>
      <c r="D35" s="20">
        <f>D34</f>
        <v>1061.6199999999999</v>
      </c>
      <c r="E35" s="20">
        <f>E34</f>
        <v>41.5</v>
      </c>
      <c r="F35" s="21">
        <f>F34</f>
        <v>0</v>
      </c>
      <c r="G35" s="21">
        <f>G34</f>
        <v>0</v>
      </c>
      <c r="H35" s="20">
        <f>H34</f>
        <v>1103.1199999999999</v>
      </c>
    </row>
    <row r="36" spans="1:8" ht="12.75" customHeight="1" x14ac:dyDescent="0.2">
      <c r="A36" s="22"/>
      <c r="B36" s="32" t="s">
        <v>34</v>
      </c>
      <c r="C36" s="33"/>
      <c r="D36" s="20">
        <f>D35+D32</f>
        <v>1061.6199999999999</v>
      </c>
      <c r="E36" s="20">
        <f>E35+E32</f>
        <v>41.5</v>
      </c>
      <c r="F36" s="20">
        <f>F35+F32</f>
        <v>0</v>
      </c>
      <c r="G36" s="20">
        <f>G35+G32</f>
        <v>4.6092503987240834</v>
      </c>
      <c r="H36" s="20">
        <f>H35+H32</f>
        <v>1107.7292503987239</v>
      </c>
    </row>
    <row r="37" spans="1:8" ht="12.75" customHeight="1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2" t="s">
        <v>44</v>
      </c>
      <c r="C40" s="33"/>
      <c r="D40" s="20">
        <f>D39+D36</f>
        <v>1061.6199999999999</v>
      </c>
      <c r="E40" s="20">
        <f t="shared" ref="E40:G40" si="2">E39+E36</f>
        <v>41.5</v>
      </c>
      <c r="F40" s="20">
        <f t="shared" si="2"/>
        <v>0</v>
      </c>
      <c r="G40" s="20">
        <f t="shared" si="2"/>
        <v>4.6092503987240834</v>
      </c>
      <c r="H40" s="20">
        <f>H39+H36</f>
        <v>1107.7292503987239</v>
      </c>
    </row>
    <row r="41" spans="1:8" ht="12.75" customHeight="1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ht="12.75" customHeight="1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2" t="s">
        <v>45</v>
      </c>
      <c r="C44" s="33"/>
      <c r="D44" s="20">
        <f>D43+D40</f>
        <v>1061.6199999999999</v>
      </c>
      <c r="E44" s="20">
        <f t="shared" ref="E44:G44" si="3">E43+E40</f>
        <v>41.5</v>
      </c>
      <c r="F44" s="20">
        <f t="shared" si="3"/>
        <v>0</v>
      </c>
      <c r="G44" s="20">
        <f t="shared" si="3"/>
        <v>4.6092503987240834</v>
      </c>
      <c r="H44" s="20">
        <f>H43+H40</f>
        <v>1107.7292503987239</v>
      </c>
    </row>
    <row r="45" spans="1:8" ht="12.75" customHeight="1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2.41</f>
        <v>2.41</v>
      </c>
      <c r="H46" s="20">
        <f t="shared" ref="H46" si="4">G46+F46+E46+D46</f>
        <v>2.41</v>
      </c>
    </row>
    <row r="47" spans="1:8" ht="12.75" customHeight="1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f>83.33/12.54</f>
        <v>6.6451355661881983</v>
      </c>
      <c r="H47" s="20">
        <f>G47+F47+E47+D47</f>
        <v>6.6451355661881983</v>
      </c>
    </row>
    <row r="48" spans="1:8" ht="12.75" customHeight="1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35700/1000/1.2/12.54</f>
        <v>2.3724082934609254</v>
      </c>
      <c r="H48" s="20">
        <f>G48+F48+E48+D48</f>
        <v>2.3724082934609254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92.867819222642524</v>
      </c>
      <c r="H49" s="20">
        <f>G49+F49+E49+D49</f>
        <v>92.867819222642524</v>
      </c>
    </row>
    <row r="50" spans="1:8" ht="12.75" customHeight="1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104.29536308229164</v>
      </c>
      <c r="H50" s="20">
        <f>D50+E50+F50+G50</f>
        <v>104.29536308229164</v>
      </c>
    </row>
    <row r="51" spans="1:8" ht="12.75" customHeight="1" x14ac:dyDescent="0.2">
      <c r="A51" s="22"/>
      <c r="B51" s="32" t="s">
        <v>17</v>
      </c>
      <c r="C51" s="33"/>
      <c r="D51" s="20">
        <f>D50+D44</f>
        <v>1061.6199999999999</v>
      </c>
      <c r="E51" s="20">
        <f>E50+E44</f>
        <v>41.5</v>
      </c>
      <c r="F51" s="20">
        <f>F50+F44</f>
        <v>0</v>
      </c>
      <c r="G51" s="20">
        <f>G50+G44</f>
        <v>108.90461348101573</v>
      </c>
      <c r="H51" s="20">
        <f>H50+H44</f>
        <v>1212.0246134810156</v>
      </c>
    </row>
    <row r="52" spans="1:8" ht="12.75" customHeight="1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.75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23.949955397129187</v>
      </c>
      <c r="H53" s="20">
        <f>D53+E53+F53+G53</f>
        <v>23.949955397129187</v>
      </c>
    </row>
    <row r="54" spans="1:8" ht="39.7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142.67682824050402</v>
      </c>
      <c r="H54" s="20">
        <f>D54+E54+F54+G54</f>
        <v>142.67682824050402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166.6267836376332</v>
      </c>
      <c r="H55" s="20">
        <f>D55+E55+F55+G55</f>
        <v>166.6267836376332</v>
      </c>
    </row>
    <row r="56" spans="1:8" ht="12.75" customHeight="1" x14ac:dyDescent="0.2">
      <c r="A56" s="22"/>
      <c r="B56" s="32" t="s">
        <v>30</v>
      </c>
      <c r="C56" s="33"/>
      <c r="D56" s="20">
        <f>D51+D55</f>
        <v>1061.6199999999999</v>
      </c>
      <c r="E56" s="20">
        <f t="shared" ref="E56:G56" si="7">E51+E55</f>
        <v>41.5</v>
      </c>
      <c r="F56" s="20">
        <f t="shared" si="7"/>
        <v>0</v>
      </c>
      <c r="G56" s="20">
        <f t="shared" si="7"/>
        <v>275.5313971186489</v>
      </c>
      <c r="H56" s="20">
        <f>H55+H51</f>
        <v>1378.6513971186489</v>
      </c>
    </row>
    <row r="57" spans="1:8" ht="12.75" customHeight="1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666816.18/1000/1.2/5.54</f>
        <v>100.3032761732852</v>
      </c>
      <c r="H58" s="20">
        <f>G58+F58+E58+D58</f>
        <v>100.3032761732852</v>
      </c>
    </row>
    <row r="59" spans="1:8" ht="12.75" customHeight="1" x14ac:dyDescent="0.2">
      <c r="A59" s="22"/>
      <c r="B59" s="32" t="s">
        <v>20</v>
      </c>
      <c r="C59" s="33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100.3032761732852</v>
      </c>
      <c r="H59" s="20">
        <f>G59+F59+E59+D59</f>
        <v>100.3032761732852</v>
      </c>
    </row>
    <row r="60" spans="1:8" ht="12.75" customHeight="1" x14ac:dyDescent="0.2">
      <c r="A60" s="22"/>
      <c r="B60" s="32" t="s">
        <v>21</v>
      </c>
      <c r="C60" s="33"/>
      <c r="D60" s="20">
        <f>D56+D59</f>
        <v>1061.6199999999999</v>
      </c>
      <c r="E60" s="20">
        <f>E56+E59</f>
        <v>41.5</v>
      </c>
      <c r="F60" s="20">
        <f>F56+F59</f>
        <v>0</v>
      </c>
      <c r="G60" s="20">
        <f>G56+G59</f>
        <v>375.83467329193411</v>
      </c>
      <c r="H60" s="20">
        <f>D60+E60+F60+G60</f>
        <v>1478.9546732919339</v>
      </c>
    </row>
    <row r="61" spans="1:8" ht="12.75" customHeight="1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212.32399999999998</v>
      </c>
      <c r="E62" s="20">
        <f>E60/100*20</f>
        <v>8.2999999999999989</v>
      </c>
      <c r="F62" s="20">
        <f>F60/100*20</f>
        <v>0</v>
      </c>
      <c r="G62" s="20">
        <f>G60/100*20</f>
        <v>75.166934658386822</v>
      </c>
      <c r="H62" s="20">
        <f>H60/100*20</f>
        <v>295.79093465838679</v>
      </c>
    </row>
    <row r="63" spans="1:8" ht="12.75" customHeight="1" x14ac:dyDescent="0.2">
      <c r="A63" s="22"/>
      <c r="B63" s="32" t="s">
        <v>24</v>
      </c>
      <c r="C63" s="33"/>
      <c r="D63" s="20">
        <f>D62</f>
        <v>212.32399999999998</v>
      </c>
      <c r="E63" s="20">
        <f>E62</f>
        <v>8.2999999999999989</v>
      </c>
      <c r="F63" s="21">
        <f>F62</f>
        <v>0</v>
      </c>
      <c r="G63" s="20">
        <f>G62</f>
        <v>75.166934658386822</v>
      </c>
      <c r="H63" s="20">
        <f>D63+E63+F63+G63</f>
        <v>295.79093465838685</v>
      </c>
    </row>
    <row r="64" spans="1:8" ht="12.75" customHeight="1" x14ac:dyDescent="0.2">
      <c r="A64" s="22"/>
      <c r="B64" s="32" t="s">
        <v>25</v>
      </c>
      <c r="C64" s="33"/>
      <c r="D64" s="20">
        <f>D60+D62</f>
        <v>1273.944</v>
      </c>
      <c r="E64" s="20">
        <f>E60+E62</f>
        <v>49.8</v>
      </c>
      <c r="F64" s="20">
        <f>F60+F62</f>
        <v>0</v>
      </c>
      <c r="G64" s="20">
        <f>G60+G62</f>
        <v>451.00160795032093</v>
      </c>
      <c r="H64" s="20">
        <f>H60+H62</f>
        <v>1774.7456079503206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ht="12.75" customHeight="1" x14ac:dyDescent="0.2">
      <c r="A75" s="31"/>
      <c r="B75" s="31"/>
      <c r="C75" s="31"/>
      <c r="D75" s="31"/>
      <c r="E75" s="31"/>
      <c r="F75" s="31"/>
      <c r="G75" s="31"/>
      <c r="H75" s="31"/>
    </row>
    <row r="76" spans="1:8" ht="12.75" customHeight="1" x14ac:dyDescent="0.2">
      <c r="A76" s="31"/>
      <c r="B76" s="31"/>
      <c r="C76" s="31"/>
      <c r="D76" s="31"/>
      <c r="E76" s="31"/>
      <c r="F76" s="31"/>
      <c r="G76" s="31"/>
      <c r="H76" s="31"/>
    </row>
    <row r="77" spans="1:8" ht="12.75" customHeight="1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2023-11-14T05:42:59Z</dcterms:modified>
</cp:coreProperties>
</file>