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FA7151C9-B934-428C-AA21-2DC23B6723D6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L9" i="1"/>
  <c r="K9" i="1"/>
  <c r="J9" i="1"/>
  <c r="I9" i="1"/>
  <c r="H9" i="1"/>
  <c r="G9" i="1"/>
  <c r="F9" i="1"/>
  <c r="E9" i="1"/>
  <c r="M10" i="1"/>
  <c r="J10" i="1"/>
  <c r="G10" i="1"/>
  <c r="E10" i="1" l="1"/>
  <c r="E11" i="1" l="1"/>
  <c r="F10" i="1" l="1"/>
  <c r="K10" i="1"/>
  <c r="H10" i="1"/>
  <c r="L10" i="1" l="1"/>
  <c r="I10" i="1"/>
  <c r="J3" i="2" l="1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C3" i="2"/>
  <c r="C6" i="2" s="1"/>
  <c r="D6" i="2" s="1"/>
  <c r="E6" i="2" s="1"/>
  <c r="F6" i="2" s="1"/>
  <c r="B3" i="2"/>
  <c r="G9" i="2" l="1"/>
  <c r="H9" i="2" s="1"/>
  <c r="E7" i="2"/>
  <c r="F7" i="2" s="1"/>
  <c r="G7" i="2" s="1"/>
  <c r="H7" i="2" s="1"/>
  <c r="G10" i="2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H10" i="2"/>
  <c r="I10" i="2" s="1"/>
  <c r="J10" i="2" s="1"/>
  <c r="I11" i="2"/>
  <c r="J11" i="2" s="1"/>
  <c r="H11" i="1" l="1"/>
  <c r="E15" i="1" s="1"/>
  <c r="M11" i="1"/>
  <c r="L11" i="1"/>
  <c r="K11" i="1"/>
  <c r="G11" i="1"/>
  <c r="E16" i="1" s="1"/>
  <c r="F11" i="1"/>
  <c r="J11" i="1"/>
  <c r="I11" i="1"/>
</calcChain>
</file>

<file path=xl/sharedStrings.xml><?xml version="1.0" encoding="utf-8"?>
<sst xmlns="http://schemas.openxmlformats.org/spreadsheetml/2006/main" count="38" uniqueCount="26">
  <si>
    <t>№</t>
  </si>
  <si>
    <t>Наименование</t>
  </si>
  <si>
    <t>1.</t>
  </si>
  <si>
    <t>1.1.</t>
  </si>
  <si>
    <t>Кол-во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</si>
  <si>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</si>
  <si>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</si>
  <si>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</si>
  <si>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</si>
  <si>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</si>
  <si>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</si>
  <si>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</si>
  <si>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</si>
  <si>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</si>
  <si>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</si>
  <si>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</si>
  <si>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</si>
  <si>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</si>
  <si>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</si>
  <si>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</si>
  <si>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</si>
  <si>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"МИТЭК"</t>
  </si>
  <si>
    <t>Приобретение силовых трансформаторов 6-10 кВ (12 шт.) для пополнения аварийного запаса Восточного филиала</t>
  </si>
  <si>
    <t>ООО "Минский трансформатор"</t>
  </si>
  <si>
    <t>ООО "СецЭнергоСервис"</t>
  </si>
  <si>
    <t>Трансформатор ТМГ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</si>
</sst>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2" fontId="2" fillId="0" borderId="0" xfId="0" applyNumberFormat="1" applyFont="1" applyProtection="1">
      <protection locked="0"/>
    </xf>
    <xf numFmtId="164" fontId="2" fillId="0" borderId="1" xfId="0" applyNumberFormat="1" applyFont="1" applyFill="1" applyBorder="1" applyProtection="1"/>
    <xf numFmtId="0" fontId="2" fillId="0" borderId="0" xfId="0" applyFont="1" applyFill="1" applyProtection="1">
      <protection locked="0"/>
    </xf>
    <xf numFmtId="0" fontId="2" fillId="0" borderId="1" xfId="0" applyFont="1" applyFill="1" applyBorder="1" applyProtection="1"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Protection="1">
      <protection locked="0"/>
    </xf>
    <xf numFmtId="4" fontId="7" fillId="0" borderId="1" xfId="0" applyNumberFormat="1" applyFont="1" applyFill="1" applyBorder="1" applyProtection="1">
      <protection locked="0"/>
    </xf>
    <xf numFmtId="166" fontId="3" fillId="0" borderId="5" xfId="0" applyNumberFormat="1" applyFont="1" applyBorder="1" applyProtection="1"/>
    <xf numFmtId="166" fontId="3" fillId="0" borderId="1" xfId="0" applyNumberFormat="1" applyFont="1" applyBorder="1" applyProtection="1"/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wrapText="1"/>
      <protection locked="0"/>
    </xf>
    <xf numFmtId="0" fontId="7" fillId="0" borderId="4" xfId="0" applyFont="1" applyBorder="1" applyAlignment="1" applyProtection="1">
      <alignment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="85" zoomScaleNormal="85" zoomScaleSheetLayoutView="85" workbookViewId="0">
      <selection activeCell="E16" sqref="E16"/>
    </sheetView>
  </sheetViews>
  <sheetFormatPr defaultColWidth="8.85546875" defaultRowHeight="15" x14ac:dyDescent="0.25"/>
  <cols>
    <col min="1" max="1" width="6" style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9</v>
      </c>
    </row>
    <row r="6" spans="1:13" x14ac:dyDescent="0.25">
      <c r="A6" s="32" t="s">
        <v>0</v>
      </c>
      <c r="B6" s="26" t="s">
        <v>1</v>
      </c>
      <c r="C6" s="28"/>
      <c r="D6" s="32" t="s">
        <v>4</v>
      </c>
      <c r="E6" s="26" t="s">
        <v>21</v>
      </c>
      <c r="F6" s="27"/>
      <c r="G6" s="28"/>
      <c r="H6" s="26" t="s">
        <v>23</v>
      </c>
      <c r="I6" s="27"/>
      <c r="J6" s="28"/>
      <c r="K6" s="26" t="s">
        <v>24</v>
      </c>
      <c r="L6" s="27"/>
      <c r="M6" s="28"/>
    </row>
    <row r="7" spans="1:13" x14ac:dyDescent="0.25">
      <c r="A7" s="32"/>
      <c r="B7" s="40"/>
      <c r="C7" s="41"/>
      <c r="D7" s="32"/>
      <c r="E7" s="29"/>
      <c r="F7" s="30"/>
      <c r="G7" s="31"/>
      <c r="H7" s="29"/>
      <c r="I7" s="30"/>
      <c r="J7" s="31"/>
      <c r="K7" s="29"/>
      <c r="L7" s="30"/>
      <c r="M7" s="31"/>
    </row>
    <row r="8" spans="1:13" x14ac:dyDescent="0.25">
      <c r="A8" s="32"/>
      <c r="B8" s="29"/>
      <c r="C8" s="31"/>
      <c r="D8" s="32"/>
      <c r="E8" s="6" t="s">
        <v>6</v>
      </c>
      <c r="F8" s="6" t="s">
        <v>7</v>
      </c>
      <c r="G8" s="6" t="s">
        <v>8</v>
      </c>
      <c r="H8" s="6" t="s">
        <v>6</v>
      </c>
      <c r="I8" s="6" t="s">
        <v>7</v>
      </c>
      <c r="J8" s="6" t="s">
        <v>8</v>
      </c>
      <c r="K8" s="6" t="s">
        <v>6</v>
      </c>
      <c r="L8" s="6" t="s">
        <v>7</v>
      </c>
      <c r="M8" s="6" t="s">
        <v>8</v>
      </c>
    </row>
    <row r="9" spans="1:13" ht="36" customHeight="1" x14ac:dyDescent="0.25">
      <c r="A9" s="7" t="s">
        <v>2</v>
      </c>
      <c r="B9" s="38" t="s">
        <v>22</v>
      </c>
      <c r="C9" s="39"/>
      <c r="D9" s="15">
        <v>12</v>
      </c>
      <c r="E9" s="21">
        <f>E10*$D$10</f>
        <v>5966.1900000000005</v>
      </c>
      <c r="F9" s="21">
        <f t="shared" ref="F9:M9" si="0">F10*$D$10</f>
        <v>1193.2379999999996</v>
      </c>
      <c r="G9" s="21">
        <f t="shared" si="0"/>
        <v>7159.4279999999999</v>
      </c>
      <c r="H9" s="21">
        <f t="shared" si="0"/>
        <v>5966.2400000000007</v>
      </c>
      <c r="I9" s="21">
        <f t="shared" si="0"/>
        <v>1193.2479999999996</v>
      </c>
      <c r="J9" s="21">
        <f t="shared" si="0"/>
        <v>7159.4880000000003</v>
      </c>
      <c r="K9" s="21">
        <f t="shared" si="0"/>
        <v>5986.1900000000005</v>
      </c>
      <c r="L9" s="21">
        <f t="shared" si="0"/>
        <v>1197.2380000000001</v>
      </c>
      <c r="M9" s="21">
        <f t="shared" si="0"/>
        <v>7183.4279999999999</v>
      </c>
    </row>
    <row r="10" spans="1:13" x14ac:dyDescent="0.25">
      <c r="A10" s="7" t="s">
        <v>3</v>
      </c>
      <c r="B10" s="42" t="s">
        <v>25</v>
      </c>
      <c r="C10" s="43"/>
      <c r="D10" s="16">
        <v>12</v>
      </c>
      <c r="E10" s="22">
        <f>G10/1.2</f>
        <v>497.18250000000006</v>
      </c>
      <c r="F10" s="22">
        <f>G10-E10</f>
        <v>99.436499999999967</v>
      </c>
      <c r="G10" s="22">
        <f>596619/1000</f>
        <v>596.61900000000003</v>
      </c>
      <c r="H10" s="22">
        <f t="shared" ref="H10" si="1">J10/1.2</f>
        <v>497.18666666666672</v>
      </c>
      <c r="I10" s="22">
        <f t="shared" ref="I10" si="2">J10-H10</f>
        <v>99.437333333333299</v>
      </c>
      <c r="J10" s="22">
        <f>596624/1000</f>
        <v>596.62400000000002</v>
      </c>
      <c r="K10" s="22">
        <f t="shared" ref="K10" si="3">M10/1.2</f>
        <v>498.84916666666669</v>
      </c>
      <c r="L10" s="22">
        <f t="shared" ref="L10" si="4">M10-K10</f>
        <v>99.769833333333338</v>
      </c>
      <c r="M10" s="22">
        <f>598619/1000</f>
        <v>598.61900000000003</v>
      </c>
    </row>
    <row r="11" spans="1:13" x14ac:dyDescent="0.25">
      <c r="A11" s="7" t="s">
        <v>14</v>
      </c>
      <c r="B11" s="36" t="s">
        <v>5</v>
      </c>
      <c r="C11" s="37"/>
      <c r="D11" s="8"/>
      <c r="E11" s="22">
        <f t="shared" ref="E11:M11" si="5">IFERROR(E9*$E$12,"Не указан год КП и год поставки")</f>
        <v>5966.1900000000005</v>
      </c>
      <c r="F11" s="22">
        <f t="shared" si="5"/>
        <v>1193.2379999999996</v>
      </c>
      <c r="G11" s="22">
        <f t="shared" si="5"/>
        <v>7159.4279999999999</v>
      </c>
      <c r="H11" s="23">
        <f t="shared" si="5"/>
        <v>5966.2400000000007</v>
      </c>
      <c r="I11" s="23">
        <f t="shared" si="5"/>
        <v>1193.2479999999996</v>
      </c>
      <c r="J11" s="23">
        <f t="shared" si="5"/>
        <v>7159.4880000000003</v>
      </c>
      <c r="K11" s="23">
        <f t="shared" si="5"/>
        <v>5986.1900000000005</v>
      </c>
      <c r="L11" s="23">
        <f t="shared" si="5"/>
        <v>1197.2380000000001</v>
      </c>
      <c r="M11" s="23">
        <f t="shared" si="5"/>
        <v>7183.4279999999999</v>
      </c>
    </row>
    <row r="12" spans="1:13" x14ac:dyDescent="0.25">
      <c r="A12" s="7" t="s">
        <v>15</v>
      </c>
      <c r="B12" s="36" t="s">
        <v>10</v>
      </c>
      <c r="C12" s="37"/>
      <c r="D12" s="9" t="s">
        <v>13</v>
      </c>
      <c r="E12" s="18">
        <v>1</v>
      </c>
      <c r="F12" s="19"/>
      <c r="G12" s="19"/>
      <c r="H12" s="19"/>
      <c r="I12" s="19"/>
      <c r="J12" s="19"/>
      <c r="K12" s="19"/>
      <c r="L12" s="19"/>
      <c r="M12" s="19"/>
    </row>
    <row r="13" spans="1:13" x14ac:dyDescent="0.25">
      <c r="A13" s="7" t="s">
        <v>16</v>
      </c>
      <c r="B13" s="36" t="s">
        <v>11</v>
      </c>
      <c r="C13" s="37"/>
      <c r="D13" s="9" t="s">
        <v>13</v>
      </c>
      <c r="E13" s="20">
        <v>2023</v>
      </c>
      <c r="F13" s="19"/>
      <c r="G13" s="19"/>
      <c r="H13" s="19"/>
      <c r="I13" s="19"/>
      <c r="J13" s="19"/>
      <c r="K13" s="19"/>
      <c r="L13" s="19"/>
      <c r="M13" s="19"/>
    </row>
    <row r="14" spans="1:13" x14ac:dyDescent="0.25">
      <c r="A14" s="7" t="s">
        <v>17</v>
      </c>
      <c r="B14" s="36" t="s">
        <v>12</v>
      </c>
      <c r="C14" s="37"/>
      <c r="D14" s="9" t="s">
        <v>13</v>
      </c>
      <c r="E14" s="8">
        <v>2024</v>
      </c>
    </row>
    <row r="15" spans="1:13" x14ac:dyDescent="0.25">
      <c r="A15" s="34" t="s">
        <v>18</v>
      </c>
      <c r="B15" s="33" t="s">
        <v>20</v>
      </c>
      <c r="C15" s="10" t="s">
        <v>6</v>
      </c>
      <c r="D15" s="10" t="s">
        <v>13</v>
      </c>
      <c r="E15" s="24">
        <f>AVERAGE(E11,H11,K11)</f>
        <v>5972.8733333333339</v>
      </c>
    </row>
    <row r="16" spans="1:13" x14ac:dyDescent="0.25">
      <c r="A16" s="35"/>
      <c r="B16" s="33"/>
      <c r="C16" s="9" t="s">
        <v>8</v>
      </c>
      <c r="D16" s="9" t="s">
        <v>13</v>
      </c>
      <c r="E16" s="25">
        <f>AVERAGE(G11,J11,M11)</f>
        <v>7167.4480000000003</v>
      </c>
    </row>
    <row r="17" spans="9:10" x14ac:dyDescent="0.25">
      <c r="I17" s="17"/>
      <c r="J17" s="17"/>
    </row>
  </sheetData>
  <mergeCells count="14">
    <mergeCell ref="B15:B16"/>
    <mergeCell ref="A15:A16"/>
    <mergeCell ref="B14:C14"/>
    <mergeCell ref="B13:C13"/>
    <mergeCell ref="B9:C9"/>
    <mergeCell ref="B11:C11"/>
    <mergeCell ref="B12:C12"/>
    <mergeCell ref="B10:C10"/>
    <mergeCell ref="K6:M7"/>
    <mergeCell ref="E6:G7"/>
    <mergeCell ref="H6:J7"/>
    <mergeCell ref="D6:D8"/>
    <mergeCell ref="A6:A8"/>
    <mergeCell ref="B6:C8"/>
  </mergeCells>
  <dataValidations count="1">
    <dataValidation type="list" allowBlank="1" showInputMessage="1" showErrorMessage="1" sqref="E13:E14" xr:uid="{00000000-0002-0000-0000-000000000000}">
      <formula1>"2023,2024,2025,2026,2027,2028,2029"</formula1>
    </dataValidation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D7" sqref="D7"/>
    </sheetView>
  </sheetViews>
  <sheetFormatPr defaultRowHeight="15" x14ac:dyDescent="0.25"/>
  <cols>
    <col min="2" max="10" width="9.85546875" customWidth="1"/>
  </cols>
  <sheetData>
    <row r="1" spans="1:10" x14ac:dyDescent="0.25">
      <c r="B1" s="11">
        <v>2022</v>
      </c>
      <c r="C1" s="11">
        <v>2023</v>
      </c>
      <c r="D1" s="11">
        <v>2024</v>
      </c>
      <c r="E1" s="11">
        <v>2025</v>
      </c>
      <c r="F1" s="11">
        <v>2026</v>
      </c>
      <c r="G1" s="11">
        <v>2027</v>
      </c>
      <c r="H1" s="11">
        <v>2028</v>
      </c>
      <c r="I1" s="11">
        <v>2029</v>
      </c>
      <c r="J1" s="11">
        <v>2030</v>
      </c>
    </row>
    <row r="2" spans="1:10" x14ac:dyDescent="0.25">
      <c r="B2" s="12">
        <v>114.63142733059361</v>
      </c>
      <c r="C2" s="12">
        <v>106.96887482404291</v>
      </c>
      <c r="D2" s="12">
        <v>105.2726091890103</v>
      </c>
      <c r="E2" s="12">
        <v>104.76198431821334</v>
      </c>
      <c r="F2" s="12">
        <v>104.57995653006968</v>
      </c>
      <c r="G2" s="12">
        <v>104.57995653006968</v>
      </c>
      <c r="H2" s="12">
        <v>104.57995653006968</v>
      </c>
      <c r="I2" s="12">
        <v>104.57995653006968</v>
      </c>
      <c r="J2" s="12">
        <v>104.57995653006968</v>
      </c>
    </row>
    <row r="3" spans="1:10" x14ac:dyDescent="0.25">
      <c r="B3" s="13">
        <f>B2/100</f>
        <v>1.1463142733059362</v>
      </c>
      <c r="C3" s="13">
        <f t="shared" ref="C3:J3" si="0">C2/100</f>
        <v>1.0696887482404291</v>
      </c>
      <c r="D3" s="13">
        <f t="shared" si="0"/>
        <v>1.0527260918901029</v>
      </c>
      <c r="E3" s="13">
        <f t="shared" si="0"/>
        <v>1.0476198431821333</v>
      </c>
      <c r="F3" s="13">
        <f t="shared" si="0"/>
        <v>1.0457995653006968</v>
      </c>
      <c r="G3" s="13">
        <f t="shared" si="0"/>
        <v>1.0457995653006968</v>
      </c>
      <c r="H3" s="13">
        <f t="shared" si="0"/>
        <v>1.0457995653006968</v>
      </c>
      <c r="I3" s="13">
        <f t="shared" si="0"/>
        <v>1.0457995653006968</v>
      </c>
      <c r="J3" s="13">
        <f t="shared" si="0"/>
        <v>1.0457995653006968</v>
      </c>
    </row>
    <row r="5" spans="1:10" x14ac:dyDescent="0.25">
      <c r="B5" s="11">
        <v>2022</v>
      </c>
      <c r="C5" s="11">
        <v>2023</v>
      </c>
      <c r="D5" s="11">
        <v>2024</v>
      </c>
      <c r="E5" s="11">
        <v>2025</v>
      </c>
      <c r="F5" s="11">
        <v>2026</v>
      </c>
      <c r="G5" s="11">
        <v>2027</v>
      </c>
      <c r="H5" s="11">
        <v>2028</v>
      </c>
      <c r="I5" s="11">
        <v>2029</v>
      </c>
      <c r="J5" s="11">
        <v>2030</v>
      </c>
    </row>
    <row r="6" spans="1:10" x14ac:dyDescent="0.25">
      <c r="A6" s="11">
        <v>2022</v>
      </c>
      <c r="B6" s="14">
        <v>1</v>
      </c>
      <c r="C6" s="14">
        <f>C3*B6</f>
        <v>1.0696887482404291</v>
      </c>
      <c r="D6" s="14">
        <f t="shared" ref="D6:J7" si="1">D$3*C6</f>
        <v>1.1260892554739632</v>
      </c>
      <c r="E6" s="14">
        <f t="shared" si="1"/>
        <v>1.1797134492287187</v>
      </c>
      <c r="F6" s="14">
        <f t="shared" si="1"/>
        <v>1.2337438123827797</v>
      </c>
      <c r="G6" s="14">
        <f t="shared" si="1"/>
        <v>1.2902487426823355</v>
      </c>
      <c r="H6" s="14">
        <f t="shared" si="1"/>
        <v>1.349341574226957</v>
      </c>
      <c r="I6" s="14">
        <f t="shared" si="1"/>
        <v>1.4111408317687095</v>
      </c>
      <c r="J6" s="14">
        <f t="shared" si="1"/>
        <v>1.4757704684417803</v>
      </c>
    </row>
    <row r="7" spans="1:10" x14ac:dyDescent="0.25">
      <c r="A7" s="11">
        <v>2023</v>
      </c>
      <c r="B7" s="14"/>
      <c r="C7" s="14">
        <v>1</v>
      </c>
      <c r="D7" s="14">
        <f t="shared" si="1"/>
        <v>1.0527260918901029</v>
      </c>
      <c r="E7" s="14">
        <f t="shared" si="1"/>
        <v>1.1028567432996497</v>
      </c>
      <c r="F7" s="14">
        <f t="shared" si="1"/>
        <v>1.1533671027317158</v>
      </c>
      <c r="G7" s="14">
        <f t="shared" si="1"/>
        <v>1.2061908146689526</v>
      </c>
      <c r="H7" s="14">
        <f t="shared" si="1"/>
        <v>1.2614338296504841</v>
      </c>
      <c r="I7" s="14">
        <f t="shared" si="1"/>
        <v>1.3192069507040696</v>
      </c>
      <c r="J7" s="14">
        <f t="shared" si="1"/>
        <v>1.3796260555879738</v>
      </c>
    </row>
    <row r="8" spans="1:10" x14ac:dyDescent="0.25">
      <c r="A8" s="11">
        <v>2024</v>
      </c>
      <c r="B8" s="14"/>
      <c r="C8" s="14"/>
      <c r="D8" s="14">
        <v>1</v>
      </c>
      <c r="E8" s="14">
        <f t="shared" ref="E8:J8" si="2">E$3*D8</f>
        <v>1.0476198431821333</v>
      </c>
      <c r="F8" s="14">
        <f t="shared" si="2"/>
        <v>1.0956003766002591</v>
      </c>
      <c r="G8" s="14">
        <f t="shared" si="2"/>
        <v>1.1457783975918308</v>
      </c>
      <c r="H8" s="14">
        <f t="shared" si="2"/>
        <v>1.1982545501324655</v>
      </c>
      <c r="I8" s="14">
        <f t="shared" si="2"/>
        <v>1.2531340876481145</v>
      </c>
      <c r="J8" s="14">
        <f t="shared" si="2"/>
        <v>1.3105270841258836</v>
      </c>
    </row>
    <row r="9" spans="1:10" x14ac:dyDescent="0.25">
      <c r="A9" s="11">
        <v>2025</v>
      </c>
      <c r="B9" s="14"/>
      <c r="C9" s="14"/>
      <c r="D9" s="14"/>
      <c r="E9" s="14">
        <v>1</v>
      </c>
      <c r="F9" s="14">
        <f>F$3*E9</f>
        <v>1.0457995653006968</v>
      </c>
      <c r="G9" s="14">
        <f>G$3*F9</f>
        <v>1.0936967307831265</v>
      </c>
      <c r="H9" s="14">
        <f>H$3*G9</f>
        <v>1.1437875656237868</v>
      </c>
      <c r="I9" s="14">
        <f>I$3*H9</f>
        <v>1.1961725389256985</v>
      </c>
      <c r="J9" s="14">
        <f>J$3*I9</f>
        <v>1.2509567212331263</v>
      </c>
    </row>
    <row r="10" spans="1:10" x14ac:dyDescent="0.25">
      <c r="A10" s="11">
        <v>2026</v>
      </c>
      <c r="B10" s="14"/>
      <c r="C10" s="14"/>
      <c r="D10" s="14"/>
      <c r="E10" s="14"/>
      <c r="F10" s="14">
        <v>1</v>
      </c>
      <c r="G10" s="14">
        <f>G$3*F10</f>
        <v>1.0457995653006968</v>
      </c>
      <c r="H10" s="14">
        <f>H$3*G10</f>
        <v>1.0936967307831265</v>
      </c>
      <c r="I10" s="14">
        <f>I$3*H10</f>
        <v>1.1437875656237868</v>
      </c>
      <c r="J10" s="14">
        <f>J$3*I10</f>
        <v>1.1961725389256985</v>
      </c>
    </row>
    <row r="11" spans="1:10" x14ac:dyDescent="0.25">
      <c r="A11" s="11">
        <v>2027</v>
      </c>
      <c r="B11" s="14"/>
      <c r="C11" s="14"/>
      <c r="D11" s="14"/>
      <c r="E11" s="14"/>
      <c r="F11" s="14"/>
      <c r="G11" s="14">
        <v>1</v>
      </c>
      <c r="H11" s="14">
        <f>H$3*G11</f>
        <v>1.0457995653006968</v>
      </c>
      <c r="I11" s="14">
        <f>I$3*H11</f>
        <v>1.0936967307831265</v>
      </c>
      <c r="J11" s="14">
        <f>J$3*I11</f>
        <v>1.1437875656237868</v>
      </c>
    </row>
    <row r="12" spans="1:10" x14ac:dyDescent="0.25">
      <c r="A12" s="11">
        <v>2028</v>
      </c>
      <c r="B12" s="14"/>
      <c r="C12" s="14"/>
      <c r="D12" s="14"/>
      <c r="E12" s="14"/>
      <c r="F12" s="14"/>
      <c r="G12" s="14"/>
      <c r="H12" s="14">
        <v>1</v>
      </c>
      <c r="I12" s="14">
        <f>I$3*H12</f>
        <v>1.0457995653006968</v>
      </c>
      <c r="J12" s="14">
        <f>J$3*I12</f>
        <v>1.0936967307831265</v>
      </c>
    </row>
    <row r="13" spans="1:10" x14ac:dyDescent="0.25">
      <c r="A13" s="11">
        <v>2029</v>
      </c>
      <c r="B13" s="14"/>
      <c r="C13" s="14"/>
      <c r="D13" s="14"/>
      <c r="E13" s="14"/>
      <c r="F13" s="14"/>
      <c r="G13" s="14"/>
      <c r="H13" s="14"/>
      <c r="I13" s="14">
        <v>1</v>
      </c>
      <c r="J13" s="14">
        <f>J$3*I13</f>
        <v>1.0457995653006968</v>
      </c>
    </row>
    <row r="14" spans="1:10" x14ac:dyDescent="0.25">
      <c r="A14" s="11">
        <v>2030</v>
      </c>
      <c r="B14" s="14"/>
      <c r="C14" s="14"/>
      <c r="D14" s="14"/>
      <c r="E14" s="14"/>
      <c r="F14" s="14"/>
      <c r="G14" s="14"/>
      <c r="H14" s="14"/>
      <c r="I14" s="14"/>
      <c r="J14" s="1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2024-01-11T06:09:46Z</dcterms:modified>
</cp:coreProperties>
</file>