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F214F28F-5480-45BB-88D0-80DD953A2FB3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  <sheet name="Матрица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3" i="2" l="1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11" i="1" s="1"/>
  <c r="C3" i="2"/>
  <c r="C6" i="2" s="1"/>
  <c r="B3" i="2"/>
  <c r="D6" i="2" l="1"/>
  <c r="E6" i="2" s="1"/>
  <c r="F6" i="2" s="1"/>
  <c r="G9" i="2"/>
  <c r="H9" i="2" s="1"/>
  <c r="G10" i="2"/>
  <c r="H10" i="2" s="1"/>
  <c r="I10" i="2" s="1"/>
  <c r="J10" i="2" s="1"/>
  <c r="E7" i="2"/>
  <c r="F7" i="2" s="1"/>
  <c r="G7" i="2" s="1"/>
  <c r="H7" i="2" s="1"/>
  <c r="E10" i="1"/>
  <c r="M10" i="1"/>
  <c r="G10" i="1"/>
  <c r="G6" i="2"/>
  <c r="H6" i="2" s="1"/>
  <c r="I6" i="2" s="1"/>
  <c r="J6" i="2" s="1"/>
  <c r="G8" i="2"/>
  <c r="H8" i="2" s="1"/>
  <c r="I8" i="2" s="1"/>
  <c r="J8" i="2" s="1"/>
  <c r="I9" i="2"/>
  <c r="I7" i="2"/>
  <c r="J7" i="2" s="1"/>
  <c r="J9" i="2"/>
  <c r="I11" i="2"/>
  <c r="J11" i="2" s="1"/>
  <c r="L10" i="1" l="1"/>
  <c r="K10" i="1"/>
  <c r="E15" i="1"/>
  <c r="I10" i="1"/>
  <c r="H10" i="1"/>
  <c r="F10" i="1"/>
  <c r="E14" i="1" l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<sst xmlns="http://schemas.openxmlformats.org/spreadsheetml/2006/main" count="39" uniqueCount="27">
  <si>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</si>
  <si>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</si>
  <si>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</si>
  <si>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</si>
  <si>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</si>
  <si>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</si>
  <si>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</si>
  <si>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</si>
  <si>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</si>
  <si>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</si>
  <si>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</si>
  <si>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</si>
  <si>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</si>
  <si>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</si>
  <si>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</si>
  <si>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</si>
  <si>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</si>
  <si>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</si>
  <si>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</si>
  <si>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</si>
  <si>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</si>
  <si>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</si>
  <si>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</si>
  <si>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"ТД"Электротехмонтаж"</t>
  </si>
  <si>
    <t>ООО "Электропоставка"</t>
  </si>
  <si>
    <t>ООО "НТЦ "Механотроника"</t>
  </si>
  <si>
    <t>Приобретение блока релейной защиты БМРЗ-152-2-Д-КЛ-53 для аварийного запаса Северного филиала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</si>
</sst>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4" fontId="2" fillId="0" borderId="1" xfId="0" applyNumberFormat="1" applyFont="1" applyBorder="1" applyProtection="1"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7" fillId="0" borderId="2" xfId="0" applyFont="1" applyBorder="1" applyAlignment="1" applyProtection="1">
      <alignment horizontal="left" wrapText="1"/>
      <protection locked="0"/>
    </xf>
    <xf numFmtId="0" fontId="7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3" fillId="0" borderId="12" xfId="0" applyFont="1" applyBorder="1" applyAlignment="1" applyProtection="1">
      <alignment horizontal="center" vertical="top"/>
      <protection locked="0"/>
    </xf>
    <xf numFmtId="0" fontId="3" fillId="0" borderId="4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12" xfId="0" applyFont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topLeftCell="B1" zoomScale="85" zoomScaleNormal="85" zoomScaleSheetLayoutView="85" workbookViewId="0">
      <selection activeCell="E15" sqref="E15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30" t="s">
        <v>0</v>
      </c>
      <c r="B6" s="31" t="s">
        <v>1</v>
      </c>
      <c r="C6" s="32"/>
      <c r="D6" s="30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ht="26.25" customHeight="1" x14ac:dyDescent="0.25">
      <c r="A7" s="30"/>
      <c r="B7" s="33"/>
      <c r="C7" s="34"/>
      <c r="D7" s="30"/>
      <c r="E7" s="24" t="s">
        <v>23</v>
      </c>
      <c r="F7" s="25"/>
      <c r="G7" s="26"/>
      <c r="H7" s="24" t="s">
        <v>24</v>
      </c>
      <c r="I7" s="25"/>
      <c r="J7" s="26"/>
      <c r="K7" s="27" t="s">
        <v>25</v>
      </c>
      <c r="L7" s="28"/>
      <c r="M7" s="29"/>
    </row>
    <row r="8" spans="1:13" x14ac:dyDescent="0.25">
      <c r="A8" s="30"/>
      <c r="B8" s="35"/>
      <c r="C8" s="36"/>
      <c r="D8" s="30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ht="35.25" customHeight="1" x14ac:dyDescent="0.25">
      <c r="A9" s="7" t="s">
        <v>2</v>
      </c>
      <c r="B9" s="22" t="s">
        <v>26</v>
      </c>
      <c r="C9" s="23"/>
      <c r="D9" s="8">
        <v>1</v>
      </c>
      <c r="E9" s="16">
        <v>296.58460000000002</v>
      </c>
      <c r="F9" s="16">
        <v>59.316919999999982</v>
      </c>
      <c r="G9" s="16">
        <v>355.90152</v>
      </c>
      <c r="H9" s="16">
        <v>244.40400000000002</v>
      </c>
      <c r="I9" s="16">
        <v>48.880799999999994</v>
      </c>
      <c r="J9" s="16">
        <v>293.28480000000002</v>
      </c>
      <c r="K9" s="16">
        <v>208.95000000000002</v>
      </c>
      <c r="L9" s="16">
        <v>41.789999999999992</v>
      </c>
      <c r="M9" s="16">
        <v>250.74</v>
      </c>
    </row>
    <row r="10" spans="1:13" x14ac:dyDescent="0.25">
      <c r="A10" s="7" t="s">
        <v>16</v>
      </c>
      <c r="B10" s="20" t="s">
        <v>7</v>
      </c>
      <c r="C10" s="21"/>
      <c r="D10" s="8"/>
      <c r="E10" s="16">
        <f>IFERROR(E9*$E$11,"Не указан год КП и год поставки")</f>
        <v>312.22234687278944</v>
      </c>
      <c r="F10" s="16">
        <f t="shared" ref="F10:M10" si="0">IFERROR(F9*$E$11,"Не указан год КП и год поставки")</f>
        <v>62.444469374557862</v>
      </c>
      <c r="G10" s="16">
        <f t="shared" si="0"/>
        <v>374.6668162473473</v>
      </c>
      <c r="H10" s="16">
        <f t="shared" si="0"/>
        <v>257.29046776230877</v>
      </c>
      <c r="I10" s="16">
        <f t="shared" si="0"/>
        <v>51.458093552461733</v>
      </c>
      <c r="J10" s="16">
        <f>IFERROR(J9*$E$11,"Не указан год КП и год поставки")</f>
        <v>308.74856131477048</v>
      </c>
      <c r="K10" s="16">
        <f t="shared" si="0"/>
        <v>219.96711690043702</v>
      </c>
      <c r="L10" s="16">
        <f t="shared" si="0"/>
        <v>43.993423380087393</v>
      </c>
      <c r="M10" s="16">
        <f t="shared" si="0"/>
        <v>263.96054028052441</v>
      </c>
    </row>
    <row r="11" spans="1:13" x14ac:dyDescent="0.25">
      <c r="A11" s="7" t="s">
        <v>17</v>
      </c>
      <c r="B11" s="20" t="s">
        <v>12</v>
      </c>
      <c r="C11" s="21"/>
      <c r="D11" s="9" t="s">
        <v>15</v>
      </c>
      <c r="E11" s="11">
        <f>Матрица!D7</f>
        <v>1.0527260918901029</v>
      </c>
    </row>
    <row r="12" spans="1:13" x14ac:dyDescent="0.25">
      <c r="A12" s="7" t="s">
        <v>18</v>
      </c>
      <c r="B12" s="20" t="s">
        <v>13</v>
      </c>
      <c r="C12" s="21"/>
      <c r="D12" s="9" t="s">
        <v>15</v>
      </c>
      <c r="E12" s="8">
        <v>2023</v>
      </c>
    </row>
    <row r="13" spans="1:13" x14ac:dyDescent="0.25">
      <c r="A13" s="7" t="s">
        <v>19</v>
      </c>
      <c r="B13" s="20" t="s">
        <v>14</v>
      </c>
      <c r="C13" s="21"/>
      <c r="D13" s="9" t="s">
        <v>15</v>
      </c>
      <c r="E13" s="8">
        <v>2024</v>
      </c>
    </row>
    <row r="14" spans="1:13" x14ac:dyDescent="0.25">
      <c r="A14" s="18" t="s">
        <v>20</v>
      </c>
      <c r="B14" s="17" t="s">
        <v>22</v>
      </c>
      <c r="C14" s="10" t="s">
        <v>8</v>
      </c>
      <c r="D14" s="10" t="s">
        <v>15</v>
      </c>
      <c r="E14" s="16">
        <f>(E10+H10+K10)/3</f>
        <v>263.15997717851178</v>
      </c>
    </row>
    <row r="15" spans="1:13" x14ac:dyDescent="0.25">
      <c r="A15" s="19"/>
      <c r="B15" s="17"/>
      <c r="C15" s="9" t="s">
        <v>10</v>
      </c>
      <c r="D15" s="9" t="s">
        <v>15</v>
      </c>
      <c r="E15" s="16">
        <f>(G10+J10+M10)/3</f>
        <v>315.79197261421405</v>
      </c>
    </row>
  </sheetData>
  <mergeCells count="13">
    <mergeCell ref="H7:J7"/>
    <mergeCell ref="K7:M7"/>
    <mergeCell ref="E7:G7"/>
    <mergeCell ref="D6:D8"/>
    <mergeCell ref="A6:A8"/>
    <mergeCell ref="B6:C8"/>
    <mergeCell ref="B14:B15"/>
    <mergeCell ref="A14:A15"/>
    <mergeCell ref="B13:C13"/>
    <mergeCell ref="B12:C12"/>
    <mergeCell ref="B9:C9"/>
    <mergeCell ref="B10:C10"/>
    <mergeCell ref="B11:C11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D7" sqref="D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2024-01-11T09:00:23Z</dcterms:modified>
</cp:coreProperties>
</file>