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8580705-743D-4785-88BC-268D66DE5379}"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O25" i="31"/>
  <c r="AN21" i="28"/>
  <c r="AM21" i="28"/>
  <c r="AL21" i="28"/>
  <c r="AK21" i="28"/>
  <c r="AJ21" i="28"/>
  <c r="AI21" i="28"/>
  <c r="AH21" i="28"/>
  <c r="AG21" i="28"/>
  <c r="AF21" i="28"/>
  <c r="AE21" i="28"/>
  <c r="AD21" i="28"/>
  <c r="AC21" i="28"/>
  <c r="AB21" i="28"/>
  <c r="AA21" i="28"/>
  <c r="Z21" i="28"/>
  <c r="Y21" i="28"/>
  <c r="X21" i="28"/>
  <c r="W21" i="28"/>
  <c r="V21" i="28"/>
  <c r="C21" i="22" l="1"/>
  <c r="C30" i="31"/>
  <c r="D29" i="31"/>
  <c r="C29" i="31"/>
  <c r="H30" i="31" l="1"/>
  <c r="N69" i="31" l="1"/>
  <c r="X35" i="31"/>
  <c r="W35" i="31"/>
  <c r="V35" i="31"/>
  <c r="U35" i="31"/>
  <c r="T35" i="31"/>
  <c r="S35" i="31"/>
  <c r="R35" i="31"/>
  <c r="Q35" i="31"/>
  <c r="P35" i="31"/>
  <c r="O35" i="31"/>
  <c r="N35" i="31"/>
  <c r="X34" i="31"/>
  <c r="X31" i="31" s="1"/>
  <c r="W34" i="31"/>
  <c r="V34" i="31"/>
  <c r="U34" i="31"/>
  <c r="T34" i="31"/>
  <c r="S34" i="31"/>
  <c r="R34" i="31"/>
  <c r="Q34" i="31"/>
  <c r="P34" i="31"/>
  <c r="P31" i="31" s="1"/>
  <c r="O34" i="31"/>
  <c r="N34" i="31"/>
  <c r="M34" i="31"/>
  <c r="K34" i="31"/>
  <c r="X33" i="31"/>
  <c r="W33" i="31"/>
  <c r="V33" i="31"/>
  <c r="U33" i="31"/>
  <c r="U31" i="31" s="1"/>
  <c r="T33" i="31"/>
  <c r="S33" i="31"/>
  <c r="R33" i="31"/>
  <c r="Q33" i="31"/>
  <c r="Q31" i="31" s="1"/>
  <c r="P33" i="31"/>
  <c r="O33" i="31"/>
  <c r="N33" i="31"/>
  <c r="M33" i="31"/>
  <c r="K33" i="31"/>
  <c r="X32" i="31"/>
  <c r="W32" i="31"/>
  <c r="V32" i="31"/>
  <c r="V31" i="31" s="1"/>
  <c r="U32" i="31"/>
  <c r="T32" i="31"/>
  <c r="T31" i="31" s="1"/>
  <c r="S32" i="31"/>
  <c r="R32" i="31"/>
  <c r="R31" i="31" s="1"/>
  <c r="Q32" i="31"/>
  <c r="P32" i="31"/>
  <c r="O32" i="31"/>
  <c r="N32" i="31"/>
  <c r="M32" i="31"/>
  <c r="K32" i="31"/>
  <c r="W31" i="31"/>
  <c r="S31" i="31"/>
  <c r="O31" i="31"/>
  <c r="M26" i="31"/>
  <c r="M31" i="31" s="1"/>
  <c r="X26" i="31"/>
  <c r="W26" i="31"/>
  <c r="V26" i="31"/>
  <c r="U26" i="31"/>
  <c r="T26" i="31"/>
  <c r="S26" i="31"/>
  <c r="R26" i="31"/>
  <c r="Q26" i="31"/>
  <c r="P26" i="31"/>
  <c r="O26" i="31"/>
  <c r="N26" i="31"/>
  <c r="N31" i="31" s="1"/>
  <c r="L26" i="31"/>
  <c r="K21" i="31"/>
  <c r="M21" i="31"/>
  <c r="X21" i="31"/>
  <c r="W21" i="31"/>
  <c r="V21" i="31"/>
  <c r="U21" i="31"/>
  <c r="T21" i="31"/>
  <c r="S21" i="31"/>
  <c r="R21" i="31"/>
  <c r="Q21" i="31"/>
  <c r="P21" i="31"/>
  <c r="N21" i="31"/>
  <c r="J21" i="31"/>
  <c r="I21" i="31"/>
  <c r="K35" i="31" l="1"/>
  <c r="K26" i="31"/>
  <c r="M35" i="31"/>
  <c r="K31" i="31" l="1"/>
  <c r="O21" i="31"/>
  <c r="AE68" i="3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AC25" i="31"/>
  <c r="C25" i="31" s="1"/>
  <c r="AC24" i="31"/>
  <c r="C34" i="31" l="1"/>
  <c r="G29" i="31"/>
  <c r="F29" i="31"/>
  <c r="F34" i="31" s="1"/>
  <c r="F25" i="31"/>
  <c r="G25" i="31"/>
  <c r="C24" i="31"/>
  <c r="C21" i="31" s="1"/>
  <c r="AC21" i="31"/>
  <c r="AC35" i="31"/>
  <c r="AC26" i="31"/>
  <c r="AC31" i="31" s="1"/>
  <c r="AC80" i="31"/>
  <c r="AD29" i="31"/>
  <c r="AC34" i="31"/>
  <c r="G30" i="31" l="1"/>
  <c r="F30" i="31"/>
  <c r="G24" i="31"/>
  <c r="G21" i="31" s="1"/>
  <c r="F24" i="31"/>
  <c r="F21" i="31" s="1"/>
  <c r="C35" i="31"/>
  <c r="C26" i="31"/>
  <c r="C31" i="31" s="1"/>
  <c r="G34"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D30" i="31" s="1"/>
  <c r="AD35" i="31" l="1"/>
  <c r="AD26" i="31"/>
  <c r="AD31" i="31" s="1"/>
  <c r="AD68" i="31"/>
  <c r="D68" i="31" s="1"/>
  <c r="H68" i="31" s="1"/>
  <c r="AD24" i="31" l="1"/>
  <c r="D24" i="31" s="1"/>
  <c r="C70" i="22"/>
  <c r="D35" i="31"/>
  <c r="D26" i="31"/>
  <c r="D31" i="31" s="1"/>
  <c r="H35" i="31" l="1"/>
  <c r="H26" i="31"/>
  <c r="H31" i="31" s="1"/>
  <c r="AD21" i="31"/>
  <c r="H24" i="31" l="1"/>
  <c r="H21" i="31" s="1"/>
  <c r="D21"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<sst xmlns="http://schemas.openxmlformats.org/spreadsheetml/2006/main" count="3253" uniqueCount="598">
  <si>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</si>
  <si>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</si>
  <si>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</si>
  <si>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</si>
  <si>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</si>
  <si>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</si>
  <si>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</si>
  <si>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</si>
  <si>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</si>
  <si>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</si>
  <si>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</si>
  <si>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</si>
  <si>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</si>
  <si>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</si>
  <si>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</si>
  <si>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</si>
  <si>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</si>
  <si>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</si>
  <si>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</si>
  <si>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</si>
  <si>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</si>
  <si>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</si>
  <si>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</si>
  <si>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</si>
  <si>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</si>
  <si>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</si>
  <si>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</si>
  <si>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</si>
  <si>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</si>
  <si>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</si>
  <si>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</si>
  <si>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</si>
  <si>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</si>
  <si>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</si>
  <si>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</si>
  <si>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</si>
  <si>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</si>
  <si>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</si>
  <si>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</si>
  <si>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</si>
  <si>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</si>
  <si>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</si>
  <si>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</si>
  <si>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</si>
  <si>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</si>
  <si>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</si>
  <si>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</si>
  <si>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</si>
  <si>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</si>
  <si>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</si>
  <si>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</si>
  <si>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</si>
  <si>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</si>
  <si>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</si>
  <si>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</si>
  <si>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</si>
  <si>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</si>
  <si>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</si>
  <si>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</si>
  <si>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</si>
  <si>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</si>
  <si>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</si>
  <si>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</si>
  <si>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</si>
  <si>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</si>
  <si>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</si>
  <si>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</si>
  <si>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</si>
  <si>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</si>
  <si>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</si>
  <si>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</si>
  <si>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</si>
  <si>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</si>
  <si>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</si>
  <si>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</si>
  <si>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</si>
  <si>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</si>
  <si>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</si>
  <si>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</si>
  <si>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</si>
  <si>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</si>
  <si>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</si>
  <si>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</si>
  <si>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</si>
  <si>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</si>
  <si>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</si>
  <si>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</si>
  <si>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</si>
  <si>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</si>
  <si>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</si>
  <si>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</si>
  <si>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</si>
  <si>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</si>
  <si>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</si>
  <si>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</si>
  <si>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</si>
  <si>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</si>
  <si>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</si>
  <si>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</si>
  <si>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</si>
  <si>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</si>
  <si>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</si>
  <si>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</si>
  <si>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</si>
  <si>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</si>
  <si>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</si>
  <si>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</si>
  <si>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</si>
  <si>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</si>
  <si>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</si>
  <si>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</si>
  <si>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</si>
  <si>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</si>
  <si>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</si>
  <si>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</si>
  <si>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</si>
  <si>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</si>
  <si>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</si>
  <si>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</si>
  <si>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</si>
  <si>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</si>
  <si>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</si>
  <si>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</si>
  <si>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</si>
  <si>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</si>
  <si>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</si>
  <si>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</si>
  <si>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</si>
  <si>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</si>
  <si>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</si>
  <si>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</si>
  <si>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</si>
  <si>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</si>
  <si>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</si>
  <si>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</si>
  <si>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</si>
  <si>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</si>
  <si>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</si>
  <si>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</si>
  <si>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</si>
  <si>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</si>
  <si>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</si>
  <si>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</si>
  <si>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</si>
  <si>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</si>
  <si>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</si>
  <si>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</si>
  <si>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</si>
  <si>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</si>
  <si>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</si>
  <si>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</si>
  <si>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</si>
  <si>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</si>
  <si>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</si>
  <si>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</si>
  <si>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</si>
  <si>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</si>
  <si>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</si>
  <si>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</si>
  <si>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</si>
  <si>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</si>
  <si>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</si>
  <si>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</si>
  <si>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</si>
  <si>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</si>
  <si>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</si>
  <si>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</si>
  <si>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</si>
  <si>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</si>
  <si>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</si>
  <si>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</si>
  <si>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</si>
  <si>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</si>
  <si>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</si>
  <si>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</si>
  <si>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</si>
  <si>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</si>
  <si>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</si>
  <si>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</si>
  <si>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</si>
  <si>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</si>
  <si>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</si>
  <si>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</si>
  <si>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</si>
  <si>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</si>
  <si>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</si>
  <si>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</si>
  <si>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</si>
  <si>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</si>
  <si>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</si>
  <si>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</si>
  <si>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</si>
  <si>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</si>
  <si>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</si>
  <si>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</si>
  <si>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</si>
  <si>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</si>
  <si>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</si>
  <si>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</si>
  <si>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</si>
  <si>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</si>
  <si>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</si>
  <si>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</si>
  <si>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</si>
  <si>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</si>
  <si>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</si>
  <si>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</si>
  <si>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</si>
  <si>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</si>
  <si>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</si>
  <si>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</si>
  <si>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</si>
  <si>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</si>
  <si>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</si>
  <si>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</si>
  <si>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</si>
  <si>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</si>
  <si>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</si>
  <si>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</si>
  <si>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</si>
  <si>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</si>
  <si>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</si>
  <si>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</si>
  <si>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</si>
  <si>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</si>
  <si>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</si>
  <si>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</si>
  <si>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</si>
  <si>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</si>
  <si>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</si>
  <si>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</si>
  <si>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</si>
  <si>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</si>
  <si>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</si>
  <si>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</si>
  <si>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</si>
  <si>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</si>
  <si>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</si>
  <si>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</si>
  <si>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</si>
  <si>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</si>
  <si>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</si>
  <si>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</si>
  <si>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</si>
  <si>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</si>
  <si>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</si>
  <si>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</si>
  <si>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</si>
  <si>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</si>
  <si>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</si>
  <si>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</si>
  <si>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</si>
  <si>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</si>
  <si>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</si>
  <si>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</si>
  <si>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</si>
  <si>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</si>
  <si>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</si>
  <si>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</si>
  <si>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</si>
  <si>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</si>
  <si>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</si>
  <si>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</si>
  <si>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</si>
  <si>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</si>
  <si>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</si>
  <si>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</si>
  <si>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</si>
  <si>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</si>
  <si>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</si>
  <si>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</si>
  <si>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</si>
  <si>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</si>
  <si>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</si>
  <si>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</si>
  <si>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</si>
  <si>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</si>
  <si>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</si>
  <si>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</si>
  <si>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</si>
  <si>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</si>
  <si>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</si>
  <si>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</si>
  <si>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</si>
  <si>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</si>
  <si>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</si>
  <si>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</si>
  <si>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</si>
  <si>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</si>
  <si>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</si>
  <si>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</si>
  <si>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</si>
  <si>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</si>
  <si>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</si>
  <si>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</si>
  <si>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</si>
  <si>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</si>
  <si>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</si>
  <si>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</si>
  <si>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</si>
  <si>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</si>
  <si>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</si>
  <si>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</si>
  <si>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</si>
  <si>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</si>
  <si>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</si>
  <si>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</si>
  <si>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</si>
  <si>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</si>
  <si>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</si>
  <si>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</si>
  <si>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</si>
  <si>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</si>
  <si>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</si>
  <si>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</si>
  <si>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</si>
  <si>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</si>
  <si>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</si>
  <si>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</si>
  <si>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</si>
  <si>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</si>
  <si>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</si>
  <si>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</si>
  <si>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</si>
  <si>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</si>
  <si>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</si>
  <si>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</si>
  <si>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</si>
  <si>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</si>
  <si>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</si>
  <si>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</si>
  <si>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</si>
  <si>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</si>
  <si>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</si>
  <si>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</si>
  <si>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</si>
  <si>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</si>
  <si>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</si>
  <si>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</si>
  <si>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</si>
  <si>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</si>
  <si>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</si>
  <si>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</si>
  <si>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</si>
  <si>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</si>
  <si>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</si>
  <si>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</si>
  <si>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</si>
  <si>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</si>
  <si>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</si>
  <si>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</si>
  <si>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</si>
  <si>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</si>
  <si>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</si>
  <si>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</si>
  <si>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</si>
  <si>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</si>
  <si>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</si>
  <si>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</si>
  <si>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</si>
  <si>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</si>
  <si>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</si>
  <si>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</si>
  <si>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</si>
  <si>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</si>
  <si>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</si>
  <si>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</si>
  <si>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</si>
  <si>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</si>
  <si>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</si>
  <si>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</si>
  <si>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</si>
  <si>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</si>
  <si>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</si>
  <si>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</si>
  <si>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</si>
  <si>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</si>
  <si>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</si>
  <si>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</si>
  <si>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</si>
  <si>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</si>
  <si>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</si>
  <si>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</si>
  <si>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</si>
  <si>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</si>
  <si>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</si>
  <si>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</si>
  <si>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</si>
  <si>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</si>
  <si>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</si>
  <si>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</si>
  <si>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</si>
  <si>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</si>
  <si>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</si>
  <si>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</si>
  <si>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</si>
  <si>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</si>
  <si>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</si>
  <si>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</si>
  <si>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</si>
  <si>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</si>
  <si>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</si>
  <si>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</si>
  <si>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</si>
  <si>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</si>
  <si>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</si>
  <si>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</si>
  <si>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</si>
  <si>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</si>
  <si>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</si>
  <si>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</si>
  <si>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</si>
  <si>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</si>
  <si>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</si>
  <si>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</si>
  <si>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</si>
  <si>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</si>
  <si>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</si>
  <si>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</si>
  <si>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</si>
  <si>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</si>
  <si>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</si>
  <si>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</si>
  <si>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</si>
  <si>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</si>
  <si>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</si>
  <si>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</si>
  <si>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</si>
  <si>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</si>
  <si>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</si>
  <si>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</si>
  <si>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</si>
  <si>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</si>
  <si>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</si>
  <si>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</si>
  <si>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</si>
  <si>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</si>
  <si>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</si>
  <si>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</si>
  <si>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</si>
  <si>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</si>
  <si>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</si>
  <si>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</si>
  <si>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</si>
  <si>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</si>
  <si>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</si>
  <si>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</si>
  <si>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</si>
  <si>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</si>
  <si>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</si>
  <si>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</si>
  <si>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</si>
  <si>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</si>
  <si>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</si>
  <si>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</si>
  <si>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</si>
  <si>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</si>
  <si>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</si>
  <si>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</si>
  <si>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</si>
  <si>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</si>
  <si>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</si>
  <si>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</si>
  <si>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</si>
  <si>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</si>
  <si>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</si>
  <si>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</si>
  <si>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</si>
  <si>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</si>
  <si>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</si>
  <si>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</si>
  <si>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</si>
  <si>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</si>
  <si>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</si>
  <si>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</si>
  <si>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</si>
  <si>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</si>
  <si>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</si>
  <si>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</si>
  <si>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</si>
  <si>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</si>
  <si>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</si>
  <si>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</si>
  <si>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</si>
  <si>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</si>
  <si>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</si>
  <si>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</si>
  <si>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</si>
  <si>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</si>
  <si>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</si>
  <si>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</si>
  <si>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</si>
  <si>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</si>
  <si>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</si>
  <si>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</si>
  <si>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</si>
  <si>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</si>
  <si>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</si>
  <si>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</si>
  <si>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</si>
  <si>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</si>
  <si>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</si>
  <si>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</si>
  <si>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</si>
  <si>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</si>
  <si>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</si>
  <si>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</si>
  <si>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</si>
  <si>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</si>
  <si>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</si>
  <si>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</si>
  <si>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</si>
  <si>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</si>
  <si>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</si>
  <si>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</si>
  <si>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</si>
  <si>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</si>
  <si>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</si>
  <si>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</si>
  <si>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</si>
  <si>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</si>
  <si>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</si>
  <si>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</si>
  <si>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</si>
  <si>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</si>
  <si>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</si>
  <si>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</si>
  <si>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</si>
  <si>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</si>
  <si>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</si>
  <si>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</si>
  <si>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</si>
  <si>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</si>
  <si>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</si>
  <si>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</si>
  <si>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</si>
  <si>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</si>
  <si>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</si>
  <si>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</si>
  <si>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</si>
  <si>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</si>
  <si>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</si>
  <si>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</si>
  <si>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</si>
  <si>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</si>
  <si>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</si>
  <si>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</si>
  <si>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</si>
  <si>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</si>
  <si>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</si>
  <si>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</si>
  <si>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</si>
  <si>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</si>
  <si>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</si>
  <si>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</si>
  <si>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</si>
  <si>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</si>
  <si>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</si>
  <si>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</si>
  <si>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</si>
  <si>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</si>
  <si>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</si>
  <si>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</si>
  <si>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</si>
  <si>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</si>
  <si>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</si>
  <si>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</si>
  <si>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</si>
  <si>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</si>
  <si>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</si>
  <si>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</si>
  <si>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</si>
  <si>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Фактическое значение на 01.01.2024</t>
  </si>
  <si>
    <t>Планируемый на 01.01.2024</t>
  </si>
  <si>
    <t>2028 год</t>
  </si>
  <si>
    <t>9.1</t>
  </si>
  <si>
    <t>9.2</t>
  </si>
  <si>
    <t>9.3</t>
  </si>
  <si>
    <t>9.4</t>
  </si>
  <si>
    <t>9.5</t>
  </si>
  <si>
    <t>9.6</t>
  </si>
  <si>
    <t>9.7</t>
  </si>
  <si>
    <t>9.8</t>
  </si>
  <si>
    <t>9.9</t>
  </si>
  <si>
    <t>9.10</t>
  </si>
  <si>
    <t>9.11</t>
  </si>
  <si>
    <t>9.12</t>
  </si>
  <si>
    <t>Новый проект</t>
  </si>
  <si>
    <t>P_15.01.10037</t>
  </si>
  <si>
    <t>Приобретение лицензий на программное обеспечение роботизированной автоматизации процессов, 1 шт. НМА</t>
  </si>
  <si>
    <t>Полная стоимость проекта с учётом двух регионов присутствия - 480 тыс. руб.</t>
  </si>
  <si>
    <t>Роботизация – это новая форма автоматизации бизнес-процессов, направленная на повышение эффективности операций. (RPA, Robotic Process Automation). Робот – это компьютерная программа-робот, выполняющая действия через пользовательский интерфейс, имитируя работу сотрудника в различных компьютерных программах.
Роботизация предназначена для оптимизации ручного труда сотрудников компаний, а, следовательно, как один из ключевых элементов стратегии повышения эффективности. Робот выступает помощником в рутинных однотипных действиях, которые выполняются сотрудником с высокой частотой повторений. Программа дает возможность полностью избавить от работы, связанной с вводом и копированием данных, отправкой писем. Также возможности робота позволяют не только переносить информацию из одной системы в другую, но и пользоваться сайтами, заполняя на них различные формы, и обслуживать множество других необходимых ежедневных операций.
С 2022 года в АО «Петербургская сбытовая компания» были внедрены и поставлены на учет ряд программных роботов, выполняющих рутинные этапы бизнес-процессов вместо пользователей-сотрудников. Указанные роботизированные решения были разработаны на базе платформы RPAbot – специализированного ПО для разработки, настройки и запуска программных роботов. 
В АО «Петербургская сбытовая компания» продолжается эксплуатация ранее внедренных роботов, а также анализ бизнес-процессов на предмет возможности их роботизации и тестирование новых роботов для последующего внедрения. Технологической особенностью роботизированных решений является их привязка к конкретному ПО для настройки и запуска – роботы, созданные на базе платформы Rbot, не могут быть запущены на какой-либо иной платформе или без нее. Первоначально базовые лицензии платформы приобретались в рамках договора на создание программных роботов, в связи с окончанием срока действия необходима закупка на новый период.</t>
  </si>
  <si>
    <t>Целью проекта является:
	высвобождение трудозатрат сотрудников на более комплексные и интеллектуальные задачи;
	увеличение скорости выполнения бизнес-процессов.</t>
  </si>
  <si>
    <t xml:space="preserve">В рамках проекта планируется приобретение лицензий на следующие программные продукты на срок 24 месяца:
•	RPAbot: среда разработки (Developer Studio) – 1 шт.
•	RPAbot: высокоскоростная среда выполнения (High speed Runtime) – 2 шт.	
В рамках среды разработки с помощью визуального конструктора MS Workflow можно разрабатывать роботов путем перетаскивания заранее подготовленных блоков действий. Для углубленной разработки вне шаблона есть поддержка создания роботов на PHP, C#, node.js, Python, имеются инструменты для работы с DOM элементами HTML страницы.
Многозадачная и многопоточная среда выполнения является платформой для запуска роботов на компьютере или виртуальной машине без среды разработки. Одна лицензия дает возможность запускать несколько десятков роботов на одном компьютере или виртуальной машине. Версия работает на минимальных системных требованиях.
Программа для роботизированной автоматизации процессов входит в реестр отечественного ПО, запись №10569 от 17.05.2021.
</t>
  </si>
  <si>
    <t>Новый НМА.</t>
  </si>
  <si>
    <t xml:space="preserve">В рамках проекта планируется приобретение лицензий на следующие программные продукты на срок 24 месяца:
•	RPAbot: среда разработки (Developer Studio) – 1 шт.
•	RPAbot: высокоскоростная среда выполнения (High speed Runtime) – 2 шт.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</si>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</sst>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9">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0">
          <cell r="D30" t="str">
            <v>нд</v>
          </cell>
          <cell r="E30" t="str">
            <v>850.25.00354</v>
          </cell>
          <cell r="F30" t="str">
            <v>нд</v>
          </cell>
          <cell r="G30" t="str">
            <v>Петербургская сбытовая компания</v>
          </cell>
          <cell r="H30" t="str">
            <v>Приобретение лицензий на программное обеспечение роботизированной автоматизации процессов</v>
          </cell>
          <cell r="I30">
            <v>0.48</v>
          </cell>
          <cell r="J30">
            <v>9.6000000000000002E-2</v>
          </cell>
          <cell r="K30" t="str">
            <v>Коммерческое предложение от 01.07.2024 № ИСХ-СМ-240701/-12 (КП_лицензии RPA.pdf)</v>
          </cell>
          <cell r="L30" t="str">
            <v>ТБР</v>
          </cell>
          <cell r="M30" t="str">
            <v>46.51</v>
          </cell>
          <cell r="N30" t="str">
            <v>Закупка у единственного поставщика</v>
          </cell>
          <cell r="O30" t="str">
            <v>нд</v>
          </cell>
          <cell r="P30" t="str">
            <v>нет</v>
          </cell>
          <cell r="Q30" t="str">
            <v>нд</v>
          </cell>
          <cell r="R30" t="str">
            <v>нд</v>
          </cell>
          <cell r="S30" t="str">
            <v>нд</v>
          </cell>
          <cell r="T30" t="str">
            <v>нд</v>
          </cell>
          <cell r="U30" t="str">
            <v>да</v>
          </cell>
          <cell r="V30"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54">
          <cell r="L54">
            <v>107.22375857659239</v>
          </cell>
          <cell r="X54">
            <v>107.22375857659239</v>
          </cell>
          <cell r="AJ54">
            <v>107.22375857659239</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23" sqref="C23"/>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42" t="s">
        <v>423</v>
      </c>
      <c r="B1" s="242"/>
      <c r="C1" s="242"/>
      <c r="D1" s="92"/>
      <c r="E1" s="92"/>
      <c r="F1" s="92"/>
    </row>
    <row r="2" spans="1:6" ht="20.25" x14ac:dyDescent="0.25">
      <c r="A2" s="243" t="s">
        <v>407</v>
      </c>
      <c r="B2" s="243"/>
      <c r="C2" s="243"/>
      <c r="D2" s="92"/>
      <c r="E2" s="92"/>
      <c r="F2" s="92"/>
    </row>
    <row r="3" spans="1:6" ht="18.75" x14ac:dyDescent="0.25">
      <c r="A3" s="244"/>
      <c r="B3" s="244"/>
      <c r="C3" s="244"/>
      <c r="D3" s="92"/>
      <c r="E3" s="92"/>
      <c r="F3" s="92"/>
    </row>
    <row r="4" spans="1:6" x14ac:dyDescent="0.25">
      <c r="A4" s="245" t="s">
        <v>433</v>
      </c>
      <c r="B4" s="245"/>
      <c r="C4" s="245"/>
      <c r="D4" s="92"/>
      <c r="E4" s="92"/>
      <c r="F4" s="92"/>
    </row>
    <row r="5" spans="1:6" ht="15.75" x14ac:dyDescent="0.25">
      <c r="A5" s="246" t="s">
        <v>408</v>
      </c>
      <c r="B5" s="246"/>
      <c r="C5" s="246"/>
      <c r="D5" s="92"/>
      <c r="E5" s="92"/>
      <c r="F5" s="92"/>
    </row>
    <row r="6" spans="1:6" ht="15.75" x14ac:dyDescent="0.25">
      <c r="A6" s="239"/>
      <c r="B6" s="239"/>
      <c r="C6" s="239"/>
      <c r="D6" s="92"/>
      <c r="E6" s="92"/>
      <c r="F6" s="92"/>
    </row>
    <row r="7" spans="1:6" ht="15.75" x14ac:dyDescent="0.25">
      <c r="A7" s="241">
        <v>7841322249</v>
      </c>
      <c r="B7" s="241"/>
      <c r="C7" s="241"/>
      <c r="D7" s="92"/>
      <c r="E7" s="92"/>
      <c r="F7" s="92"/>
    </row>
    <row r="8" spans="1:6" ht="15.75" x14ac:dyDescent="0.25">
      <c r="A8" s="239" t="s">
        <v>412</v>
      </c>
      <c r="B8" s="239"/>
      <c r="C8" s="239"/>
      <c r="D8" s="92"/>
      <c r="E8" s="92"/>
      <c r="F8" s="92"/>
    </row>
    <row r="9" spans="1:6" ht="15.75" x14ac:dyDescent="0.25">
      <c r="A9" s="90"/>
      <c r="B9" s="90"/>
      <c r="C9" s="90"/>
      <c r="D9" s="92"/>
      <c r="E9" s="92"/>
      <c r="F9" s="92"/>
    </row>
    <row r="10" spans="1:6" ht="18.75" x14ac:dyDescent="0.25">
      <c r="A10" s="238" t="s">
        <v>413</v>
      </c>
      <c r="B10" s="238"/>
      <c r="C10" s="238"/>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47.25" x14ac:dyDescent="0.25">
      <c r="A14" s="87">
        <v>2</v>
      </c>
      <c r="B14" s="88" t="s">
        <v>415</v>
      </c>
      <c r="C14" s="1" t="s">
        <v>589</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0" t="s">
        <v>421</v>
      </c>
      <c r="B20" s="240"/>
      <c r="C20" s="240"/>
      <c r="D20" s="240"/>
      <c r="E20" s="240"/>
      <c r="F20" s="240"/>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68" priority="33">
      <formula>ISBLANK($A$4)</formula>
    </cfRule>
  </conditionalFormatting>
  <conditionalFormatting sqref="A7:C7">
    <cfRule type="expression" dxfId="167" priority="27">
      <formula>ISBLANK($A$7)</formula>
    </cfRule>
  </conditionalFormatting>
  <conditionalFormatting sqref="C13:C15">
    <cfRule type="expression" dxfId="166" priority="26">
      <formula>ISBLANK(C13)</formula>
    </cfRule>
  </conditionalFormatting>
  <conditionalFormatting sqref="C16:C17">
    <cfRule type="expression" dxfId="16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64" priority="21">
      <formula>CELL("защита",A1)</formula>
    </cfRule>
  </conditionalFormatting>
  <conditionalFormatting sqref="A24:F1048576">
    <cfRule type="expression" dxfId="163" priority="22">
      <formula>ISBLANK(A24)</formula>
    </cfRule>
  </conditionalFormatting>
  <conditionalFormatting sqref="B23:C23">
    <cfRule type="expression" dxfId="162" priority="7">
      <formula>CELL("защита",B23)</formula>
    </cfRule>
  </conditionalFormatting>
  <conditionalFormatting sqref="B23:C23">
    <cfRule type="expression" dxfId="161" priority="8">
      <formula>ISBLANK(B23)</formula>
    </cfRule>
  </conditionalFormatting>
  <conditionalFormatting sqref="D23:F23">
    <cfRule type="expression" dxfId="160" priority="5">
      <formula>CELL("защита",D23)</formula>
    </cfRule>
  </conditionalFormatting>
  <conditionalFormatting sqref="D23:F23">
    <cfRule type="expression" dxfId="159" priority="6">
      <formula>ISBLANK(D23)</formula>
    </cfRule>
  </conditionalFormatting>
  <conditionalFormatting sqref="A22:A23">
    <cfRule type="expression" dxfId="158" priority="10">
      <formula>ISBLANK(A22)</formula>
    </cfRule>
  </conditionalFormatting>
  <conditionalFormatting sqref="A22:A23">
    <cfRule type="expression" dxfId="157" priority="9">
      <formula>CELL("защита",A22)</formula>
    </cfRule>
  </conditionalFormatting>
  <conditionalFormatting sqref="D22:F22">
    <cfRule type="expression" dxfId="156" priority="1">
      <formula>CELL("защита",D22)</formula>
    </cfRule>
  </conditionalFormatting>
  <conditionalFormatting sqref="D22:F22">
    <cfRule type="expression" dxfId="155" priority="2">
      <formula>ISBLANK(D22)</formula>
    </cfRule>
  </conditionalFormatting>
  <conditionalFormatting sqref="B22:C22">
    <cfRule type="expression" dxfId="154" priority="4">
      <formula>ISBLANK(B22)</formula>
    </cfRule>
  </conditionalFormatting>
  <conditionalFormatting sqref="B22:C22">
    <cfRule type="expression" dxfId="15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272" t="s">
        <v>245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73" t="s">
        <v>96</v>
      </c>
      <c r="B17" s="285" t="s">
        <v>150</v>
      </c>
      <c r="C17" s="286"/>
      <c r="D17" s="289" t="s">
        <v>156</v>
      </c>
      <c r="E17" s="289"/>
      <c r="F17" s="289"/>
      <c r="G17" s="289"/>
      <c r="H17" s="289"/>
      <c r="I17" s="276" t="s">
        <v>151</v>
      </c>
      <c r="J17" s="276" t="s">
        <v>35</v>
      </c>
      <c r="K17" s="285" t="s">
        <v>106</v>
      </c>
      <c r="L17" s="286"/>
      <c r="M17" s="285" t="s">
        <v>104</v>
      </c>
      <c r="N17" s="286"/>
      <c r="O17" s="285" t="s">
        <v>34</v>
      </c>
      <c r="P17" s="286"/>
      <c r="Q17" s="289" t="s">
        <v>33</v>
      </c>
      <c r="R17" s="290" t="s">
        <v>145</v>
      </c>
      <c r="S17" s="290"/>
      <c r="T17" s="290"/>
      <c r="U17" s="290"/>
      <c r="V17" s="290" t="s">
        <v>147</v>
      </c>
      <c r="W17" s="290"/>
      <c r="X17" s="290"/>
      <c r="Y17" s="290"/>
      <c r="Z17" s="276" t="s">
        <v>148</v>
      </c>
      <c r="AA17" s="276" t="s">
        <v>149</v>
      </c>
      <c r="AB17" s="291" t="s">
        <v>31</v>
      </c>
      <c r="AC17" s="292"/>
      <c r="AD17" s="293"/>
      <c r="AE17" s="291" t="s">
        <v>30</v>
      </c>
      <c r="AF17" s="292"/>
      <c r="AG17" s="291" t="s">
        <v>236</v>
      </c>
      <c r="AH17" s="292"/>
      <c r="AI17" s="292"/>
      <c r="AJ17" s="292"/>
      <c r="AK17" s="293"/>
    </row>
    <row r="18" spans="1:131" ht="204.75" customHeight="1" x14ac:dyDescent="0.25">
      <c r="A18" s="274"/>
      <c r="B18" s="287"/>
      <c r="C18" s="288"/>
      <c r="D18" s="276" t="s">
        <v>293</v>
      </c>
      <c r="E18" s="289" t="s">
        <v>294</v>
      </c>
      <c r="F18" s="289"/>
      <c r="G18" s="332" t="s">
        <v>295</v>
      </c>
      <c r="H18" s="333"/>
      <c r="I18" s="277"/>
      <c r="J18" s="277"/>
      <c r="K18" s="287"/>
      <c r="L18" s="288"/>
      <c r="M18" s="287"/>
      <c r="N18" s="288"/>
      <c r="O18" s="287"/>
      <c r="P18" s="288"/>
      <c r="Q18" s="289"/>
      <c r="R18" s="289" t="s">
        <v>278</v>
      </c>
      <c r="S18" s="289"/>
      <c r="T18" s="332" t="s">
        <v>296</v>
      </c>
      <c r="U18" s="333"/>
      <c r="V18" s="290" t="s">
        <v>146</v>
      </c>
      <c r="W18" s="290"/>
      <c r="X18" s="291" t="s">
        <v>297</v>
      </c>
      <c r="Y18" s="293"/>
      <c r="Z18" s="284"/>
      <c r="AA18" s="277"/>
      <c r="AB18" s="101" t="s">
        <v>272</v>
      </c>
      <c r="AC18" s="101" t="s">
        <v>273</v>
      </c>
      <c r="AD18" s="102" t="s">
        <v>88</v>
      </c>
      <c r="AE18" s="102" t="s">
        <v>29</v>
      </c>
      <c r="AF18" s="102" t="s">
        <v>28</v>
      </c>
      <c r="AG18" s="276" t="s">
        <v>283</v>
      </c>
      <c r="AH18" s="290" t="s">
        <v>276</v>
      </c>
      <c r="AI18" s="290"/>
      <c r="AJ18" s="289" t="s">
        <v>277</v>
      </c>
      <c r="AK18" s="289"/>
    </row>
    <row r="19" spans="1:131" ht="51.75" customHeight="1" x14ac:dyDescent="0.25">
      <c r="A19" s="275"/>
      <c r="B19" s="102" t="s">
        <v>274</v>
      </c>
      <c r="C19" s="102" t="s">
        <v>275</v>
      </c>
      <c r="D19" s="284"/>
      <c r="E19" s="102" t="s">
        <v>274</v>
      </c>
      <c r="F19" s="102" t="s">
        <v>275</v>
      </c>
      <c r="G19" s="111" t="s">
        <v>217</v>
      </c>
      <c r="H19" s="112" t="s">
        <v>187</v>
      </c>
      <c r="I19" s="284"/>
      <c r="J19" s="28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7" t="str">
        <f>'2'!A7:C7</f>
        <v>P_15.01.10037</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11" t="str">
        <f>'2'!A13:C13</f>
        <v>Год, в котором предоставляется информация: 2025 год</v>
      </c>
      <c r="B13" s="311"/>
      <c r="C13" s="311"/>
      <c r="D13" s="311"/>
      <c r="E13" s="311"/>
      <c r="F13" s="311"/>
      <c r="G13" s="311"/>
      <c r="H13" s="311"/>
      <c r="I13" s="311"/>
      <c r="J13" s="311"/>
      <c r="K13" s="311"/>
      <c r="L13" s="311"/>
      <c r="M13" s="311"/>
      <c r="N13" s="311"/>
      <c r="O13" s="311"/>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443</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F47" sqref="F47"/>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9"/>
      <c r="B1" s="339"/>
      <c r="C1" s="339"/>
      <c r="D1" s="339"/>
      <c r="E1" s="339"/>
      <c r="F1" s="339"/>
      <c r="G1" s="339"/>
      <c r="H1" s="339"/>
      <c r="I1" s="339"/>
      <c r="J1" s="339"/>
    </row>
    <row r="2" spans="1:10" x14ac:dyDescent="0.2">
      <c r="A2" s="344" t="s">
        <v>0</v>
      </c>
      <c r="B2" s="344"/>
      <c r="C2" s="344"/>
      <c r="D2" s="344"/>
      <c r="E2" s="344"/>
      <c r="F2" s="344"/>
      <c r="G2" s="344"/>
      <c r="H2" s="344"/>
      <c r="I2" s="344"/>
      <c r="J2" s="344"/>
    </row>
    <row r="3" spans="1:10" x14ac:dyDescent="0.2">
      <c r="A3" s="340"/>
      <c r="B3" s="340"/>
      <c r="C3" s="340"/>
      <c r="D3" s="340"/>
      <c r="E3" s="340"/>
      <c r="F3" s="340"/>
      <c r="G3" s="340"/>
      <c r="H3" s="340"/>
      <c r="I3" s="340"/>
      <c r="J3" s="340"/>
    </row>
    <row r="4" spans="1:10" x14ac:dyDescent="0.2">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row>
    <row r="5" spans="1:10" x14ac:dyDescent="0.2">
      <c r="A5" s="340" t="s">
        <v>408</v>
      </c>
      <c r="B5" s="340"/>
      <c r="C5" s="340"/>
      <c r="D5" s="340"/>
      <c r="E5" s="340"/>
      <c r="F5" s="340"/>
      <c r="G5" s="340"/>
      <c r="H5" s="340"/>
      <c r="I5" s="340"/>
      <c r="J5" s="340"/>
    </row>
    <row r="6" spans="1:10" x14ac:dyDescent="0.2">
      <c r="A6" s="340"/>
      <c r="B6" s="340"/>
      <c r="C6" s="340"/>
      <c r="D6" s="340"/>
      <c r="E6" s="340"/>
      <c r="F6" s="340"/>
      <c r="G6" s="340"/>
      <c r="H6" s="340"/>
      <c r="I6" s="340"/>
      <c r="J6" s="340"/>
    </row>
    <row r="7" spans="1:10" x14ac:dyDescent="0.2">
      <c r="A7" s="345" t="str">
        <f>IF(ISBLANK('1'!C13),CONCATENATE("В разделе 1 формы заполните показатель"," '",'1'!B13,"' "),'1'!C13)</f>
        <v>P_15.01.10037</v>
      </c>
      <c r="B7" s="345"/>
      <c r="C7" s="345"/>
      <c r="D7" s="345"/>
      <c r="E7" s="345"/>
      <c r="F7" s="345"/>
      <c r="G7" s="345"/>
      <c r="H7" s="345"/>
      <c r="I7" s="345"/>
      <c r="J7" s="345"/>
    </row>
    <row r="8" spans="1:10" x14ac:dyDescent="0.2">
      <c r="A8" s="340" t="s">
        <v>409</v>
      </c>
      <c r="B8" s="340"/>
      <c r="C8" s="340"/>
      <c r="D8" s="340"/>
      <c r="E8" s="340"/>
      <c r="F8" s="340"/>
      <c r="G8" s="340"/>
      <c r="H8" s="340"/>
      <c r="I8" s="340"/>
      <c r="J8" s="340"/>
    </row>
    <row r="9" spans="1:10" x14ac:dyDescent="0.2">
      <c r="A9" s="342"/>
      <c r="B9" s="342"/>
      <c r="C9" s="342"/>
      <c r="D9" s="342"/>
      <c r="E9" s="342"/>
      <c r="F9" s="342"/>
      <c r="G9" s="342"/>
      <c r="H9" s="342"/>
      <c r="I9" s="342"/>
      <c r="J9" s="342"/>
    </row>
    <row r="10" spans="1:10" x14ac:dyDescent="0.2">
      <c r="A10" s="345"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345"/>
      <c r="C10" s="345"/>
      <c r="D10" s="345"/>
      <c r="E10" s="345"/>
      <c r="F10" s="345"/>
      <c r="G10" s="345"/>
      <c r="H10" s="345"/>
      <c r="I10" s="345"/>
      <c r="J10" s="345"/>
    </row>
    <row r="11" spans="1:10" x14ac:dyDescent="0.2">
      <c r="A11" s="340" t="s">
        <v>410</v>
      </c>
      <c r="B11" s="340"/>
      <c r="C11" s="340"/>
      <c r="D11" s="340"/>
      <c r="E11" s="340"/>
      <c r="F11" s="340"/>
      <c r="G11" s="340"/>
      <c r="H11" s="340"/>
      <c r="I11" s="340"/>
      <c r="J11" s="340"/>
    </row>
    <row r="12" spans="1:10" x14ac:dyDescent="0.2">
      <c r="A12" s="340"/>
      <c r="B12" s="340"/>
      <c r="C12" s="340"/>
      <c r="D12" s="340"/>
      <c r="E12" s="340"/>
      <c r="F12" s="340"/>
      <c r="G12" s="340"/>
      <c r="H12" s="340"/>
      <c r="I12" s="340"/>
      <c r="J12" s="340"/>
    </row>
    <row r="13" spans="1:10" x14ac:dyDescent="0.2">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5"/>
      <c r="C13" s="345"/>
      <c r="D13" s="345"/>
      <c r="E13" s="345"/>
      <c r="F13" s="345"/>
      <c r="G13" s="345"/>
      <c r="H13" s="345"/>
      <c r="I13" s="345"/>
      <c r="J13" s="345"/>
    </row>
    <row r="14" spans="1:10" ht="15.75" customHeight="1" x14ac:dyDescent="0.2">
      <c r="A14" s="339"/>
      <c r="B14" s="339"/>
      <c r="C14" s="339"/>
      <c r="D14" s="339"/>
      <c r="E14" s="339"/>
      <c r="F14" s="339"/>
      <c r="G14" s="339"/>
      <c r="H14" s="339"/>
      <c r="I14" s="339"/>
      <c r="J14" s="339"/>
    </row>
    <row r="15" spans="1:10" x14ac:dyDescent="0.2">
      <c r="A15" s="343" t="s">
        <v>246</v>
      </c>
      <c r="B15" s="343"/>
      <c r="C15" s="343"/>
      <c r="D15" s="343"/>
      <c r="E15" s="343"/>
      <c r="F15" s="343"/>
      <c r="G15" s="343"/>
      <c r="H15" s="343"/>
      <c r="I15" s="343"/>
      <c r="J15" s="343"/>
    </row>
    <row r="16" spans="1:10" x14ac:dyDescent="0.2">
      <c r="A16" s="341"/>
      <c r="B16" s="341"/>
      <c r="C16" s="341"/>
      <c r="D16" s="341"/>
      <c r="E16" s="341"/>
      <c r="F16" s="341"/>
      <c r="G16" s="341"/>
      <c r="H16" s="341"/>
      <c r="I16" s="341"/>
      <c r="J16" s="341"/>
    </row>
    <row r="17" spans="1:10" ht="28.5" customHeight="1" x14ac:dyDescent="0.2">
      <c r="A17" s="346" t="s">
        <v>96</v>
      </c>
      <c r="B17" s="347" t="s">
        <v>214</v>
      </c>
      <c r="C17" s="353" t="s">
        <v>77</v>
      </c>
      <c r="D17" s="353"/>
      <c r="E17" s="353"/>
      <c r="F17" s="353"/>
      <c r="G17" s="348" t="s">
        <v>331</v>
      </c>
      <c r="H17" s="350" t="s">
        <v>332</v>
      </c>
      <c r="I17" s="347" t="s">
        <v>65</v>
      </c>
      <c r="J17" s="349" t="s">
        <v>78</v>
      </c>
    </row>
    <row r="18" spans="1:10" ht="58.5" customHeight="1" x14ac:dyDescent="0.2">
      <c r="A18" s="346"/>
      <c r="B18" s="347"/>
      <c r="C18" s="354" t="s">
        <v>298</v>
      </c>
      <c r="D18" s="354"/>
      <c r="E18" s="355" t="s">
        <v>556</v>
      </c>
      <c r="F18" s="356"/>
      <c r="G18" s="348"/>
      <c r="H18" s="351"/>
      <c r="I18" s="347"/>
      <c r="J18" s="349"/>
    </row>
    <row r="19" spans="1:10" ht="63.75" customHeight="1" x14ac:dyDescent="0.2">
      <c r="A19" s="346"/>
      <c r="B19" s="347"/>
      <c r="C19" s="166" t="s">
        <v>299</v>
      </c>
      <c r="D19" s="166" t="s">
        <v>300</v>
      </c>
      <c r="E19" s="166" t="s">
        <v>299</v>
      </c>
      <c r="F19" s="166" t="s">
        <v>300</v>
      </c>
      <c r="G19" s="348"/>
      <c r="H19" s="352"/>
      <c r="I19" s="347"/>
      <c r="J19" s="349"/>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45839</v>
      </c>
      <c r="F47" s="208">
        <v>45930</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130" priority="5">
      <formula>CELL("защита",A1)</formula>
    </cfRule>
  </conditionalFormatting>
  <conditionalFormatting sqref="C21:J54">
    <cfRule type="expression" dxfId="129" priority="4">
      <formula>ISBLANK(C21)</formula>
    </cfRule>
  </conditionalFormatting>
  <conditionalFormatting sqref="C21:J54">
    <cfRule type="expression" dxfId="12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K34" sqref="K34"/>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83"/>
      <c r="B1" s="383"/>
      <c r="C1" s="383"/>
      <c r="D1" s="383"/>
      <c r="E1" s="383"/>
      <c r="F1" s="383"/>
      <c r="G1" s="383"/>
      <c r="H1" s="383"/>
      <c r="I1" s="383"/>
      <c r="J1" s="383"/>
      <c r="K1" s="383"/>
      <c r="L1" s="383"/>
      <c r="M1" s="226"/>
      <c r="N1" s="226"/>
      <c r="O1" s="226"/>
      <c r="P1" s="226"/>
      <c r="Q1" s="226"/>
      <c r="R1" s="226"/>
      <c r="S1" s="226"/>
      <c r="T1" s="226"/>
      <c r="U1" s="226"/>
      <c r="V1" s="226"/>
      <c r="W1" s="226"/>
      <c r="X1" s="226"/>
      <c r="Y1" s="184"/>
      <c r="Z1" s="184"/>
      <c r="AA1" s="184"/>
      <c r="AB1" s="184"/>
      <c r="AC1" s="184"/>
      <c r="AD1" s="184"/>
      <c r="AE1" s="184"/>
    </row>
    <row r="2" spans="1:31" x14ac:dyDescent="0.2">
      <c r="A2" s="384" t="s">
        <v>0</v>
      </c>
      <c r="B2" s="384"/>
      <c r="C2" s="384"/>
      <c r="D2" s="384"/>
      <c r="E2" s="384"/>
      <c r="F2" s="384"/>
      <c r="G2" s="384"/>
      <c r="H2" s="384"/>
      <c r="I2" s="384"/>
      <c r="J2" s="384"/>
      <c r="K2" s="384"/>
      <c r="L2" s="384"/>
      <c r="M2" s="227"/>
      <c r="N2" s="227"/>
      <c r="O2" s="227"/>
      <c r="P2" s="227"/>
      <c r="Q2" s="227"/>
      <c r="R2" s="227"/>
      <c r="S2" s="227"/>
      <c r="T2" s="227"/>
      <c r="U2" s="227"/>
      <c r="V2" s="227"/>
      <c r="W2" s="227"/>
      <c r="X2" s="227"/>
      <c r="Y2" s="186"/>
      <c r="Z2" s="186"/>
      <c r="AA2" s="186"/>
      <c r="AB2" s="186"/>
      <c r="AC2" s="186"/>
      <c r="AD2" s="186"/>
      <c r="AE2" s="186"/>
    </row>
    <row r="3" spans="1:31" x14ac:dyDescent="0.2">
      <c r="A3" s="382"/>
      <c r="B3" s="382"/>
      <c r="C3" s="382"/>
      <c r="D3" s="382"/>
      <c r="E3" s="382"/>
      <c r="F3" s="382"/>
      <c r="G3" s="382"/>
      <c r="H3" s="382"/>
      <c r="I3" s="382"/>
      <c r="J3" s="382"/>
      <c r="K3" s="382"/>
      <c r="L3" s="382"/>
      <c r="M3" s="225"/>
      <c r="N3" s="225"/>
      <c r="O3" s="225"/>
      <c r="P3" s="225"/>
      <c r="Q3" s="225"/>
      <c r="R3" s="225"/>
      <c r="S3" s="225"/>
      <c r="T3" s="225"/>
      <c r="U3" s="225"/>
      <c r="V3" s="225"/>
      <c r="W3" s="225"/>
      <c r="X3" s="225"/>
      <c r="Y3" s="187"/>
      <c r="Z3" s="187"/>
      <c r="AA3" s="187"/>
      <c r="AB3" s="187"/>
      <c r="AC3" s="187"/>
      <c r="AD3" s="187"/>
      <c r="AE3" s="187"/>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4"/>
      <c r="N4" s="224"/>
      <c r="O4" s="224"/>
      <c r="P4" s="224"/>
      <c r="Q4" s="224"/>
      <c r="R4" s="224"/>
      <c r="S4" s="224"/>
      <c r="T4" s="224"/>
      <c r="U4" s="224"/>
      <c r="V4" s="224"/>
      <c r="W4" s="224"/>
      <c r="X4" s="224"/>
      <c r="Y4" s="187"/>
      <c r="Z4" s="187"/>
      <c r="AA4" s="187"/>
      <c r="AB4" s="187"/>
      <c r="AC4" s="187"/>
      <c r="AD4" s="187"/>
      <c r="AE4" s="187"/>
    </row>
    <row r="5" spans="1:31" x14ac:dyDescent="0.2">
      <c r="A5" s="385" t="s">
        <v>408</v>
      </c>
      <c r="B5" s="385"/>
      <c r="C5" s="385"/>
      <c r="D5" s="385"/>
      <c r="E5" s="385"/>
      <c r="F5" s="385"/>
      <c r="G5" s="385"/>
      <c r="H5" s="385"/>
      <c r="I5" s="385"/>
      <c r="J5" s="385"/>
      <c r="K5" s="385"/>
      <c r="L5" s="385"/>
      <c r="M5" s="224"/>
      <c r="N5" s="224"/>
      <c r="O5" s="224"/>
      <c r="P5" s="224"/>
      <c r="Q5" s="224"/>
      <c r="R5" s="224"/>
      <c r="S5" s="224"/>
      <c r="T5" s="224"/>
      <c r="U5" s="224"/>
      <c r="V5" s="224"/>
      <c r="W5" s="224"/>
      <c r="X5" s="224"/>
      <c r="Y5" s="187"/>
      <c r="Z5" s="187"/>
      <c r="AA5" s="187"/>
      <c r="AB5" s="187"/>
      <c r="AC5" s="187"/>
      <c r="AD5" s="187"/>
      <c r="AE5" s="187"/>
    </row>
    <row r="6" spans="1:31" x14ac:dyDescent="0.2">
      <c r="A6" s="382"/>
      <c r="B6" s="382"/>
      <c r="C6" s="382"/>
      <c r="D6" s="382"/>
      <c r="E6" s="382"/>
      <c r="F6" s="382"/>
      <c r="G6" s="382"/>
      <c r="H6" s="382"/>
      <c r="I6" s="382"/>
      <c r="J6" s="382"/>
      <c r="K6" s="382"/>
      <c r="L6" s="382"/>
      <c r="M6" s="225"/>
      <c r="N6" s="225"/>
      <c r="O6" s="225"/>
      <c r="P6" s="225"/>
      <c r="Q6" s="225"/>
      <c r="R6" s="225"/>
      <c r="S6" s="225"/>
      <c r="T6" s="225"/>
      <c r="U6" s="225"/>
      <c r="V6" s="225"/>
      <c r="W6" s="225"/>
      <c r="X6" s="225"/>
      <c r="Y6" s="187"/>
      <c r="Z6" s="187"/>
      <c r="AA6" s="187"/>
      <c r="AB6" s="187"/>
      <c r="AC6" s="187"/>
      <c r="AD6" s="187"/>
      <c r="AE6" s="187"/>
    </row>
    <row r="7" spans="1:31" x14ac:dyDescent="0.2">
      <c r="A7" s="360" t="str">
        <f>'2'!A7:C7</f>
        <v>P_15.01.10037</v>
      </c>
      <c r="B7" s="360"/>
      <c r="C7" s="360"/>
      <c r="D7" s="360"/>
      <c r="E7" s="360"/>
      <c r="F7" s="360"/>
      <c r="G7" s="360"/>
      <c r="H7" s="360"/>
      <c r="I7" s="360"/>
      <c r="J7" s="360"/>
      <c r="K7" s="360"/>
      <c r="L7" s="360"/>
      <c r="M7" s="224"/>
      <c r="N7" s="224"/>
      <c r="O7" s="224"/>
      <c r="P7" s="224"/>
      <c r="Q7" s="224"/>
      <c r="R7" s="224"/>
      <c r="S7" s="224"/>
      <c r="T7" s="224"/>
      <c r="U7" s="224"/>
      <c r="V7" s="224"/>
      <c r="W7" s="224"/>
      <c r="X7" s="224"/>
      <c r="Y7" s="187"/>
      <c r="Z7" s="187"/>
      <c r="AA7" s="187"/>
      <c r="AB7" s="187"/>
      <c r="AC7" s="187"/>
      <c r="AD7" s="187"/>
      <c r="AE7" s="187"/>
    </row>
    <row r="8" spans="1:31" x14ac:dyDescent="0.2">
      <c r="A8" s="385" t="s">
        <v>409</v>
      </c>
      <c r="B8" s="385"/>
      <c r="C8" s="385"/>
      <c r="D8" s="385"/>
      <c r="E8" s="385"/>
      <c r="F8" s="385"/>
      <c r="G8" s="385"/>
      <c r="H8" s="385"/>
      <c r="I8" s="385"/>
      <c r="J8" s="385"/>
      <c r="K8" s="385"/>
      <c r="L8" s="385"/>
      <c r="M8" s="224"/>
      <c r="N8" s="224"/>
      <c r="O8" s="224"/>
      <c r="P8" s="224"/>
      <c r="Q8" s="224"/>
      <c r="R8" s="224"/>
      <c r="S8" s="224"/>
      <c r="T8" s="224"/>
      <c r="U8" s="224"/>
      <c r="V8" s="224"/>
      <c r="W8" s="224"/>
      <c r="X8" s="224"/>
      <c r="Y8" s="187"/>
      <c r="Z8" s="187"/>
      <c r="AA8" s="187"/>
      <c r="AB8" s="187"/>
      <c r="AC8" s="187"/>
      <c r="AD8" s="187"/>
      <c r="AE8" s="187"/>
    </row>
    <row r="9" spans="1:31" x14ac:dyDescent="0.2">
      <c r="A9" s="342"/>
      <c r="B9" s="342"/>
      <c r="C9" s="342"/>
      <c r="D9" s="342"/>
      <c r="E9" s="342"/>
      <c r="F9" s="342"/>
      <c r="G9" s="342"/>
      <c r="H9" s="342"/>
      <c r="I9" s="342"/>
      <c r="J9" s="342"/>
      <c r="K9" s="342"/>
      <c r="L9" s="342"/>
      <c r="M9" s="224"/>
      <c r="N9" s="224"/>
      <c r="O9" s="224"/>
      <c r="P9" s="224"/>
      <c r="Q9" s="224"/>
      <c r="R9" s="224"/>
      <c r="S9" s="224"/>
      <c r="T9" s="224"/>
      <c r="U9" s="224"/>
      <c r="V9" s="224"/>
      <c r="W9" s="224"/>
      <c r="X9" s="224"/>
      <c r="Y9" s="187"/>
      <c r="Z9" s="187"/>
      <c r="AA9" s="187"/>
      <c r="AB9" s="187"/>
      <c r="AC9" s="187"/>
      <c r="AD9" s="187"/>
      <c r="AE9" s="187"/>
    </row>
    <row r="10" spans="1:31" x14ac:dyDescent="0.2">
      <c r="A10" s="360" t="str">
        <f>'2'!A10:C10</f>
        <v>Приобретение лицензий на программное обеспечение роботизированной автоматизации процессов, 1 шт. НМА</v>
      </c>
      <c r="B10" s="360"/>
      <c r="C10" s="360"/>
      <c r="D10" s="360"/>
      <c r="E10" s="360"/>
      <c r="F10" s="360"/>
      <c r="G10" s="360"/>
      <c r="H10" s="360"/>
      <c r="I10" s="360"/>
      <c r="J10" s="360"/>
      <c r="K10" s="360"/>
      <c r="L10" s="360"/>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85" t="s">
        <v>410</v>
      </c>
      <c r="B11" s="385"/>
      <c r="C11" s="385"/>
      <c r="D11" s="385"/>
      <c r="E11" s="385"/>
      <c r="F11" s="385"/>
      <c r="G11" s="385"/>
      <c r="H11" s="385"/>
      <c r="I11" s="385"/>
      <c r="J11" s="385"/>
      <c r="K11" s="385"/>
      <c r="L11" s="385"/>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82"/>
      <c r="B12" s="382"/>
      <c r="C12" s="382"/>
      <c r="D12" s="382"/>
      <c r="E12" s="382"/>
      <c r="F12" s="382"/>
      <c r="G12" s="382"/>
      <c r="H12" s="382"/>
      <c r="I12" s="382"/>
      <c r="J12" s="382"/>
      <c r="K12" s="382"/>
      <c r="L12" s="382"/>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60" t="str">
        <f>'2'!A13:C13</f>
        <v>Год, в котором предоставляется информация: 2025 год</v>
      </c>
      <c r="B13" s="360"/>
      <c r="C13" s="360"/>
      <c r="D13" s="360"/>
      <c r="E13" s="360"/>
      <c r="F13" s="360"/>
      <c r="G13" s="360"/>
      <c r="H13" s="360"/>
      <c r="I13" s="360"/>
      <c r="J13" s="360"/>
      <c r="K13" s="360"/>
      <c r="L13" s="360"/>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1"/>
      <c r="B14" s="361"/>
      <c r="C14" s="361"/>
      <c r="D14" s="361"/>
      <c r="E14" s="361"/>
      <c r="F14" s="361"/>
      <c r="G14" s="361"/>
      <c r="H14" s="361"/>
      <c r="I14" s="361"/>
      <c r="J14" s="361"/>
      <c r="K14" s="361"/>
      <c r="L14" s="361"/>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43" t="s">
        <v>454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455</v>
      </c>
      <c r="C17" s="347" t="s">
        <v>456</v>
      </c>
      <c r="D17" s="347"/>
      <c r="E17" s="366" t="s">
        <v>572</v>
      </c>
      <c r="F17" s="369" t="s">
        <v>457</v>
      </c>
      <c r="G17" s="370"/>
      <c r="H17" s="371"/>
      <c r="I17" s="358" t="s">
        <v>458</v>
      </c>
      <c r="J17" s="359"/>
      <c r="K17" s="359"/>
      <c r="L17" s="359"/>
      <c r="M17" s="358" t="s">
        <v>565</v>
      </c>
      <c r="N17" s="359"/>
      <c r="O17" s="359"/>
      <c r="P17" s="359"/>
      <c r="Q17" s="358" t="s">
        <v>566</v>
      </c>
      <c r="R17" s="359"/>
      <c r="S17" s="359"/>
      <c r="T17" s="359"/>
      <c r="U17" s="358" t="s">
        <v>567</v>
      </c>
      <c r="V17" s="359"/>
      <c r="W17" s="359"/>
      <c r="X17" s="359"/>
      <c r="Y17" s="358" t="s">
        <v>574</v>
      </c>
      <c r="Z17" s="359"/>
      <c r="AA17" s="359"/>
      <c r="AB17" s="359"/>
      <c r="AC17" s="375" t="s">
        <v>459</v>
      </c>
      <c r="AD17" s="376"/>
      <c r="AE17" s="379" t="s">
        <v>460</v>
      </c>
      <c r="AF17" s="189"/>
      <c r="AG17" s="189"/>
    </row>
    <row r="18" spans="1:33" ht="48" customHeight="1" x14ac:dyDescent="0.2">
      <c r="A18" s="364"/>
      <c r="B18" s="364"/>
      <c r="C18" s="347"/>
      <c r="D18" s="347"/>
      <c r="E18" s="367"/>
      <c r="F18" s="372"/>
      <c r="G18" s="373"/>
      <c r="H18" s="374"/>
      <c r="I18" s="357" t="s">
        <v>461</v>
      </c>
      <c r="J18" s="357"/>
      <c r="K18" s="357" t="s">
        <v>462</v>
      </c>
      <c r="L18" s="357"/>
      <c r="M18" s="357" t="s">
        <v>461</v>
      </c>
      <c r="N18" s="357"/>
      <c r="O18" s="357" t="s">
        <v>463</v>
      </c>
      <c r="P18" s="357"/>
      <c r="Q18" s="357" t="s">
        <v>461</v>
      </c>
      <c r="R18" s="357"/>
      <c r="S18" s="357" t="s">
        <v>463</v>
      </c>
      <c r="T18" s="357"/>
      <c r="U18" s="357" t="s">
        <v>461</v>
      </c>
      <c r="V18" s="357"/>
      <c r="W18" s="357" t="s">
        <v>463</v>
      </c>
      <c r="X18" s="357"/>
      <c r="Y18" s="357" t="s">
        <v>461</v>
      </c>
      <c r="Z18" s="357"/>
      <c r="AA18" s="357" t="s">
        <v>463</v>
      </c>
      <c r="AB18" s="357"/>
      <c r="AC18" s="377"/>
      <c r="AD18" s="378"/>
      <c r="AE18" s="380"/>
    </row>
    <row r="19" spans="1:33" ht="48" x14ac:dyDescent="0.2">
      <c r="A19" s="365"/>
      <c r="B19" s="365"/>
      <c r="C19" s="228" t="s">
        <v>464</v>
      </c>
      <c r="D19" s="228" t="s">
        <v>463</v>
      </c>
      <c r="E19" s="368"/>
      <c r="F19" s="229" t="s">
        <v>573</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1"/>
    </row>
    <row r="20" spans="1:33" x14ac:dyDescent="0.2">
      <c r="A20" s="168">
        <v>1</v>
      </c>
      <c r="B20" s="168">
        <v>2</v>
      </c>
      <c r="C20" s="223">
        <v>3</v>
      </c>
      <c r="D20" s="223">
        <v>4</v>
      </c>
      <c r="E20" s="215">
        <v>5</v>
      </c>
      <c r="F20" s="215">
        <v>6</v>
      </c>
      <c r="G20" s="215">
        <v>7</v>
      </c>
      <c r="H20" s="215">
        <v>8</v>
      </c>
      <c r="I20" s="216" t="s">
        <v>575</v>
      </c>
      <c r="J20" s="216" t="s">
        <v>576</v>
      </c>
      <c r="K20" s="216" t="s">
        <v>577</v>
      </c>
      <c r="L20" s="216" t="s">
        <v>578</v>
      </c>
      <c r="M20" s="216" t="s">
        <v>579</v>
      </c>
      <c r="N20" s="216" t="s">
        <v>580</v>
      </c>
      <c r="O20" s="216" t="s">
        <v>581</v>
      </c>
      <c r="P20" s="216" t="s">
        <v>582</v>
      </c>
      <c r="Q20" s="216" t="s">
        <v>583</v>
      </c>
      <c r="R20" s="216" t="s">
        <v>584</v>
      </c>
      <c r="S20" s="216" t="s">
        <v>585</v>
      </c>
      <c r="T20" s="216" t="s">
        <v>586</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0</v>
      </c>
      <c r="D21" s="211">
        <f t="shared" ref="D21:K21" si="1">SUM(D22:D25)</f>
        <v>0.10722375857659239</v>
      </c>
      <c r="E21" s="211">
        <f t="shared" si="1"/>
        <v>0</v>
      </c>
      <c r="F21" s="211">
        <f t="shared" si="1"/>
        <v>0</v>
      </c>
      <c r="G21" s="211">
        <f t="shared" si="1"/>
        <v>0</v>
      </c>
      <c r="H21" s="211">
        <f t="shared" si="1"/>
        <v>0.10722375857659239</v>
      </c>
      <c r="I21" s="211">
        <f t="shared" si="1"/>
        <v>0</v>
      </c>
      <c r="J21" s="211">
        <f t="shared" si="1"/>
        <v>0</v>
      </c>
      <c r="K21" s="220">
        <f t="shared" si="1"/>
        <v>0</v>
      </c>
      <c r="L21" s="220" t="s">
        <v>436</v>
      </c>
      <c r="M21" s="220">
        <f t="shared" ref="M21" si="2">SUM(M22:M25)</f>
        <v>0</v>
      </c>
      <c r="N21" s="220" t="str">
        <f t="shared" ref="N21" si="3">N24</f>
        <v>нд</v>
      </c>
      <c r="O21" s="211">
        <f t="shared" ref="O21:X21" si="4">SUM(O22:O25)</f>
        <v>0.10722375857659239</v>
      </c>
      <c r="P21" s="211">
        <f t="shared" si="4"/>
        <v>0</v>
      </c>
      <c r="Q21" s="211">
        <f t="shared" si="4"/>
        <v>0</v>
      </c>
      <c r="R21" s="211">
        <f t="shared" si="4"/>
        <v>0</v>
      </c>
      <c r="S21" s="211">
        <f t="shared" si="4"/>
        <v>0</v>
      </c>
      <c r="T21" s="211">
        <f t="shared" si="4"/>
        <v>0</v>
      </c>
      <c r="U21" s="211">
        <f t="shared" si="4"/>
        <v>0</v>
      </c>
      <c r="V21" s="211">
        <f t="shared" si="4"/>
        <v>0</v>
      </c>
      <c r="W21" s="211">
        <f t="shared" si="4"/>
        <v>0</v>
      </c>
      <c r="X21" s="211">
        <f t="shared" si="4"/>
        <v>0</v>
      </c>
      <c r="Y21" s="211">
        <f t="shared" ref="Y21:AD21" si="5">SUM(Y22:Y25)</f>
        <v>0</v>
      </c>
      <c r="Z21" s="211">
        <f t="shared" si="5"/>
        <v>0</v>
      </c>
      <c r="AA21" s="211">
        <f t="shared" si="5"/>
        <v>0</v>
      </c>
      <c r="AB21" s="211">
        <f t="shared" si="5"/>
        <v>0</v>
      </c>
      <c r="AC21" s="211">
        <f t="shared" si="5"/>
        <v>0</v>
      </c>
      <c r="AD21" s="211">
        <f t="shared" si="5"/>
        <v>0.10722375857659239</v>
      </c>
      <c r="AE21" s="211" t="s">
        <v>587</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0</v>
      </c>
      <c r="D24" s="212">
        <f>AD24</f>
        <v>0</v>
      </c>
      <c r="E24" s="212">
        <v>0</v>
      </c>
      <c r="F24" s="212">
        <f>C24</f>
        <v>0</v>
      </c>
      <c r="G24" s="212">
        <f>C24</f>
        <v>0</v>
      </c>
      <c r="H24" s="212">
        <f>D24</f>
        <v>0</v>
      </c>
      <c r="I24" s="221" t="s">
        <v>436</v>
      </c>
      <c r="J24" s="221" t="s">
        <v>436</v>
      </c>
      <c r="K24" s="221" t="s">
        <v>436</v>
      </c>
      <c r="L24" s="221" t="s">
        <v>436</v>
      </c>
      <c r="M24" s="221" t="s">
        <v>436</v>
      </c>
      <c r="N24" s="221" t="s">
        <v>436</v>
      </c>
      <c r="O24" s="221">
        <v>0</v>
      </c>
      <c r="P24" s="221" t="s">
        <v>436</v>
      </c>
      <c r="Q24" s="221" t="s">
        <v>436</v>
      </c>
      <c r="R24" s="221" t="s">
        <v>436</v>
      </c>
      <c r="S24" s="221" t="s">
        <v>436</v>
      </c>
      <c r="T24" s="221" t="s">
        <v>436</v>
      </c>
      <c r="U24" s="221" t="s">
        <v>436</v>
      </c>
      <c r="V24" s="221" t="s">
        <v>436</v>
      </c>
      <c r="W24" s="221" t="s">
        <v>436</v>
      </c>
      <c r="X24" s="221" t="s">
        <v>436</v>
      </c>
      <c r="Y24" s="221" t="s">
        <v>436</v>
      </c>
      <c r="Z24" s="221" t="s">
        <v>436</v>
      </c>
      <c r="AA24" s="221" t="s">
        <v>436</v>
      </c>
      <c r="AB24" s="221" t="s">
        <v>436</v>
      </c>
      <c r="AC24" s="212">
        <f>SUM(M24,Q24,U24,Y24)</f>
        <v>0</v>
      </c>
      <c r="AD24" s="212">
        <f>SUM(O24,S24,W24,AA24)</f>
        <v>0</v>
      </c>
      <c r="AE24" s="212" t="s">
        <v>436</v>
      </c>
    </row>
    <row r="25" spans="1:33" ht="12.75" x14ac:dyDescent="0.2">
      <c r="A25" s="190" t="s">
        <v>58</v>
      </c>
      <c r="B25" s="192" t="s">
        <v>480</v>
      </c>
      <c r="C25" s="212">
        <f>AC25</f>
        <v>0</v>
      </c>
      <c r="D25" s="212">
        <f>AD25</f>
        <v>0.10722375857659239</v>
      </c>
      <c r="E25" s="212">
        <v>0</v>
      </c>
      <c r="F25" s="212">
        <f>C25</f>
        <v>0</v>
      </c>
      <c r="G25" s="212">
        <f>C25</f>
        <v>0</v>
      </c>
      <c r="H25" s="212">
        <f>D25</f>
        <v>0.10722375857659239</v>
      </c>
      <c r="I25" s="221" t="s">
        <v>436</v>
      </c>
      <c r="J25" s="221" t="s">
        <v>436</v>
      </c>
      <c r="K25" s="221" t="s">
        <v>436</v>
      </c>
      <c r="L25" s="221" t="s">
        <v>436</v>
      </c>
      <c r="M25" s="221" t="s">
        <v>436</v>
      </c>
      <c r="N25" s="221" t="s">
        <v>436</v>
      </c>
      <c r="O25" s="221">
        <f>[4]ЛО!$L$54/1000-O24</f>
        <v>0.10722375857659239</v>
      </c>
      <c r="P25" s="221" t="s">
        <v>436</v>
      </c>
      <c r="Q25" s="221" t="s">
        <v>436</v>
      </c>
      <c r="R25" s="221" t="s">
        <v>436</v>
      </c>
      <c r="S25" s="221" t="s">
        <v>436</v>
      </c>
      <c r="T25" s="221" t="s">
        <v>436</v>
      </c>
      <c r="U25" s="221" t="s">
        <v>436</v>
      </c>
      <c r="V25" s="221" t="s">
        <v>436</v>
      </c>
      <c r="W25" s="221" t="s">
        <v>436</v>
      </c>
      <c r="X25" s="221" t="s">
        <v>436</v>
      </c>
      <c r="Y25" s="221" t="s">
        <v>436</v>
      </c>
      <c r="Z25" s="221" t="s">
        <v>436</v>
      </c>
      <c r="AA25" s="221" t="s">
        <v>436</v>
      </c>
      <c r="AB25" s="221" t="s">
        <v>436</v>
      </c>
      <c r="AC25" s="212">
        <f>SUM(M25,Q25,U25,Y25)</f>
        <v>0</v>
      </c>
      <c r="AD25" s="212">
        <f>SUM(O25,S25,W25,AA25)</f>
        <v>0.10722375857659239</v>
      </c>
      <c r="AE25" s="212" t="s">
        <v>436</v>
      </c>
    </row>
    <row r="26" spans="1:33" s="204" customFormat="1" ht="24" x14ac:dyDescent="0.2">
      <c r="A26" s="167" t="s">
        <v>14</v>
      </c>
      <c r="B26" s="203" t="s">
        <v>481</v>
      </c>
      <c r="C26" s="211">
        <f t="shared" ref="C26:AD26" si="6">SUM(C27:C30)</f>
        <v>0</v>
      </c>
      <c r="D26" s="211">
        <f t="shared" si="6"/>
        <v>0.10722375857659239</v>
      </c>
      <c r="E26" s="211">
        <f t="shared" si="6"/>
        <v>0</v>
      </c>
      <c r="F26" s="211">
        <f t="shared" si="6"/>
        <v>0</v>
      </c>
      <c r="G26" s="211">
        <f t="shared" si="6"/>
        <v>0</v>
      </c>
      <c r="H26" s="211">
        <f t="shared" si="6"/>
        <v>0.10722375857659239</v>
      </c>
      <c r="I26" s="211" t="s">
        <v>436</v>
      </c>
      <c r="J26" s="211" t="s">
        <v>436</v>
      </c>
      <c r="K26" s="211">
        <f t="shared" ref="K26:X26" si="7">SUM(K27:K30)</f>
        <v>0</v>
      </c>
      <c r="L26" s="211">
        <f t="shared" si="7"/>
        <v>0</v>
      </c>
      <c r="M26" s="211">
        <f t="shared" si="7"/>
        <v>0</v>
      </c>
      <c r="N26" s="220">
        <f t="shared" si="7"/>
        <v>0</v>
      </c>
      <c r="O26" s="211">
        <f t="shared" si="7"/>
        <v>0.10722375857659239</v>
      </c>
      <c r="P26" s="211">
        <f t="shared" si="7"/>
        <v>0</v>
      </c>
      <c r="Q26" s="211">
        <f t="shared" si="7"/>
        <v>0</v>
      </c>
      <c r="R26" s="211">
        <f t="shared" si="7"/>
        <v>0</v>
      </c>
      <c r="S26" s="211">
        <f t="shared" si="7"/>
        <v>0</v>
      </c>
      <c r="T26" s="211">
        <f t="shared" si="7"/>
        <v>0</v>
      </c>
      <c r="U26" s="211">
        <f t="shared" si="7"/>
        <v>0</v>
      </c>
      <c r="V26" s="211">
        <f t="shared" si="7"/>
        <v>0</v>
      </c>
      <c r="W26" s="211">
        <f t="shared" si="7"/>
        <v>0</v>
      </c>
      <c r="X26" s="211">
        <f t="shared" si="7"/>
        <v>0</v>
      </c>
      <c r="Y26" s="211">
        <f t="shared" si="6"/>
        <v>0</v>
      </c>
      <c r="Z26" s="211">
        <f t="shared" si="6"/>
        <v>0</v>
      </c>
      <c r="AA26" s="211">
        <f t="shared" si="6"/>
        <v>0</v>
      </c>
      <c r="AB26" s="211">
        <f t="shared" si="6"/>
        <v>0</v>
      </c>
      <c r="AC26" s="211">
        <f t="shared" si="6"/>
        <v>0</v>
      </c>
      <c r="AD26" s="211">
        <f t="shared" si="6"/>
        <v>0.10722375857659239</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8">AC29</f>
        <v>0</v>
      </c>
      <c r="D29" s="212">
        <f t="shared" ref="D29:D30" si="9">AD29</f>
        <v>0</v>
      </c>
      <c r="E29" s="212">
        <v>0</v>
      </c>
      <c r="F29" s="212">
        <f t="shared" ref="F29:F30" si="10">C29</f>
        <v>0</v>
      </c>
      <c r="G29" s="212">
        <f t="shared" ref="G29:G30" si="11">C29</f>
        <v>0</v>
      </c>
      <c r="H29" s="212" t="str">
        <f>O29</f>
        <v>нд</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2">SUM(M29,Q29,U29,Y29)</f>
        <v>0</v>
      </c>
      <c r="AD29" s="212">
        <f t="shared" ref="AD29:AD30" si="13">SUM(O29,S29,W29,AA29)</f>
        <v>0</v>
      </c>
      <c r="AE29" s="212" t="s">
        <v>436</v>
      </c>
    </row>
    <row r="30" spans="1:33" ht="12.75" x14ac:dyDescent="0.2">
      <c r="A30" s="190" t="s">
        <v>486</v>
      </c>
      <c r="B30" s="191" t="s">
        <v>487</v>
      </c>
      <c r="C30" s="212">
        <f t="shared" si="8"/>
        <v>0</v>
      </c>
      <c r="D30" s="212">
        <f t="shared" si="9"/>
        <v>0.10722375857659239</v>
      </c>
      <c r="E30" s="212">
        <v>0</v>
      </c>
      <c r="F30" s="212">
        <f t="shared" si="10"/>
        <v>0</v>
      </c>
      <c r="G30" s="212">
        <f t="shared" si="11"/>
        <v>0</v>
      </c>
      <c r="H30" s="212">
        <f>O30</f>
        <v>0.10722375857659239</v>
      </c>
      <c r="I30" s="221" t="s">
        <v>436</v>
      </c>
      <c r="J30" s="221" t="s">
        <v>436</v>
      </c>
      <c r="K30" s="221" t="s">
        <v>436</v>
      </c>
      <c r="L30" s="221" t="s">
        <v>436</v>
      </c>
      <c r="M30" s="221" t="s">
        <v>436</v>
      </c>
      <c r="N30" s="221" t="s">
        <v>436</v>
      </c>
      <c r="O30" s="221">
        <f>[4]ЛО!$X$54/1000</f>
        <v>0.10722375857659239</v>
      </c>
      <c r="P30" s="221" t="s">
        <v>436</v>
      </c>
      <c r="Q30" s="221" t="s">
        <v>436</v>
      </c>
      <c r="R30" s="221" t="s">
        <v>436</v>
      </c>
      <c r="S30" s="221" t="s">
        <v>436</v>
      </c>
      <c r="T30" s="221" t="s">
        <v>436</v>
      </c>
      <c r="U30" s="221" t="s">
        <v>436</v>
      </c>
      <c r="V30" s="221" t="s">
        <v>436</v>
      </c>
      <c r="W30" s="221" t="s">
        <v>436</v>
      </c>
      <c r="X30" s="221" t="s">
        <v>436</v>
      </c>
      <c r="Y30" s="221" t="s">
        <v>436</v>
      </c>
      <c r="Z30" s="221" t="s">
        <v>436</v>
      </c>
      <c r="AA30" s="221" t="s">
        <v>436</v>
      </c>
      <c r="AB30" s="221" t="s">
        <v>436</v>
      </c>
      <c r="AC30" s="212">
        <f t="shared" si="12"/>
        <v>0</v>
      </c>
      <c r="AD30" s="212">
        <f t="shared" si="13"/>
        <v>0.10722375857659239</v>
      </c>
      <c r="AE30" s="212" t="s">
        <v>436</v>
      </c>
    </row>
    <row r="31" spans="1:33" s="204" customFormat="1" ht="48" x14ac:dyDescent="0.2">
      <c r="A31" s="167" t="s">
        <v>13</v>
      </c>
      <c r="B31" s="203" t="s">
        <v>488</v>
      </c>
      <c r="C31" s="211">
        <f>C26</f>
        <v>0</v>
      </c>
      <c r="D31" s="211">
        <f t="shared" ref="D31:H31" si="14">D26</f>
        <v>0.10722375857659239</v>
      </c>
      <c r="E31" s="211">
        <f t="shared" si="14"/>
        <v>0</v>
      </c>
      <c r="F31" s="211">
        <f t="shared" si="14"/>
        <v>0</v>
      </c>
      <c r="G31" s="211">
        <f t="shared" si="14"/>
        <v>0</v>
      </c>
      <c r="H31" s="211">
        <f t="shared" si="14"/>
        <v>0.10722375857659239</v>
      </c>
      <c r="I31" s="220" t="s">
        <v>436</v>
      </c>
      <c r="J31" s="220" t="s">
        <v>436</v>
      </c>
      <c r="K31" s="220">
        <f t="shared" ref="K31" si="15">K26</f>
        <v>0</v>
      </c>
      <c r="L31" s="220" t="s">
        <v>436</v>
      </c>
      <c r="M31" s="220">
        <f t="shared" ref="M31:N31" si="16">M26</f>
        <v>0</v>
      </c>
      <c r="N31" s="220">
        <f t="shared" si="16"/>
        <v>0</v>
      </c>
      <c r="O31" s="220">
        <f t="shared" ref="O31:P31" si="17">SUM(O32:O35)</f>
        <v>0.10722375857659239</v>
      </c>
      <c r="P31" s="220">
        <f t="shared" si="17"/>
        <v>0</v>
      </c>
      <c r="Q31" s="220">
        <f t="shared" ref="Q31:X31" si="18">SUM(Q32:Q35)</f>
        <v>0</v>
      </c>
      <c r="R31" s="220">
        <f t="shared" si="18"/>
        <v>0</v>
      </c>
      <c r="S31" s="220">
        <f t="shared" si="18"/>
        <v>0</v>
      </c>
      <c r="T31" s="220">
        <f t="shared" si="18"/>
        <v>0</v>
      </c>
      <c r="U31" s="220">
        <f t="shared" si="18"/>
        <v>0</v>
      </c>
      <c r="V31" s="220">
        <f t="shared" si="18"/>
        <v>0</v>
      </c>
      <c r="W31" s="220">
        <f t="shared" si="18"/>
        <v>0</v>
      </c>
      <c r="X31" s="220">
        <f t="shared" si="18"/>
        <v>0</v>
      </c>
      <c r="Y31" s="220">
        <f t="shared" ref="Y31:AB31" si="19">SUM(Y32:Y35)</f>
        <v>0</v>
      </c>
      <c r="Z31" s="220">
        <f t="shared" si="19"/>
        <v>0</v>
      </c>
      <c r="AA31" s="220">
        <f t="shared" si="19"/>
        <v>0</v>
      </c>
      <c r="AB31" s="220">
        <f t="shared" si="19"/>
        <v>0</v>
      </c>
      <c r="AC31" s="211">
        <f t="shared" ref="AC31:AD35" si="20">AC26</f>
        <v>0</v>
      </c>
      <c r="AD31" s="211">
        <f t="shared" si="20"/>
        <v>0.10722375857659239</v>
      </c>
      <c r="AE31" s="211" t="str">
        <f>$AE$21</f>
        <v>Новый проект</v>
      </c>
    </row>
    <row r="32" spans="1:33" ht="12.75" x14ac:dyDescent="0.2">
      <c r="A32" s="190" t="s">
        <v>54</v>
      </c>
      <c r="B32" s="191" t="s">
        <v>482</v>
      </c>
      <c r="C32" s="212" t="str">
        <f t="shared" ref="C32:H35" si="21">C27</f>
        <v>нд</v>
      </c>
      <c r="D32" s="212" t="str">
        <f t="shared" si="21"/>
        <v>нд</v>
      </c>
      <c r="E32" s="212" t="str">
        <f t="shared" si="21"/>
        <v>нд</v>
      </c>
      <c r="F32" s="212" t="str">
        <f t="shared" si="21"/>
        <v>нд</v>
      </c>
      <c r="G32" s="212" t="str">
        <f t="shared" si="21"/>
        <v>нд</v>
      </c>
      <c r="H32" s="212" t="str">
        <f t="shared" si="21"/>
        <v>нд</v>
      </c>
      <c r="I32" s="221" t="s">
        <v>436</v>
      </c>
      <c r="J32" s="221" t="s">
        <v>436</v>
      </c>
      <c r="K32" s="221" t="str">
        <f t="shared" ref="K32" si="22">K27</f>
        <v>нд</v>
      </c>
      <c r="L32" s="221" t="s">
        <v>436</v>
      </c>
      <c r="M32" s="221" t="str">
        <f t="shared" ref="M32:X32" si="23">M27</f>
        <v>нд</v>
      </c>
      <c r="N32" s="221" t="str">
        <f t="shared" si="23"/>
        <v>нд</v>
      </c>
      <c r="O32" s="221" t="str">
        <f t="shared" si="23"/>
        <v>нд</v>
      </c>
      <c r="P32" s="221" t="str">
        <f t="shared" si="23"/>
        <v>нд</v>
      </c>
      <c r="Q32" s="221" t="str">
        <f t="shared" si="23"/>
        <v>нд</v>
      </c>
      <c r="R32" s="221" t="str">
        <f t="shared" si="23"/>
        <v>нд</v>
      </c>
      <c r="S32" s="221" t="str">
        <f t="shared" si="23"/>
        <v>нд</v>
      </c>
      <c r="T32" s="221" t="str">
        <f t="shared" si="23"/>
        <v>нд</v>
      </c>
      <c r="U32" s="221" t="str">
        <f t="shared" si="23"/>
        <v>нд</v>
      </c>
      <c r="V32" s="221" t="str">
        <f t="shared" si="23"/>
        <v>нд</v>
      </c>
      <c r="W32" s="221" t="str">
        <f t="shared" si="23"/>
        <v>нд</v>
      </c>
      <c r="X32" s="221" t="str">
        <f t="shared" si="23"/>
        <v>нд</v>
      </c>
      <c r="Y32" s="221" t="str">
        <f t="shared" ref="Y32:AB32" si="24">Y27</f>
        <v>нд</v>
      </c>
      <c r="Z32" s="221" t="str">
        <f t="shared" si="24"/>
        <v>нд</v>
      </c>
      <c r="AA32" s="221" t="str">
        <f t="shared" si="24"/>
        <v>нд</v>
      </c>
      <c r="AB32" s="221" t="str">
        <f t="shared" si="24"/>
        <v>нд</v>
      </c>
      <c r="AC32" s="212" t="str">
        <f t="shared" si="20"/>
        <v>нд</v>
      </c>
      <c r="AD32" s="212" t="str">
        <f t="shared" si="20"/>
        <v>нд</v>
      </c>
      <c r="AE32" s="212" t="str">
        <f t="shared" ref="AE32:AE35" si="25">AE27</f>
        <v>нд</v>
      </c>
    </row>
    <row r="33" spans="1:31" ht="12.75" x14ac:dyDescent="0.2">
      <c r="A33" s="190" t="s">
        <v>53</v>
      </c>
      <c r="B33" s="191" t="s">
        <v>483</v>
      </c>
      <c r="C33" s="212" t="str">
        <f t="shared" si="21"/>
        <v>нд</v>
      </c>
      <c r="D33" s="212" t="str">
        <f t="shared" si="21"/>
        <v>нд</v>
      </c>
      <c r="E33" s="212" t="str">
        <f t="shared" si="21"/>
        <v>нд</v>
      </c>
      <c r="F33" s="212" t="str">
        <f t="shared" si="21"/>
        <v>нд</v>
      </c>
      <c r="G33" s="212" t="str">
        <f t="shared" si="21"/>
        <v>нд</v>
      </c>
      <c r="H33" s="212" t="str">
        <f t="shared" si="21"/>
        <v>нд</v>
      </c>
      <c r="I33" s="221" t="s">
        <v>436</v>
      </c>
      <c r="J33" s="221" t="s">
        <v>436</v>
      </c>
      <c r="K33" s="221" t="str">
        <f t="shared" ref="K33" si="26">K28</f>
        <v>нд</v>
      </c>
      <c r="L33" s="221" t="s">
        <v>436</v>
      </c>
      <c r="M33" s="221" t="str">
        <f t="shared" ref="M33:X33" si="27">M28</f>
        <v>нд</v>
      </c>
      <c r="N33" s="221" t="str">
        <f t="shared" si="27"/>
        <v>нд</v>
      </c>
      <c r="O33" s="221" t="str">
        <f t="shared" si="27"/>
        <v>нд</v>
      </c>
      <c r="P33" s="221" t="str">
        <f t="shared" si="27"/>
        <v>нд</v>
      </c>
      <c r="Q33" s="221" t="str">
        <f t="shared" si="27"/>
        <v>нд</v>
      </c>
      <c r="R33" s="221" t="str">
        <f t="shared" si="27"/>
        <v>нд</v>
      </c>
      <c r="S33" s="221" t="str">
        <f t="shared" si="27"/>
        <v>нд</v>
      </c>
      <c r="T33" s="221" t="str">
        <f t="shared" si="27"/>
        <v>нд</v>
      </c>
      <c r="U33" s="221" t="str">
        <f t="shared" si="27"/>
        <v>нд</v>
      </c>
      <c r="V33" s="221" t="str">
        <f t="shared" si="27"/>
        <v>нд</v>
      </c>
      <c r="W33" s="221" t="str">
        <f t="shared" si="27"/>
        <v>нд</v>
      </c>
      <c r="X33" s="221" t="str">
        <f t="shared" si="27"/>
        <v>нд</v>
      </c>
      <c r="Y33" s="221" t="str">
        <f t="shared" ref="Y33:AB33" si="28">Y28</f>
        <v>нд</v>
      </c>
      <c r="Z33" s="221" t="str">
        <f t="shared" si="28"/>
        <v>нд</v>
      </c>
      <c r="AA33" s="221" t="str">
        <f t="shared" si="28"/>
        <v>нд</v>
      </c>
      <c r="AB33" s="221" t="str">
        <f t="shared" si="28"/>
        <v>нд</v>
      </c>
      <c r="AC33" s="212" t="str">
        <f t="shared" si="20"/>
        <v>нд</v>
      </c>
      <c r="AD33" s="212" t="str">
        <f t="shared" si="20"/>
        <v>нд</v>
      </c>
      <c r="AE33" s="212" t="str">
        <f t="shared" si="25"/>
        <v>нд</v>
      </c>
    </row>
    <row r="34" spans="1:31" ht="12.75" x14ac:dyDescent="0.2">
      <c r="A34" s="190" t="s">
        <v>52</v>
      </c>
      <c r="B34" s="191" t="s">
        <v>485</v>
      </c>
      <c r="C34" s="212">
        <f t="shared" si="21"/>
        <v>0</v>
      </c>
      <c r="D34" s="212">
        <f t="shared" si="21"/>
        <v>0</v>
      </c>
      <c r="E34" s="212">
        <f t="shared" si="21"/>
        <v>0</v>
      </c>
      <c r="F34" s="212">
        <f t="shared" si="21"/>
        <v>0</v>
      </c>
      <c r="G34" s="212">
        <f t="shared" si="21"/>
        <v>0</v>
      </c>
      <c r="H34" s="212" t="str">
        <f t="shared" si="21"/>
        <v>нд</v>
      </c>
      <c r="I34" s="221" t="s">
        <v>436</v>
      </c>
      <c r="J34" s="221" t="s">
        <v>436</v>
      </c>
      <c r="K34" s="221" t="str">
        <f t="shared" ref="K34" si="29">K29</f>
        <v>нд</v>
      </c>
      <c r="L34" s="221" t="s">
        <v>436</v>
      </c>
      <c r="M34" s="221" t="str">
        <f t="shared" ref="M34:X34" si="30">M29</f>
        <v>нд</v>
      </c>
      <c r="N34" s="221" t="str">
        <f t="shared" si="30"/>
        <v>нд</v>
      </c>
      <c r="O34" s="221" t="str">
        <f t="shared" si="30"/>
        <v>нд</v>
      </c>
      <c r="P34" s="221" t="str">
        <f t="shared" si="30"/>
        <v>нд</v>
      </c>
      <c r="Q34" s="221" t="str">
        <f t="shared" si="30"/>
        <v>нд</v>
      </c>
      <c r="R34" s="221" t="str">
        <f t="shared" si="30"/>
        <v>нд</v>
      </c>
      <c r="S34" s="221" t="str">
        <f t="shared" si="30"/>
        <v>нд</v>
      </c>
      <c r="T34" s="221" t="str">
        <f t="shared" si="30"/>
        <v>нд</v>
      </c>
      <c r="U34" s="221" t="str">
        <f t="shared" si="30"/>
        <v>нд</v>
      </c>
      <c r="V34" s="221" t="str">
        <f t="shared" si="30"/>
        <v>нд</v>
      </c>
      <c r="W34" s="221" t="str">
        <f t="shared" si="30"/>
        <v>нд</v>
      </c>
      <c r="X34" s="221" t="str">
        <f t="shared" si="30"/>
        <v>нд</v>
      </c>
      <c r="Y34" s="221" t="str">
        <f t="shared" ref="Y34:AB34" si="31">Y29</f>
        <v>нд</v>
      </c>
      <c r="Z34" s="221" t="str">
        <f t="shared" si="31"/>
        <v>нд</v>
      </c>
      <c r="AA34" s="221" t="str">
        <f t="shared" si="31"/>
        <v>нд</v>
      </c>
      <c r="AB34" s="221" t="str">
        <f t="shared" si="31"/>
        <v>нд</v>
      </c>
      <c r="AC34" s="212">
        <f t="shared" si="20"/>
        <v>0</v>
      </c>
      <c r="AD34" s="212">
        <f t="shared" si="20"/>
        <v>0</v>
      </c>
      <c r="AE34" s="212" t="str">
        <f t="shared" si="25"/>
        <v>нд</v>
      </c>
    </row>
    <row r="35" spans="1:31" ht="12.75" x14ac:dyDescent="0.2">
      <c r="A35" s="190" t="s">
        <v>51</v>
      </c>
      <c r="B35" s="191" t="s">
        <v>487</v>
      </c>
      <c r="C35" s="212">
        <f t="shared" si="21"/>
        <v>0</v>
      </c>
      <c r="D35" s="212">
        <f t="shared" si="21"/>
        <v>0.10722375857659239</v>
      </c>
      <c r="E35" s="212">
        <f t="shared" si="21"/>
        <v>0</v>
      </c>
      <c r="F35" s="212">
        <f t="shared" si="21"/>
        <v>0</v>
      </c>
      <c r="G35" s="212">
        <f t="shared" si="21"/>
        <v>0</v>
      </c>
      <c r="H35" s="212">
        <f t="shared" si="21"/>
        <v>0.10722375857659239</v>
      </c>
      <c r="I35" s="221" t="s">
        <v>436</v>
      </c>
      <c r="J35" s="221" t="s">
        <v>436</v>
      </c>
      <c r="K35" s="221" t="str">
        <f t="shared" ref="K35" si="32">K30</f>
        <v>нд</v>
      </c>
      <c r="L35" s="221" t="s">
        <v>436</v>
      </c>
      <c r="M35" s="221" t="str">
        <f t="shared" ref="M35:X35" si="33">M30</f>
        <v>нд</v>
      </c>
      <c r="N35" s="221" t="str">
        <f t="shared" si="33"/>
        <v>нд</v>
      </c>
      <c r="O35" s="221">
        <f t="shared" si="33"/>
        <v>0.10722375857659239</v>
      </c>
      <c r="P35" s="221" t="str">
        <f t="shared" si="33"/>
        <v>нд</v>
      </c>
      <c r="Q35" s="221" t="str">
        <f t="shared" si="33"/>
        <v>нд</v>
      </c>
      <c r="R35" s="221" t="str">
        <f t="shared" si="33"/>
        <v>нд</v>
      </c>
      <c r="S35" s="221" t="str">
        <f t="shared" si="33"/>
        <v>нд</v>
      </c>
      <c r="T35" s="221" t="str">
        <f t="shared" si="33"/>
        <v>нд</v>
      </c>
      <c r="U35" s="221" t="str">
        <f t="shared" si="33"/>
        <v>нд</v>
      </c>
      <c r="V35" s="221" t="str">
        <f t="shared" si="33"/>
        <v>нд</v>
      </c>
      <c r="W35" s="221" t="str">
        <f t="shared" si="33"/>
        <v>нд</v>
      </c>
      <c r="X35" s="221" t="str">
        <f t="shared" si="33"/>
        <v>нд</v>
      </c>
      <c r="Y35" s="221" t="str">
        <f t="shared" ref="Y35:AB35" si="34">Y30</f>
        <v>нд</v>
      </c>
      <c r="Z35" s="221" t="str">
        <f t="shared" si="34"/>
        <v>нд</v>
      </c>
      <c r="AA35" s="221" t="str">
        <f t="shared" si="34"/>
        <v>нд</v>
      </c>
      <c r="AB35" s="221" t="str">
        <f t="shared" si="34"/>
        <v>нд</v>
      </c>
      <c r="AC35" s="212">
        <f t="shared" si="20"/>
        <v>0</v>
      </c>
      <c r="AD35" s="212">
        <f t="shared" si="20"/>
        <v>0.10722375857659239</v>
      </c>
      <c r="AE35" s="212" t="str">
        <f t="shared" si="25"/>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4" x14ac:dyDescent="0.2">
      <c r="A68" s="167" t="s">
        <v>9</v>
      </c>
      <c r="B68" s="203" t="s">
        <v>523</v>
      </c>
      <c r="C68" s="211">
        <f>AC68</f>
        <v>0</v>
      </c>
      <c r="D68" s="211">
        <f>AD68</f>
        <v>0.10722375857659239</v>
      </c>
      <c r="E68" s="211">
        <v>0</v>
      </c>
      <c r="F68" s="211">
        <f>C68</f>
        <v>0</v>
      </c>
      <c r="G68" s="211">
        <f>C68</f>
        <v>0</v>
      </c>
      <c r="H68" s="211">
        <f>D68</f>
        <v>0.10722375857659239</v>
      </c>
      <c r="I68" s="220" t="s">
        <v>436</v>
      </c>
      <c r="J68" s="220" t="s">
        <v>436</v>
      </c>
      <c r="K68" s="220" t="s">
        <v>436</v>
      </c>
      <c r="L68" s="220" t="s">
        <v>436</v>
      </c>
      <c r="M68" s="220" t="s">
        <v>436</v>
      </c>
      <c r="N68" s="220" t="s">
        <v>436</v>
      </c>
      <c r="O68" s="220">
        <f>[4]ЛО!$AJ$54/1000</f>
        <v>0.10722375857659239</v>
      </c>
      <c r="P68" s="220" t="s">
        <v>436</v>
      </c>
      <c r="Q68" s="220" t="s">
        <v>436</v>
      </c>
      <c r="R68" s="220" t="s">
        <v>436</v>
      </c>
      <c r="S68" s="220" t="s">
        <v>436</v>
      </c>
      <c r="T68" s="220" t="s">
        <v>436</v>
      </c>
      <c r="U68" s="220" t="s">
        <v>436</v>
      </c>
      <c r="V68" s="220" t="s">
        <v>436</v>
      </c>
      <c r="W68" s="220" t="s">
        <v>436</v>
      </c>
      <c r="X68" s="220" t="s">
        <v>436</v>
      </c>
      <c r="Y68" s="220" t="s">
        <v>436</v>
      </c>
      <c r="Z68" s="220" t="s">
        <v>436</v>
      </c>
      <c r="AA68" s="220" t="s">
        <v>436</v>
      </c>
      <c r="AB68" s="220" t="s">
        <v>436</v>
      </c>
      <c r="AC68" s="211">
        <f>SUM(M68,Q68,U68,Y68)</f>
        <v>0</v>
      </c>
      <c r="AD68" s="211">
        <f>SUM(O68,S68,W68,AA68)</f>
        <v>0.10722375857659239</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35">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9:L19 I20:AB20">
    <cfRule type="expression" dxfId="127" priority="181">
      <formula>CELL("защита",A1)</formula>
    </cfRule>
  </conditionalFormatting>
  <conditionalFormatting sqref="Y1:Y14">
    <cfRule type="expression" dxfId="126" priority="180">
      <formula>CELL("защита",Y1)</formula>
    </cfRule>
  </conditionalFormatting>
  <conditionalFormatting sqref="Z1:Z14">
    <cfRule type="expression" dxfId="125" priority="179">
      <formula>CELL("защита",Z1)</formula>
    </cfRule>
  </conditionalFormatting>
  <conditionalFormatting sqref="AA1:AA14">
    <cfRule type="expression" dxfId="124" priority="178">
      <formula>CELL("защита",AA1)</formula>
    </cfRule>
  </conditionalFormatting>
  <conditionalFormatting sqref="AB1:AB14">
    <cfRule type="expression" dxfId="123" priority="177">
      <formula>CELL("защита",AB1)</formula>
    </cfRule>
  </conditionalFormatting>
  <conditionalFormatting sqref="AE21:AE90">
    <cfRule type="expression" dxfId="122" priority="175">
      <formula>CELL("защита",AE21)</formula>
    </cfRule>
  </conditionalFormatting>
  <conditionalFormatting sqref="AE21:AE90">
    <cfRule type="expression" dxfId="121" priority="176">
      <formula>ISBLANK(AE21)</formula>
    </cfRule>
  </conditionalFormatting>
  <conditionalFormatting sqref="I22:L25 I27:L67 I69:L90 I68:J68">
    <cfRule type="expression" dxfId="120" priority="103">
      <formula>CELL("защита",I22)</formula>
    </cfRule>
  </conditionalFormatting>
  <conditionalFormatting sqref="I22:L25 I27:L67 I69:L90 I68:J68">
    <cfRule type="expression" dxfId="119" priority="104">
      <formula>ISBLANK(I22)</formula>
    </cfRule>
  </conditionalFormatting>
  <conditionalFormatting sqref="Y17:AD19 AC20:AD20">
    <cfRule type="expression" dxfId="118" priority="102">
      <formula>CELL("защита",Y17)</formula>
    </cfRule>
  </conditionalFormatting>
  <conditionalFormatting sqref="AC22:AD25 AC70:AD90 AC27:AD68 I69:J69 M69:AD69">
    <cfRule type="expression" dxfId="117" priority="100">
      <formula>CELL("защита",I22)</formula>
    </cfRule>
  </conditionalFormatting>
  <conditionalFormatting sqref="AC22:AD25 AC70:AD90 AC27:AD68 I69:J69 M69:AD69">
    <cfRule type="expression" dxfId="116" priority="101">
      <formula>ISBLANK(I22)</formula>
    </cfRule>
  </conditionalFormatting>
  <conditionalFormatting sqref="O70:AB90 O27:AB68 O22:AB25">
    <cfRule type="expression" dxfId="115" priority="94">
      <formula>CELL("защита",O22)</formula>
    </cfRule>
  </conditionalFormatting>
  <conditionalFormatting sqref="O70:AB90 O27:AB68 O22:AB25">
    <cfRule type="expression" dxfId="114" priority="95">
      <formula>ISBLANK(O22)</formula>
    </cfRule>
  </conditionalFormatting>
  <conditionalFormatting sqref="M17:P17 M19:P19 M18:N18">
    <cfRule type="expression" dxfId="113" priority="99">
      <formula>CELL("защита",M17)</formula>
    </cfRule>
  </conditionalFormatting>
  <conditionalFormatting sqref="M70:N90 M22:N25 M27:N67 K68:N68">
    <cfRule type="expression" dxfId="112" priority="97">
      <formula>CELL("защита",K22)</formula>
    </cfRule>
  </conditionalFormatting>
  <conditionalFormatting sqref="M70:N90 M22:N25 M27:N67 K68:N68">
    <cfRule type="expression" dxfId="111" priority="98">
      <formula>ISBLANK(K22)</formula>
    </cfRule>
  </conditionalFormatting>
  <conditionalFormatting sqref="M17:X19">
    <cfRule type="expression" dxfId="110" priority="96">
      <formula>CELL("защита",M17)</formula>
    </cfRule>
  </conditionalFormatting>
  <conditionalFormatting sqref="C17:H20">
    <cfRule type="expression" dxfId="109" priority="93">
      <formula>CELL("защита",C17)</formula>
    </cfRule>
  </conditionalFormatting>
  <conditionalFormatting sqref="C21:H25 C27:H90">
    <cfRule type="expression" dxfId="108" priority="91">
      <formula>CELL("защита",C21)</formula>
    </cfRule>
  </conditionalFormatting>
  <conditionalFormatting sqref="C21:H25 C27:H90">
    <cfRule type="expression" dxfId="107" priority="92">
      <formula>ISBLANK(C21)</formula>
    </cfRule>
  </conditionalFormatting>
  <conditionalFormatting sqref="C26:AD26">
    <cfRule type="expression" dxfId="106" priority="89">
      <formula>CELL("защита",C26)</formula>
    </cfRule>
  </conditionalFormatting>
  <conditionalFormatting sqref="C26:AD26">
    <cfRule type="expression" dxfId="105" priority="90">
      <formula>ISBLANK(C26)</formula>
    </cfRule>
  </conditionalFormatting>
  <conditionalFormatting sqref="I21:AD21">
    <cfRule type="expression" dxfId="104" priority="87">
      <formula>CELL("защита",I21)</formula>
    </cfRule>
  </conditionalFormatting>
  <conditionalFormatting sqref="I21:AD21">
    <cfRule type="expression" dxfId="103" priority="88">
      <formula>ISBLANK(I21)</formula>
    </cfRule>
  </conditionalFormatting>
  <conditionalFormatting sqref="R21:R90">
    <cfRule type="expression" dxfId="102" priority="85">
      <formula>CELL("защита",R21)</formula>
    </cfRule>
  </conditionalFormatting>
  <conditionalFormatting sqref="R21:R90">
    <cfRule type="expression" dxfId="101" priority="86">
      <formula>ISBLANK(R21)</formula>
    </cfRule>
  </conditionalFormatting>
  <conditionalFormatting sqref="R69">
    <cfRule type="expression" dxfId="100" priority="83">
      <formula>CELL("защита",R69)</formula>
    </cfRule>
  </conditionalFormatting>
  <conditionalFormatting sqref="R69">
    <cfRule type="expression" dxfId="99" priority="84">
      <formula>ISBLANK(R69)</formula>
    </cfRule>
  </conditionalFormatting>
  <conditionalFormatting sqref="R70:R90 R27:R68 R21:R25">
    <cfRule type="expression" dxfId="98" priority="81">
      <formula>CELL("защита",R21)</formula>
    </cfRule>
  </conditionalFormatting>
  <conditionalFormatting sqref="R70:R90 R27:R68 R21:R25">
    <cfRule type="expression" dxfId="97" priority="82">
      <formula>ISBLANK(R21)</formula>
    </cfRule>
  </conditionalFormatting>
  <conditionalFormatting sqref="R26">
    <cfRule type="expression" dxfId="96" priority="79">
      <formula>CELL("защита",R26)</formula>
    </cfRule>
  </conditionalFormatting>
  <conditionalFormatting sqref="R26">
    <cfRule type="expression" dxfId="95" priority="80">
      <formula>ISBLANK(R26)</formula>
    </cfRule>
  </conditionalFormatting>
  <conditionalFormatting sqref="Q69:Q70">
    <cfRule type="expression" dxfId="94" priority="77">
      <formula>CELL("защита",Q69)</formula>
    </cfRule>
  </conditionalFormatting>
  <conditionalFormatting sqref="Q69:Q70">
    <cfRule type="expression" dxfId="93" priority="78">
      <formula>ISBLANK(Q69)</formula>
    </cfRule>
  </conditionalFormatting>
  <conditionalFormatting sqref="Q71:Q90 Q21:Q25 Q32:Q68 Q27:Q30">
    <cfRule type="expression" dxfId="92" priority="75">
      <formula>CELL("защита",Q21)</formula>
    </cfRule>
  </conditionalFormatting>
  <conditionalFormatting sqref="Q71:Q90 Q21:Q25 Q32:Q68 Q27:Q30">
    <cfRule type="expression" dxfId="91" priority="76">
      <formula>ISBLANK(Q21)</formula>
    </cfRule>
  </conditionalFormatting>
  <conditionalFormatting sqref="O69">
    <cfRule type="expression" dxfId="90" priority="73">
      <formula>CELL("защита",O69)</formula>
    </cfRule>
  </conditionalFormatting>
  <conditionalFormatting sqref="O69">
    <cfRule type="expression" dxfId="89" priority="74">
      <formula>ISBLANK(O69)</formula>
    </cfRule>
  </conditionalFormatting>
  <conditionalFormatting sqref="O21:O25 O70:O90 O27:O68">
    <cfRule type="expression" dxfId="88" priority="71">
      <formula>CELL("защита",O21)</formula>
    </cfRule>
  </conditionalFormatting>
  <conditionalFormatting sqref="O21:O25 O70:O90 O27:O68">
    <cfRule type="expression" dxfId="87" priority="72">
      <formula>ISBLANK(O21)</formula>
    </cfRule>
  </conditionalFormatting>
  <conditionalFormatting sqref="O26">
    <cfRule type="expression" dxfId="86" priority="69">
      <formula>CELL("защита",O26)</formula>
    </cfRule>
  </conditionalFormatting>
  <conditionalFormatting sqref="O26">
    <cfRule type="expression" dxfId="85" priority="70">
      <formula>ISBLANK(O26)</formula>
    </cfRule>
  </conditionalFormatting>
  <conditionalFormatting sqref="O69:O70">
    <cfRule type="expression" dxfId="84" priority="67">
      <formula>CELL("защита",O69)</formula>
    </cfRule>
  </conditionalFormatting>
  <conditionalFormatting sqref="O69:O70">
    <cfRule type="expression" dxfId="83" priority="68">
      <formula>ISBLANK(O69)</formula>
    </cfRule>
  </conditionalFormatting>
  <conditionalFormatting sqref="O71:O90 O21:O25 O27:O68">
    <cfRule type="expression" dxfId="82" priority="65">
      <formula>CELL("защита",O21)</formula>
    </cfRule>
  </conditionalFormatting>
  <conditionalFormatting sqref="O71:O90 O21:O25 O27:O68">
    <cfRule type="expression" dxfId="81" priority="66">
      <formula>ISBLANK(O21)</formula>
    </cfRule>
  </conditionalFormatting>
  <conditionalFormatting sqref="O26">
    <cfRule type="expression" dxfId="80" priority="63">
      <formula>CELL("защита",O26)</formula>
    </cfRule>
  </conditionalFormatting>
  <conditionalFormatting sqref="O26">
    <cfRule type="expression" dxfId="79" priority="64">
      <formula>ISBLANK(O26)</formula>
    </cfRule>
  </conditionalFormatting>
  <conditionalFormatting sqref="P69">
    <cfRule type="expression" dxfId="78" priority="61">
      <formula>CELL("защита",P69)</formula>
    </cfRule>
  </conditionalFormatting>
  <conditionalFormatting sqref="P69">
    <cfRule type="expression" dxfId="77" priority="62">
      <formula>ISBLANK(P69)</formula>
    </cfRule>
  </conditionalFormatting>
  <conditionalFormatting sqref="P21:P25 P70:P90 P27:P68">
    <cfRule type="expression" dxfId="76" priority="59">
      <formula>CELL("защита",P21)</formula>
    </cfRule>
  </conditionalFormatting>
  <conditionalFormatting sqref="P21:P25 P70:P90 P27:P68">
    <cfRule type="expression" dxfId="75" priority="60">
      <formula>ISBLANK(P21)</formula>
    </cfRule>
  </conditionalFormatting>
  <conditionalFormatting sqref="P26:Q26">
    <cfRule type="expression" dxfId="74" priority="57">
      <formula>CELL("защита",P26)</formula>
    </cfRule>
  </conditionalFormatting>
  <conditionalFormatting sqref="P26:Q26">
    <cfRule type="expression" dxfId="73" priority="58">
      <formula>ISBLANK(P26)</formula>
    </cfRule>
  </conditionalFormatting>
  <conditionalFormatting sqref="O18:P18">
    <cfRule type="expression" dxfId="72" priority="56">
      <formula>CELL("защита",O18)</formula>
    </cfRule>
  </conditionalFormatting>
  <conditionalFormatting sqref="Q31">
    <cfRule type="expression" dxfId="71" priority="54">
      <formula>CELL("защита",Q31)</formula>
    </cfRule>
  </conditionalFormatting>
  <conditionalFormatting sqref="Q31">
    <cfRule type="expression" dxfId="70" priority="55">
      <formula>ISBLANK(Q31)</formula>
    </cfRule>
  </conditionalFormatting>
  <conditionalFormatting sqref="Q31">
    <cfRule type="expression" dxfId="69" priority="52">
      <formula>CELL("защита",Q31)</formula>
    </cfRule>
  </conditionalFormatting>
  <conditionalFormatting sqref="Q31">
    <cfRule type="expression" dxfId="68" priority="53">
      <formula>ISBLANK(Q31)</formula>
    </cfRule>
  </conditionalFormatting>
  <conditionalFormatting sqref="U17:X19">
    <cfRule type="expression" dxfId="67" priority="51">
      <formula>CELL("защита",U17)</formula>
    </cfRule>
  </conditionalFormatting>
  <conditionalFormatting sqref="I19:L19 I20:AB20">
    <cfRule type="expression" dxfId="66" priority="50">
      <formula>CELL("защита",I19)</formula>
    </cfRule>
  </conditionalFormatting>
  <conditionalFormatting sqref="I70:J90 I22:J25 I27:J68">
    <cfRule type="expression" dxfId="65" priority="48">
      <formula>CELL("защита",I22)</formula>
    </cfRule>
  </conditionalFormatting>
  <conditionalFormatting sqref="I70:J90 I22:J25 I27:J68">
    <cfRule type="expression" dxfId="64" priority="49">
      <formula>ISBLANK(I22)</formula>
    </cfRule>
  </conditionalFormatting>
  <conditionalFormatting sqref="N21:N90 K68:M68">
    <cfRule type="expression" dxfId="63" priority="46">
      <formula>CELL("защита",K21)</formula>
    </cfRule>
  </conditionalFormatting>
  <conditionalFormatting sqref="N21:N90 K68:M68">
    <cfRule type="expression" dxfId="62" priority="47">
      <formula>ISBLANK(K21)</formula>
    </cfRule>
  </conditionalFormatting>
  <conditionalFormatting sqref="N69">
    <cfRule type="expression" dxfId="61" priority="44">
      <formula>CELL("защита",N69)</formula>
    </cfRule>
  </conditionalFormatting>
  <conditionalFormatting sqref="N69">
    <cfRule type="expression" dxfId="60" priority="45">
      <formula>ISBLANK(N69)</formula>
    </cfRule>
  </conditionalFormatting>
  <conditionalFormatting sqref="N70:N90 N27:N68 N21:N25 K68:M68">
    <cfRule type="expression" dxfId="59" priority="42">
      <formula>CELL("защита",K21)</formula>
    </cfRule>
  </conditionalFormatting>
  <conditionalFormatting sqref="N70:N90 N27:N68 N21:N25 K68:M68">
    <cfRule type="expression" dxfId="58" priority="43">
      <formula>ISBLANK(K21)</formula>
    </cfRule>
  </conditionalFormatting>
  <conditionalFormatting sqref="N26">
    <cfRule type="expression" dxfId="57" priority="40">
      <formula>CELL("защита",N26)</formula>
    </cfRule>
  </conditionalFormatting>
  <conditionalFormatting sqref="N26">
    <cfRule type="expression" dxfId="56" priority="41">
      <formula>ISBLANK(N26)</formula>
    </cfRule>
  </conditionalFormatting>
  <conditionalFormatting sqref="M69:M70">
    <cfRule type="expression" dxfId="55" priority="38">
      <formula>CELL("защита",M69)</formula>
    </cfRule>
  </conditionalFormatting>
  <conditionalFormatting sqref="M69:M70">
    <cfRule type="expression" dxfId="54" priority="39">
      <formula>ISBLANK(M69)</formula>
    </cfRule>
  </conditionalFormatting>
  <conditionalFormatting sqref="M71:M90 M32:M67 M21:M25 M27:M30">
    <cfRule type="expression" dxfId="53" priority="36">
      <formula>CELL("защита",M21)</formula>
    </cfRule>
  </conditionalFormatting>
  <conditionalFormatting sqref="M71:M90 M32:M67 M21:M25 M27:M30">
    <cfRule type="expression" dxfId="52" priority="37">
      <formula>ISBLANK(M21)</formula>
    </cfRule>
  </conditionalFormatting>
  <conditionalFormatting sqref="K69">
    <cfRule type="expression" dxfId="51" priority="34">
      <formula>CELL("защита",K69)</formula>
    </cfRule>
  </conditionalFormatting>
  <conditionalFormatting sqref="K69">
    <cfRule type="expression" dxfId="50" priority="35">
      <formula>ISBLANK(K69)</formula>
    </cfRule>
  </conditionalFormatting>
  <conditionalFormatting sqref="K70:K90 K21:K25 K27:K67">
    <cfRule type="expression" dxfId="49" priority="32">
      <formula>CELL("защита",K21)</formula>
    </cfRule>
  </conditionalFormatting>
  <conditionalFormatting sqref="K70:K90 K21:K25 K27:K67">
    <cfRule type="expression" dxfId="48" priority="33">
      <formula>ISBLANK(K21)</formula>
    </cfRule>
  </conditionalFormatting>
  <conditionalFormatting sqref="K26">
    <cfRule type="expression" dxfId="47" priority="30">
      <formula>CELL("защита",K26)</formula>
    </cfRule>
  </conditionalFormatting>
  <conditionalFormatting sqref="K26">
    <cfRule type="expression" dxfId="46" priority="31">
      <formula>ISBLANK(K26)</formula>
    </cfRule>
  </conditionalFormatting>
  <conditionalFormatting sqref="K69:K70">
    <cfRule type="expression" dxfId="45" priority="28">
      <formula>CELL("защита",K69)</formula>
    </cfRule>
  </conditionalFormatting>
  <conditionalFormatting sqref="K69:K70">
    <cfRule type="expression" dxfId="44" priority="29">
      <formula>ISBLANK(K69)</formula>
    </cfRule>
  </conditionalFormatting>
  <conditionalFormatting sqref="K71:K90 K21:K25 K27:K67">
    <cfRule type="expression" dxfId="43" priority="26">
      <formula>CELL("защита",K21)</formula>
    </cfRule>
  </conditionalFormatting>
  <conditionalFormatting sqref="K71:K90 K21:K25 K27:K67">
    <cfRule type="expression" dxfId="42" priority="27">
      <formula>ISBLANK(K21)</formula>
    </cfRule>
  </conditionalFormatting>
  <conditionalFormatting sqref="K26">
    <cfRule type="expression" dxfId="41" priority="24">
      <formula>CELL("защита",K26)</formula>
    </cfRule>
  </conditionalFormatting>
  <conditionalFormatting sqref="K26">
    <cfRule type="expression" dxfId="40" priority="25">
      <formula>ISBLANK(K26)</formula>
    </cfRule>
  </conditionalFormatting>
  <conditionalFormatting sqref="L69">
    <cfRule type="expression" dxfId="39" priority="22">
      <formula>CELL("защита",L69)</formula>
    </cfRule>
  </conditionalFormatting>
  <conditionalFormatting sqref="L69">
    <cfRule type="expression" dxfId="38" priority="23">
      <formula>ISBLANK(L69)</formula>
    </cfRule>
  </conditionalFormatting>
  <conditionalFormatting sqref="L21:L25 L70:L90 L27:L67">
    <cfRule type="expression" dxfId="37" priority="20">
      <formula>CELL("защита",L21)</formula>
    </cfRule>
  </conditionalFormatting>
  <conditionalFormatting sqref="L21:L25 L70:L90 L27:L67">
    <cfRule type="expression" dxfId="36" priority="21">
      <formula>ISBLANK(L21)</formula>
    </cfRule>
  </conditionalFormatting>
  <conditionalFormatting sqref="L26:M26">
    <cfRule type="expression" dxfId="35" priority="18">
      <formula>CELL("защита",L26)</formula>
    </cfRule>
  </conditionalFormatting>
  <conditionalFormatting sqref="L26:M26">
    <cfRule type="expression" dxfId="34" priority="19">
      <formula>ISBLANK(L26)</formula>
    </cfRule>
  </conditionalFormatting>
  <conditionalFormatting sqref="M31">
    <cfRule type="expression" dxfId="33" priority="15">
      <formula>CELL("защита",M31)</formula>
    </cfRule>
  </conditionalFormatting>
  <conditionalFormatting sqref="M31">
    <cfRule type="expression" dxfId="32" priority="16">
      <formula>ISBLANK(M31)</formula>
    </cfRule>
  </conditionalFormatting>
  <conditionalFormatting sqref="M31">
    <cfRule type="expression" dxfId="31" priority="13">
      <formula>CELL("защита",M31)</formula>
    </cfRule>
  </conditionalFormatting>
  <conditionalFormatting sqref="M31">
    <cfRule type="expression" dxfId="30" priority="14">
      <formula>ISBLANK(M31)</formula>
    </cfRule>
  </conditionalFormatting>
  <conditionalFormatting sqref="I17:L17">
    <cfRule type="expression" dxfId="29" priority="12">
      <formula>CELL("защита",I17)</formula>
    </cfRule>
  </conditionalFormatting>
  <conditionalFormatting sqref="I17:L17">
    <cfRule type="expression" dxfId="28" priority="11">
      <formula>CELL("защита",I17)</formula>
    </cfRule>
  </conditionalFormatting>
  <conditionalFormatting sqref="M17:P17">
    <cfRule type="expression" dxfId="27" priority="10">
      <formula>CELL("защита",M17)</formula>
    </cfRule>
  </conditionalFormatting>
  <conditionalFormatting sqref="Q17:T17">
    <cfRule type="expression" dxfId="26" priority="9">
      <formula>CELL("защита",Q17)</formula>
    </cfRule>
  </conditionalFormatting>
  <conditionalFormatting sqref="I18:J18">
    <cfRule type="expression" dxfId="25" priority="8">
      <formula>CELL("защита",I18)</formula>
    </cfRule>
  </conditionalFormatting>
  <conditionalFormatting sqref="I18:J18">
    <cfRule type="expression" dxfId="24" priority="7">
      <formula>CELL("защита",I18)</formula>
    </cfRule>
  </conditionalFormatting>
  <conditionalFormatting sqref="K18:L18">
    <cfRule type="expression" dxfId="23" priority="6">
      <formula>CELL("защита",K18)</formula>
    </cfRule>
  </conditionalFormatting>
  <conditionalFormatting sqref="K18:L18">
    <cfRule type="expression" dxfId="22" priority="5">
      <formula>CELL("защита",K18)</formula>
    </cfRule>
  </conditionalFormatting>
  <conditionalFormatting sqref="M18:N18">
    <cfRule type="expression" dxfId="21" priority="4">
      <formula>CELL("защита",M18)</formula>
    </cfRule>
  </conditionalFormatting>
  <conditionalFormatting sqref="O18:P18">
    <cfRule type="expression" dxfId="20" priority="3">
      <formula>CELL("защита",O18)</formula>
    </cfRule>
  </conditionalFormatting>
  <conditionalFormatting sqref="Q18:R18">
    <cfRule type="expression" dxfId="19" priority="2">
      <formula>CELL("защита",Q18)</formula>
    </cfRule>
  </conditionalFormatting>
  <conditionalFormatting sqref="S18:T18">
    <cfRule type="expression" dxfId="18"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V8" zoomScale="70" zoomScaleNormal="70" zoomScaleSheetLayoutView="100" workbookViewId="0">
      <selection activeCell="AB26" sqref="AB26"/>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51.57031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7"/>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79"/>
      <c r="AP1" s="60"/>
    </row>
    <row r="2" spans="1:42" s="25" customFormat="1" ht="20.25" x14ac:dyDescent="0.25">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387"/>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82"/>
      <c r="AP12" s="82"/>
    </row>
    <row r="13" spans="1:42" s="25" customFormat="1" ht="18.75" x14ac:dyDescent="0.25">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row>
    <row r="17" spans="1:40" s="84" customFormat="1" x14ac:dyDescent="0.25">
      <c r="A17" s="401" t="s">
        <v>233</v>
      </c>
      <c r="B17" s="394" t="s">
        <v>231</v>
      </c>
      <c r="C17" s="395"/>
      <c r="D17" s="395"/>
      <c r="E17" s="395"/>
      <c r="F17" s="395"/>
      <c r="G17" s="395"/>
      <c r="H17" s="395"/>
      <c r="I17" s="395"/>
      <c r="J17" s="395"/>
      <c r="K17" s="395"/>
      <c r="L17" s="395"/>
      <c r="M17" s="395"/>
      <c r="N17" s="395"/>
      <c r="O17" s="395"/>
      <c r="P17" s="395"/>
      <c r="Q17" s="395"/>
      <c r="R17" s="396"/>
      <c r="S17" s="394" t="s">
        <v>222</v>
      </c>
      <c r="T17" s="395"/>
      <c r="U17" s="396"/>
      <c r="V17" s="407" t="s">
        <v>232</v>
      </c>
      <c r="W17" s="408"/>
      <c r="X17" s="408"/>
      <c r="Y17" s="408"/>
      <c r="Z17" s="408"/>
      <c r="AA17" s="408"/>
      <c r="AB17" s="408"/>
      <c r="AC17" s="408"/>
      <c r="AD17" s="408"/>
      <c r="AE17" s="408"/>
      <c r="AF17" s="408"/>
      <c r="AG17" s="408"/>
      <c r="AH17" s="408"/>
      <c r="AI17" s="408"/>
      <c r="AJ17" s="408"/>
      <c r="AK17" s="408"/>
      <c r="AL17" s="408"/>
      <c r="AM17" s="408"/>
      <c r="AN17" s="409"/>
    </row>
    <row r="18" spans="1:40" s="84" customFormat="1" ht="82.15" customHeight="1" x14ac:dyDescent="0.25">
      <c r="A18" s="403"/>
      <c r="B18" s="401" t="s">
        <v>340</v>
      </c>
      <c r="C18" s="401" t="s">
        <v>339</v>
      </c>
      <c r="D18" s="394" t="s">
        <v>338</v>
      </c>
      <c r="E18" s="396"/>
      <c r="F18" s="401" t="s">
        <v>337</v>
      </c>
      <c r="G18" s="401" t="s">
        <v>336</v>
      </c>
      <c r="H18" s="388" t="s">
        <v>335</v>
      </c>
      <c r="I18" s="389"/>
      <c r="J18" s="390" t="s">
        <v>334</v>
      </c>
      <c r="K18" s="392" t="s">
        <v>333</v>
      </c>
      <c r="L18" s="393"/>
      <c r="M18" s="392" t="s">
        <v>341</v>
      </c>
      <c r="N18" s="393"/>
      <c r="O18" s="410" t="s">
        <v>342</v>
      </c>
      <c r="P18" s="390" t="s">
        <v>343</v>
      </c>
      <c r="Q18" s="392" t="s">
        <v>344</v>
      </c>
      <c r="R18" s="393"/>
      <c r="S18" s="401" t="s">
        <v>345</v>
      </c>
      <c r="T18" s="392" t="s">
        <v>346</v>
      </c>
      <c r="U18" s="393"/>
      <c r="V18" s="404" t="s">
        <v>347</v>
      </c>
      <c r="W18" s="405"/>
      <c r="X18" s="406"/>
      <c r="Y18" s="401" t="s">
        <v>229</v>
      </c>
      <c r="Z18" s="401" t="s">
        <v>223</v>
      </c>
      <c r="AA18" s="394" t="s">
        <v>221</v>
      </c>
      <c r="AB18" s="396"/>
      <c r="AC18" s="401" t="s">
        <v>4</v>
      </c>
      <c r="AD18" s="401" t="s">
        <v>215</v>
      </c>
      <c r="AE18" s="401" t="s">
        <v>216</v>
      </c>
      <c r="AF18" s="394" t="s">
        <v>3</v>
      </c>
      <c r="AG18" s="396"/>
      <c r="AH18" s="401" t="s">
        <v>227</v>
      </c>
      <c r="AI18" s="401" t="s">
        <v>219</v>
      </c>
      <c r="AJ18" s="397" t="s">
        <v>228</v>
      </c>
      <c r="AK18" s="398"/>
      <c r="AL18" s="399" t="s">
        <v>354</v>
      </c>
      <c r="AM18" s="399" t="s">
        <v>230</v>
      </c>
      <c r="AN18" s="401" t="s">
        <v>428</v>
      </c>
    </row>
    <row r="19" spans="1:40" s="84" customFormat="1" ht="86.25" x14ac:dyDescent="0.25">
      <c r="A19" s="402"/>
      <c r="B19" s="402"/>
      <c r="C19" s="402"/>
      <c r="D19" s="115" t="s">
        <v>225</v>
      </c>
      <c r="E19" s="115" t="s">
        <v>226</v>
      </c>
      <c r="F19" s="402"/>
      <c r="G19" s="402"/>
      <c r="H19" s="116" t="s">
        <v>217</v>
      </c>
      <c r="I19" s="116" t="s">
        <v>187</v>
      </c>
      <c r="J19" s="391"/>
      <c r="K19" s="117" t="s">
        <v>218</v>
      </c>
      <c r="L19" s="118" t="s">
        <v>187</v>
      </c>
      <c r="M19" s="114" t="s">
        <v>224</v>
      </c>
      <c r="N19" s="114" t="s">
        <v>555</v>
      </c>
      <c r="O19" s="411"/>
      <c r="P19" s="391"/>
      <c r="Q19" s="114" t="s">
        <v>224</v>
      </c>
      <c r="R19" s="114" t="s">
        <v>220</v>
      </c>
      <c r="S19" s="402"/>
      <c r="T19" s="114" t="s">
        <v>224</v>
      </c>
      <c r="U19" s="114" t="s">
        <v>220</v>
      </c>
      <c r="V19" s="119" t="s">
        <v>348</v>
      </c>
      <c r="W19" s="119" t="s">
        <v>349</v>
      </c>
      <c r="X19" s="119" t="s">
        <v>350</v>
      </c>
      <c r="Y19" s="402"/>
      <c r="Z19" s="402"/>
      <c r="AA19" s="114" t="s">
        <v>224</v>
      </c>
      <c r="AB19" s="114" t="s">
        <v>220</v>
      </c>
      <c r="AC19" s="402"/>
      <c r="AD19" s="402"/>
      <c r="AE19" s="402"/>
      <c r="AF19" s="120" t="s">
        <v>351</v>
      </c>
      <c r="AG19" s="115" t="s">
        <v>352</v>
      </c>
      <c r="AH19" s="402"/>
      <c r="AI19" s="402"/>
      <c r="AJ19" s="121" t="s">
        <v>348</v>
      </c>
      <c r="AK19" s="121" t="s">
        <v>353</v>
      </c>
      <c r="AL19" s="400"/>
      <c r="AM19" s="400"/>
      <c r="AN19" s="402"/>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14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tr">
        <f>'[3]2025_2'!D$30</f>
        <v>нд</v>
      </c>
      <c r="W21" s="147" t="str">
        <f>'[3]2025_2'!E$30</f>
        <v>850.25.00354</v>
      </c>
      <c r="X21" s="147" t="str">
        <f>'[3]2025_2'!F$30</f>
        <v>нд</v>
      </c>
      <c r="Y21" s="145" t="str">
        <f>'[3]2025_2'!G$30</f>
        <v>Петербургская сбытовая компания</v>
      </c>
      <c r="Z21" s="148" t="str">
        <f>'[3]2025_2'!H$30</f>
        <v>Приобретение лицензий на программное обеспечение роботизированной автоматизации процессов</v>
      </c>
      <c r="AA21" s="149">
        <f>'[3]2025_2'!I$30</f>
        <v>0.48</v>
      </c>
      <c r="AB21" s="149">
        <f>'[3]2025_2'!J$30</f>
        <v>9.6000000000000002E-2</v>
      </c>
      <c r="AC21" s="148" t="str">
        <f>'[3]2025_2'!K$30</f>
        <v>Коммерческое предложение от 01.07.2024 № ИСХ-СМ-240701/-12 (КП_лицензии RPA.pdf)</v>
      </c>
      <c r="AD21" s="148" t="str">
        <f>'[3]2025_2'!L$30</f>
        <v>ТБР</v>
      </c>
      <c r="AE21" s="148" t="str">
        <f>'[3]2025_2'!M$30</f>
        <v>46.51</v>
      </c>
      <c r="AF21" s="148" t="str">
        <f>'[3]2025_2'!N$30</f>
        <v>Закупка у единственного поставщика</v>
      </c>
      <c r="AG21" s="148" t="str">
        <f>'[3]2025_2'!O$30</f>
        <v>нд</v>
      </c>
      <c r="AH21" s="148" t="str">
        <f>'[3]2025_2'!P$30</f>
        <v>нет</v>
      </c>
      <c r="AI21" s="146" t="str">
        <f>'[3]2025_2'!Q$30</f>
        <v>нд</v>
      </c>
      <c r="AJ21" s="17" t="str">
        <f>'[3]2025_2'!R$30</f>
        <v>нд</v>
      </c>
      <c r="AK21" s="17" t="str">
        <f>'[3]2025_2'!S$30</f>
        <v>нд</v>
      </c>
      <c r="AL21" s="146" t="str">
        <f>'[3]2025_2'!T$30</f>
        <v>нд</v>
      </c>
      <c r="AM21" s="148" t="str">
        <f>'[3]2025_2'!U$30</f>
        <v>да</v>
      </c>
      <c r="AN21" s="148" t="str">
        <f>'[3]2025_2'!V$30</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7" priority="26">
      <formula>CELL("защита",A1)</formula>
    </cfRule>
  </conditionalFormatting>
  <conditionalFormatting sqref="A22:AN1048576">
    <cfRule type="expression" dxfId="16" priority="27">
      <formula>ISBLANK(A22)</formula>
    </cfRule>
  </conditionalFormatting>
  <conditionalFormatting sqref="B21:D21">
    <cfRule type="expression" dxfId="15" priority="9">
      <formula>CELL("защита",B21)</formula>
    </cfRule>
  </conditionalFormatting>
  <conditionalFormatting sqref="B21:D21">
    <cfRule type="expression" dxfId="14" priority="10">
      <formula>ISBLANK(B21)</formula>
    </cfRule>
  </conditionalFormatting>
  <conditionalFormatting sqref="A21">
    <cfRule type="expression" dxfId="13" priority="5">
      <formula>CELL("защита",A21)</formula>
    </cfRule>
  </conditionalFormatting>
  <conditionalFormatting sqref="A21">
    <cfRule type="expression" dxfId="12" priority="6">
      <formula>ISBLANK(A21)</formula>
    </cfRule>
  </conditionalFormatting>
  <conditionalFormatting sqref="E21:J21 M21:AN21">
    <cfRule type="expression" dxfId="11" priority="3">
      <formula>CELL("защита",E21)</formula>
    </cfRule>
  </conditionalFormatting>
  <conditionalFormatting sqref="E21:J21 M21:AN21">
    <cfRule type="expression" dxfId="10" priority="4">
      <formula>ISBLANK(E21)</formula>
    </cfRule>
  </conditionalFormatting>
  <conditionalFormatting sqref="K21:L21">
    <cfRule type="expression" dxfId="9" priority="1">
      <formula>CELL("защита",K21)</formula>
    </cfRule>
  </conditionalFormatting>
  <conditionalFormatting sqref="K21:L21">
    <cfRule type="expression" dxfId="8"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43" t="s">
        <v>0</v>
      </c>
      <c r="B2" s="243"/>
      <c r="C2" s="243"/>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408</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P_15.01.10037</v>
      </c>
      <c r="B7" s="415"/>
      <c r="C7" s="415"/>
      <c r="D7" s="55"/>
      <c r="E7" s="55"/>
      <c r="F7" s="55"/>
      <c r="G7" s="55"/>
      <c r="H7" s="55"/>
      <c r="I7" s="55"/>
    </row>
    <row r="8" spans="1:9" x14ac:dyDescent="0.25">
      <c r="A8" s="252" t="s">
        <v>409</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лицензий на программное обеспечение роботизированной автоматизации процессов, 1 шт. НМА</v>
      </c>
      <c r="B10" s="257"/>
      <c r="C10" s="257"/>
      <c r="D10" s="55"/>
      <c r="E10" s="55"/>
      <c r="F10" s="55"/>
      <c r="G10" s="55"/>
      <c r="H10" s="55"/>
      <c r="I10" s="55"/>
    </row>
    <row r="11" spans="1:9" x14ac:dyDescent="0.25">
      <c r="A11" s="252" t="s">
        <v>410</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2025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0.10722375857659239</v>
      </c>
    </row>
    <row r="20" spans="1:3" s="26" customFormat="1" x14ac:dyDescent="0.25">
      <c r="A20" s="124">
        <v>2</v>
      </c>
      <c r="B20" s="125" t="s">
        <v>169</v>
      </c>
      <c r="C20" s="205" t="s">
        <v>436</v>
      </c>
    </row>
    <row r="21" spans="1:3" s="26" customFormat="1" ht="75" x14ac:dyDescent="0.25">
      <c r="A21" s="124">
        <v>3</v>
      </c>
      <c r="B21" s="125" t="s">
        <v>356</v>
      </c>
      <c r="C21" s="232" t="str">
        <f>'14'!AC21</f>
        <v>Коммерческое предложение от 01.07.2024 № ИСХ-СМ-240701/-12 (КП_лицензии RPA.pdf)</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2">
      <formula>CELL("защита",A1)</formula>
    </cfRule>
  </conditionalFormatting>
  <conditionalFormatting sqref="C19:C21">
    <cfRule type="expression" dxfId="6" priority="8">
      <formula>CELL("защита",C19)</formula>
    </cfRule>
  </conditionalFormatting>
  <conditionalFormatting sqref="C19:C21">
    <cfRule type="expression" dxfId="5" priority="9">
      <formula>ISBLANK(C19)</formula>
    </cfRule>
  </conditionalFormatting>
  <conditionalFormatting sqref="C24:C109">
    <cfRule type="expression" dxfId="4" priority="6">
      <formula>CELL("защита",C24)</formula>
    </cfRule>
  </conditionalFormatting>
  <conditionalFormatting sqref="C24:C109">
    <cfRule type="expression" dxfId="3" priority="7">
      <formula>ISBLANK(C24)</formula>
    </cfRule>
  </conditionalFormatting>
  <conditionalFormatting sqref="A57:B61">
    <cfRule type="expression" dxfId="2" priority="5">
      <formula>CELL("защита",A57)</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43" t="s">
        <v>407</v>
      </c>
      <c r="B2" s="243"/>
      <c r="C2" s="243"/>
      <c r="F2" s="59"/>
      <c r="G2" s="59"/>
      <c r="H2" s="60"/>
    </row>
    <row r="3" spans="1:22" s="58" customFormat="1" ht="18.75" x14ac:dyDescent="0.2">
      <c r="A3" s="244"/>
      <c r="B3" s="244"/>
      <c r="C3" s="244"/>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408</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P_15.01.10037</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409</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410</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4"/>
      <c r="B12" s="244"/>
      <c r="C12" s="244"/>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8" t="s">
        <v>237</v>
      </c>
      <c r="B15" s="238"/>
      <c r="C15" s="238"/>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2" priority="4">
      <formula>ISBLANK(C19)</formula>
    </cfRule>
  </conditionalFormatting>
  <conditionalFormatting sqref="A1:XFD1048576">
    <cfRule type="expression" dxfId="15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E22" sqref="E22"/>
    </sheetView>
  </sheetViews>
  <sheetFormatPr defaultColWidth="9.140625" defaultRowHeight="15" x14ac:dyDescent="0.25"/>
  <cols>
    <col min="1" max="1" width="6.140625" style="163" customWidth="1"/>
    <col min="2" max="2" width="53.5703125" style="163" customWidth="1"/>
    <col min="3" max="3" width="150"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5"/>
      <c r="B1" s="255"/>
      <c r="C1" s="255"/>
      <c r="E1" s="157"/>
      <c r="F1" s="157"/>
      <c r="G1" s="158"/>
    </row>
    <row r="2" spans="1:21" s="156" customFormat="1" ht="20.25" x14ac:dyDescent="0.25">
      <c r="A2" s="243" t="str">
        <f>'2'!A2:C2</f>
        <v>Паспорт инвестиционного проекта</v>
      </c>
      <c r="B2" s="243"/>
      <c r="C2" s="243"/>
      <c r="D2" s="54"/>
      <c r="E2" s="54"/>
      <c r="F2" s="54"/>
      <c r="G2" s="54"/>
      <c r="H2" s="54"/>
      <c r="I2" s="54"/>
      <c r="J2" s="54"/>
      <c r="K2" s="54"/>
      <c r="L2" s="54"/>
      <c r="M2" s="54"/>
      <c r="N2" s="54"/>
      <c r="O2" s="54"/>
      <c r="P2" s="54"/>
      <c r="Q2" s="54"/>
      <c r="R2" s="54"/>
      <c r="S2" s="54"/>
      <c r="T2" s="54"/>
      <c r="U2" s="54"/>
    </row>
    <row r="3" spans="1:21" s="156" customFormat="1" ht="18.75" x14ac:dyDescent="0.25">
      <c r="A3" s="249"/>
      <c r="B3" s="249"/>
      <c r="C3" s="249"/>
      <c r="D3" s="152"/>
      <c r="E3" s="152"/>
      <c r="F3" s="152"/>
      <c r="G3" s="152"/>
      <c r="H3" s="54"/>
      <c r="I3" s="54"/>
      <c r="J3" s="54"/>
      <c r="K3" s="54"/>
      <c r="L3" s="54"/>
      <c r="M3" s="54"/>
      <c r="N3" s="54"/>
      <c r="O3" s="54"/>
      <c r="P3" s="54"/>
      <c r="Q3" s="54"/>
      <c r="R3" s="54"/>
      <c r="S3" s="54"/>
      <c r="T3" s="54"/>
      <c r="U3" s="54"/>
    </row>
    <row r="4" spans="1:21" s="156"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56" customFormat="1" ht="18.75" x14ac:dyDescent="0.25">
      <c r="A5" s="239" t="s">
        <v>408</v>
      </c>
      <c r="B5" s="239"/>
      <c r="C5" s="239"/>
      <c r="D5" s="56"/>
      <c r="E5" s="56"/>
      <c r="F5" s="56"/>
      <c r="G5" s="56"/>
      <c r="H5" s="54"/>
      <c r="I5" s="54"/>
      <c r="J5" s="54"/>
      <c r="K5" s="54"/>
      <c r="L5" s="54"/>
      <c r="M5" s="54"/>
      <c r="N5" s="54"/>
      <c r="O5" s="54"/>
      <c r="P5" s="54"/>
      <c r="Q5" s="54"/>
      <c r="R5" s="54"/>
      <c r="S5" s="54"/>
      <c r="T5" s="54"/>
      <c r="U5" s="54"/>
    </row>
    <row r="6" spans="1:21" s="156" customFormat="1" ht="18.75" x14ac:dyDescent="0.25">
      <c r="A6" s="258"/>
      <c r="B6" s="258"/>
      <c r="C6" s="258"/>
      <c r="D6" s="152"/>
      <c r="E6" s="152"/>
      <c r="F6" s="152"/>
      <c r="G6" s="152"/>
      <c r="H6" s="54"/>
      <c r="I6" s="54"/>
      <c r="J6" s="54"/>
      <c r="K6" s="54"/>
      <c r="L6" s="54"/>
      <c r="M6" s="54"/>
      <c r="N6" s="54"/>
      <c r="O6" s="54"/>
      <c r="P6" s="54"/>
      <c r="Q6" s="54"/>
      <c r="R6" s="54"/>
      <c r="S6" s="54"/>
      <c r="T6" s="54"/>
      <c r="U6" s="54"/>
    </row>
    <row r="7" spans="1:21" s="156" customFormat="1" ht="18.75" x14ac:dyDescent="0.25">
      <c r="A7" s="257" t="str">
        <f>IF(ISBLANK('1'!C13),CONCATENATE("В разделе 1 формы заполните показатель"," '",'1'!B13,"' "),'1'!C13)</f>
        <v>P_15.01.10037</v>
      </c>
      <c r="B7" s="257"/>
      <c r="C7" s="257"/>
      <c r="D7" s="55"/>
      <c r="E7" s="55"/>
      <c r="F7" s="55"/>
      <c r="G7" s="55"/>
      <c r="H7" s="54"/>
      <c r="I7" s="54"/>
      <c r="J7" s="54"/>
      <c r="K7" s="54"/>
      <c r="L7" s="54"/>
      <c r="M7" s="54"/>
      <c r="N7" s="54"/>
      <c r="O7" s="54"/>
      <c r="P7" s="54"/>
      <c r="Q7" s="54"/>
      <c r="R7" s="54"/>
      <c r="S7" s="54"/>
      <c r="T7" s="54"/>
      <c r="U7" s="54"/>
    </row>
    <row r="8" spans="1:21" s="156" customFormat="1" ht="18.75" x14ac:dyDescent="0.25">
      <c r="A8" s="239" t="s">
        <v>409</v>
      </c>
      <c r="B8" s="239"/>
      <c r="C8" s="239"/>
      <c r="D8" s="56"/>
      <c r="E8" s="56"/>
      <c r="F8" s="56"/>
      <c r="G8" s="56"/>
      <c r="H8" s="54"/>
      <c r="I8" s="54"/>
      <c r="J8" s="54"/>
      <c r="K8" s="54"/>
      <c r="L8" s="54"/>
      <c r="M8" s="54"/>
      <c r="N8" s="54"/>
      <c r="O8" s="54"/>
      <c r="P8" s="54"/>
      <c r="Q8" s="54"/>
      <c r="R8" s="54"/>
      <c r="S8" s="54"/>
      <c r="T8" s="54"/>
      <c r="U8" s="54"/>
    </row>
    <row r="9" spans="1:21" s="159" customFormat="1" ht="18.75" x14ac:dyDescent="0.25">
      <c r="A9" s="258"/>
      <c r="B9" s="258"/>
      <c r="C9" s="258"/>
      <c r="D9" s="62"/>
      <c r="E9" s="62"/>
      <c r="F9" s="62"/>
      <c r="G9" s="62"/>
      <c r="H9" s="62"/>
      <c r="I9" s="62"/>
      <c r="J9" s="62"/>
      <c r="K9" s="62"/>
      <c r="L9" s="62"/>
      <c r="M9" s="62"/>
      <c r="N9" s="62"/>
      <c r="O9" s="62"/>
      <c r="P9" s="62"/>
      <c r="Q9" s="62"/>
      <c r="R9" s="62"/>
      <c r="S9" s="62"/>
      <c r="T9" s="62"/>
      <c r="U9" s="62"/>
    </row>
    <row r="10" spans="1:21" s="160" customFormat="1" ht="18.75" x14ac:dyDescent="0.25">
      <c r="A10" s="251"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1"/>
      <c r="C10" s="251"/>
      <c r="D10" s="55"/>
      <c r="E10" s="55"/>
      <c r="F10" s="55"/>
      <c r="G10" s="55"/>
      <c r="H10" s="55"/>
      <c r="I10" s="55"/>
      <c r="J10" s="55"/>
      <c r="K10" s="55"/>
      <c r="L10" s="55"/>
      <c r="M10" s="55"/>
      <c r="N10" s="55"/>
      <c r="O10" s="55"/>
      <c r="P10" s="55"/>
      <c r="Q10" s="55"/>
      <c r="R10" s="55"/>
      <c r="S10" s="55"/>
      <c r="T10" s="55"/>
      <c r="U10" s="55"/>
    </row>
    <row r="11" spans="1:21" s="160" customFormat="1" ht="15.75" x14ac:dyDescent="0.25">
      <c r="A11" s="239" t="s">
        <v>410</v>
      </c>
      <c r="B11" s="239"/>
      <c r="C11" s="239"/>
      <c r="D11" s="56"/>
      <c r="E11" s="56"/>
      <c r="F11" s="56"/>
      <c r="G11" s="56"/>
      <c r="H11" s="56"/>
      <c r="I11" s="56"/>
      <c r="J11" s="56"/>
      <c r="K11" s="56"/>
      <c r="L11" s="56"/>
      <c r="M11" s="56"/>
      <c r="N11" s="56"/>
      <c r="O11" s="56"/>
      <c r="P11" s="56"/>
      <c r="Q11" s="56"/>
      <c r="R11" s="56"/>
      <c r="S11" s="56"/>
      <c r="T11" s="56"/>
      <c r="U11" s="56"/>
    </row>
    <row r="12" spans="1:21" s="160" customFormat="1" ht="18.75" x14ac:dyDescent="0.25">
      <c r="A12" s="249"/>
      <c r="B12" s="249"/>
      <c r="C12" s="249"/>
      <c r="D12" s="65"/>
      <c r="E12" s="65"/>
      <c r="F12" s="65"/>
      <c r="G12" s="65"/>
      <c r="H12" s="65"/>
      <c r="I12" s="65"/>
      <c r="J12" s="65"/>
      <c r="K12" s="65"/>
      <c r="L12" s="65"/>
      <c r="M12" s="65"/>
      <c r="N12" s="65"/>
      <c r="O12" s="65"/>
      <c r="P12" s="65"/>
      <c r="Q12" s="65"/>
      <c r="R12" s="65"/>
    </row>
    <row r="13" spans="1:21" s="160"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6"/>
      <c r="E13" s="66"/>
      <c r="F13" s="66"/>
      <c r="G13" s="66"/>
      <c r="H13" s="66"/>
      <c r="I13" s="66"/>
      <c r="J13" s="66"/>
      <c r="K13" s="66"/>
      <c r="L13" s="66"/>
      <c r="M13" s="66"/>
      <c r="N13" s="66"/>
      <c r="O13" s="66"/>
      <c r="P13" s="66"/>
      <c r="Q13" s="66"/>
      <c r="R13" s="66"/>
      <c r="S13" s="66"/>
      <c r="T13" s="66"/>
      <c r="U13" s="66"/>
    </row>
    <row r="14" spans="1:21" s="160"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0"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0" customFormat="1" ht="18.75" x14ac:dyDescent="0.25">
      <c r="A16" s="247"/>
      <c r="B16" s="247"/>
      <c r="C16" s="247"/>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53.25" customHeight="1" x14ac:dyDescent="0.25">
      <c r="A20" s="87">
        <v>2</v>
      </c>
      <c r="B20" s="95" t="s">
        <v>107</v>
      </c>
      <c r="C20" s="219" t="s">
        <v>592</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594</v>
      </c>
      <c r="D21" s="67"/>
      <c r="E21" s="67"/>
      <c r="F21" s="68"/>
      <c r="G21" s="68"/>
      <c r="H21" s="68"/>
      <c r="I21" s="68"/>
      <c r="J21" s="68"/>
      <c r="K21" s="68"/>
      <c r="L21" s="68"/>
      <c r="M21" s="68"/>
      <c r="N21" s="68"/>
      <c r="O21" s="68"/>
      <c r="P21" s="68"/>
      <c r="Q21" s="161"/>
      <c r="R21" s="161"/>
      <c r="S21" s="161"/>
      <c r="T21" s="161"/>
      <c r="U21" s="161"/>
    </row>
    <row r="22" spans="1:21" ht="255.75" customHeight="1" x14ac:dyDescent="0.25">
      <c r="A22" s="87">
        <v>4</v>
      </c>
      <c r="B22" s="95" t="s">
        <v>11</v>
      </c>
      <c r="C22" s="3" t="s">
        <v>593</v>
      </c>
      <c r="D22" s="162"/>
      <c r="E22" s="162"/>
      <c r="F22" s="162"/>
      <c r="G22" s="162"/>
      <c r="H22" s="162"/>
      <c r="I22" s="162"/>
      <c r="J22" s="162"/>
      <c r="K22" s="162"/>
      <c r="L22" s="162"/>
      <c r="M22" s="162"/>
      <c r="N22" s="162"/>
      <c r="O22" s="162"/>
      <c r="P22" s="162"/>
      <c r="Q22" s="162"/>
      <c r="R22" s="162"/>
      <c r="S22" s="162"/>
      <c r="T22" s="162"/>
      <c r="U22" s="162"/>
    </row>
    <row r="23" spans="1:21" ht="95.25" customHeight="1" x14ac:dyDescent="0.25">
      <c r="A23" s="87">
        <v>5</v>
      </c>
      <c r="B23" s="95" t="s">
        <v>432</v>
      </c>
      <c r="C23" s="3" t="s">
        <v>595</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590</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285" customHeight="1" x14ac:dyDescent="0.25">
      <c r="A26" s="87">
        <v>8</v>
      </c>
      <c r="B26" s="95" t="s">
        <v>121</v>
      </c>
      <c r="C26" s="230" t="s">
        <v>591</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0" priority="6">
      <formula>ISBLANK(C20)</formula>
    </cfRule>
  </conditionalFormatting>
  <conditionalFormatting sqref="A1:XFD18 A19:B19 D19:XFD19 A20:XFD1048576">
    <cfRule type="expression" dxfId="149" priority="5">
      <formula>CELL("защита",A1)</formula>
    </cfRule>
  </conditionalFormatting>
  <conditionalFormatting sqref="C19">
    <cfRule type="expression" dxfId="148" priority="2">
      <formula>ISBLANK(C19)</formula>
    </cfRule>
  </conditionalFormatting>
  <conditionalFormatting sqref="C19">
    <cfRule type="expression" dxfId="147" priority="1">
      <formula>CELL("защита",C19)</formula>
    </cfRule>
  </conditionalFormatting>
  <pageMargins left="0.70866141732283472" right="0.70866141732283472" top="0.74803149606299213" bottom="0.74803149606299213" header="0.31496062992125984" footer="0.31496062992125984"/>
  <pageSetup paperSize="8" scale="6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43" t="str">
        <f>'2'!A2:C2</f>
        <v>Паспорт инвестиционного проекта</v>
      </c>
      <c r="B2" s="243"/>
      <c r="C2" s="243"/>
      <c r="D2" s="243"/>
      <c r="E2" s="243"/>
      <c r="F2" s="243"/>
      <c r="G2" s="243"/>
      <c r="H2" s="243"/>
      <c r="I2" s="243"/>
      <c r="J2" s="243"/>
      <c r="K2" s="243"/>
      <c r="L2" s="243"/>
      <c r="M2" s="243"/>
      <c r="N2" s="243"/>
      <c r="O2" s="243"/>
      <c r="P2" s="243"/>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39" t="s">
        <v>408</v>
      </c>
      <c r="B5" s="239"/>
      <c r="C5" s="239"/>
      <c r="D5" s="239"/>
      <c r="E5" s="239"/>
      <c r="F5" s="239"/>
      <c r="G5" s="239"/>
      <c r="H5" s="239"/>
      <c r="I5" s="239"/>
      <c r="J5" s="239"/>
      <c r="K5" s="239"/>
      <c r="L5" s="239"/>
      <c r="M5" s="239"/>
      <c r="N5" s="239"/>
      <c r="O5" s="239"/>
      <c r="P5" s="239"/>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39" t="s">
        <v>409</v>
      </c>
      <c r="B8" s="239"/>
      <c r="C8" s="239"/>
      <c r="D8" s="239"/>
      <c r="E8" s="239"/>
      <c r="F8" s="239"/>
      <c r="G8" s="239"/>
      <c r="H8" s="239"/>
      <c r="I8" s="239"/>
      <c r="J8" s="239"/>
      <c r="K8" s="239"/>
      <c r="L8" s="239"/>
      <c r="M8" s="239"/>
      <c r="N8" s="239"/>
      <c r="O8" s="239"/>
      <c r="P8" s="239"/>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39" t="s">
        <v>410</v>
      </c>
      <c r="B11" s="239"/>
      <c r="C11" s="239"/>
      <c r="D11" s="239"/>
      <c r="E11" s="239"/>
      <c r="F11" s="239"/>
      <c r="G11" s="239"/>
      <c r="H11" s="239"/>
      <c r="I11" s="239"/>
      <c r="J11" s="239"/>
      <c r="K11" s="239"/>
      <c r="L11" s="239"/>
      <c r="M11" s="239"/>
      <c r="N11" s="239"/>
      <c r="O11" s="239"/>
      <c r="P11" s="239"/>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4"/>
      <c r="R15" s="66"/>
      <c r="S15" s="66"/>
      <c r="T15" s="66"/>
      <c r="U15" s="66"/>
      <c r="V15" s="66"/>
      <c r="W15" s="66"/>
      <c r="X15" s="66"/>
      <c r="Y15" s="66"/>
    </row>
    <row r="16" spans="1:25" s="64" customFormat="1" ht="18.75" customHeight="1" x14ac:dyDescent="0.2">
      <c r="A16" s="260"/>
      <c r="B16" s="260"/>
      <c r="C16" s="260"/>
      <c r="D16" s="260"/>
      <c r="E16" s="260"/>
      <c r="F16" s="260"/>
      <c r="G16" s="260"/>
      <c r="H16" s="260"/>
      <c r="I16" s="260"/>
      <c r="J16" s="260"/>
      <c r="K16" s="260"/>
      <c r="L16" s="260"/>
      <c r="M16" s="260"/>
      <c r="N16" s="260"/>
      <c r="O16" s="260"/>
      <c r="P16" s="260"/>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3" t="s">
        <v>99</v>
      </c>
      <c r="C19" s="264"/>
      <c r="D19" s="263" t="s">
        <v>98</v>
      </c>
      <c r="E19" s="262" t="s">
        <v>263</v>
      </c>
      <c r="F19" s="259" t="s">
        <v>102</v>
      </c>
      <c r="G19" s="262" t="s">
        <v>26</v>
      </c>
      <c r="H19" s="259" t="s">
        <v>67</v>
      </c>
      <c r="I19" s="259" t="s">
        <v>25</v>
      </c>
      <c r="J19" s="259" t="s">
        <v>103</v>
      </c>
      <c r="K19" s="259" t="s">
        <v>24</v>
      </c>
      <c r="L19" s="259" t="s">
        <v>23</v>
      </c>
      <c r="M19" s="259" t="s">
        <v>22</v>
      </c>
      <c r="N19" s="259" t="s">
        <v>120</v>
      </c>
      <c r="O19" s="259"/>
      <c r="P19" s="266" t="s">
        <v>264</v>
      </c>
      <c r="Q19" s="65"/>
      <c r="R19" s="65"/>
      <c r="S19" s="65"/>
      <c r="T19" s="65"/>
      <c r="U19" s="65"/>
      <c r="V19" s="65"/>
    </row>
    <row r="20" spans="1:25" s="64" customFormat="1" ht="117" customHeight="1" x14ac:dyDescent="0.2">
      <c r="A20" s="259"/>
      <c r="B20" s="99" t="s">
        <v>2</v>
      </c>
      <c r="C20" s="99" t="s">
        <v>1</v>
      </c>
      <c r="D20" s="265"/>
      <c r="E20" s="262"/>
      <c r="F20" s="259"/>
      <c r="G20" s="262"/>
      <c r="H20" s="259"/>
      <c r="I20" s="259"/>
      <c r="J20" s="259"/>
      <c r="K20" s="259"/>
      <c r="L20" s="259"/>
      <c r="M20" s="259"/>
      <c r="N20" s="85" t="s">
        <v>100</v>
      </c>
      <c r="O20" s="99" t="s">
        <v>101</v>
      </c>
      <c r="P20" s="266"/>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4"/>
      <c r="B14" s="244"/>
      <c r="C14" s="244"/>
      <c r="D14" s="244"/>
      <c r="E14" s="244"/>
      <c r="F14" s="244"/>
      <c r="G14" s="244"/>
      <c r="H14" s="244"/>
      <c r="I14" s="244"/>
      <c r="J14" s="244"/>
      <c r="K14" s="244"/>
      <c r="L14" s="244"/>
      <c r="M14" s="244"/>
      <c r="N14" s="244"/>
      <c r="O14" s="244"/>
      <c r="P14" s="65"/>
      <c r="Q14" s="65"/>
      <c r="R14" s="65"/>
      <c r="S14" s="65"/>
      <c r="T14" s="65"/>
      <c r="U14" s="65"/>
    </row>
    <row r="15" spans="1:24" s="64"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4"/>
      <c r="Q15" s="66"/>
      <c r="R15" s="66"/>
      <c r="S15" s="66"/>
      <c r="T15" s="66"/>
      <c r="U15" s="66"/>
      <c r="V15" s="66"/>
      <c r="W15" s="66"/>
      <c r="X15" s="66"/>
    </row>
    <row r="16" spans="1:24" s="64" customFormat="1" ht="18.75" customHeight="1" x14ac:dyDescent="0.2">
      <c r="A16" s="260"/>
      <c r="B16" s="260"/>
      <c r="C16" s="260"/>
      <c r="D16" s="260"/>
      <c r="E16" s="260"/>
      <c r="F16" s="260"/>
      <c r="G16" s="260"/>
      <c r="H16" s="260"/>
      <c r="I16" s="260"/>
      <c r="J16" s="260"/>
      <c r="K16" s="260"/>
      <c r="L16" s="260"/>
      <c r="M16" s="260"/>
      <c r="N16" s="260"/>
      <c r="O16" s="260"/>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3" t="s">
        <v>122</v>
      </c>
      <c r="C19" s="264"/>
      <c r="D19" s="263" t="s">
        <v>123</v>
      </c>
      <c r="E19" s="262" t="s">
        <v>265</v>
      </c>
      <c r="F19" s="259" t="s">
        <v>124</v>
      </c>
      <c r="G19" s="259" t="s">
        <v>125</v>
      </c>
      <c r="H19" s="259" t="s">
        <v>126</v>
      </c>
      <c r="I19" s="259" t="s">
        <v>127</v>
      </c>
      <c r="J19" s="259" t="s">
        <v>128</v>
      </c>
      <c r="K19" s="259" t="s">
        <v>129</v>
      </c>
      <c r="L19" s="259" t="s">
        <v>266</v>
      </c>
      <c r="M19" s="259" t="s">
        <v>130</v>
      </c>
      <c r="N19" s="259"/>
      <c r="O19" s="268" t="s">
        <v>267</v>
      </c>
      <c r="P19" s="65"/>
      <c r="Q19" s="65"/>
      <c r="R19" s="65"/>
      <c r="S19" s="65"/>
      <c r="T19" s="65"/>
      <c r="U19" s="65"/>
    </row>
    <row r="20" spans="1:24" s="64" customFormat="1" ht="137.25" customHeight="1" x14ac:dyDescent="0.2">
      <c r="A20" s="259"/>
      <c r="B20" s="99" t="s">
        <v>2</v>
      </c>
      <c r="C20" s="99" t="s">
        <v>1</v>
      </c>
      <c r="D20" s="265"/>
      <c r="E20" s="262"/>
      <c r="F20" s="259"/>
      <c r="G20" s="259"/>
      <c r="H20" s="259"/>
      <c r="I20" s="259"/>
      <c r="J20" s="259"/>
      <c r="K20" s="259"/>
      <c r="L20" s="259"/>
      <c r="M20" s="85" t="s">
        <v>131</v>
      </c>
      <c r="N20" s="99" t="s">
        <v>426</v>
      </c>
      <c r="O20" s="269"/>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272" t="s">
        <v>241</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73" t="s">
        <v>96</v>
      </c>
      <c r="B17" s="285" t="s">
        <v>135</v>
      </c>
      <c r="C17" s="286"/>
      <c r="D17" s="276" t="s">
        <v>35</v>
      </c>
      <c r="E17" s="285" t="s">
        <v>106</v>
      </c>
      <c r="F17" s="286"/>
      <c r="G17" s="285" t="s">
        <v>136</v>
      </c>
      <c r="H17" s="286"/>
      <c r="I17" s="285" t="s">
        <v>34</v>
      </c>
      <c r="J17" s="286"/>
      <c r="K17" s="289" t="s">
        <v>33</v>
      </c>
      <c r="L17" s="290" t="s">
        <v>145</v>
      </c>
      <c r="M17" s="290"/>
      <c r="N17" s="290"/>
      <c r="O17" s="290"/>
      <c r="P17" s="290" t="s">
        <v>147</v>
      </c>
      <c r="Q17" s="290"/>
      <c r="R17" s="290"/>
      <c r="S17" s="290"/>
      <c r="T17" s="278" t="s">
        <v>268</v>
      </c>
      <c r="U17" s="279" t="s">
        <v>269</v>
      </c>
      <c r="V17" s="276" t="s">
        <v>137</v>
      </c>
      <c r="W17" s="281" t="s">
        <v>270</v>
      </c>
      <c r="X17" s="281" t="s">
        <v>271</v>
      </c>
      <c r="Y17" s="276" t="s">
        <v>148</v>
      </c>
      <c r="Z17" s="276" t="s">
        <v>149</v>
      </c>
      <c r="AA17" s="299" t="s">
        <v>132</v>
      </c>
      <c r="AB17" s="300"/>
      <c r="AC17" s="299" t="s">
        <v>133</v>
      </c>
      <c r="AD17" s="300"/>
      <c r="AE17" s="296" t="s">
        <v>134</v>
      </c>
      <c r="AF17" s="291" t="s">
        <v>31</v>
      </c>
      <c r="AG17" s="292"/>
      <c r="AH17" s="293"/>
      <c r="AI17" s="291" t="s">
        <v>30</v>
      </c>
      <c r="AJ17" s="292"/>
      <c r="AK17" s="291" t="s">
        <v>236</v>
      </c>
      <c r="AL17" s="292"/>
      <c r="AM17" s="292"/>
      <c r="AN17" s="292"/>
      <c r="AO17" s="293"/>
    </row>
    <row r="18" spans="1:135" ht="147" customHeight="1" x14ac:dyDescent="0.25">
      <c r="A18" s="274"/>
      <c r="B18" s="287"/>
      <c r="C18" s="288"/>
      <c r="D18" s="277"/>
      <c r="E18" s="287"/>
      <c r="F18" s="288"/>
      <c r="G18" s="287"/>
      <c r="H18" s="288"/>
      <c r="I18" s="287"/>
      <c r="J18" s="288"/>
      <c r="K18" s="289"/>
      <c r="L18" s="289" t="s">
        <v>278</v>
      </c>
      <c r="M18" s="289"/>
      <c r="N18" s="289" t="s">
        <v>235</v>
      </c>
      <c r="O18" s="289"/>
      <c r="P18" s="290" t="s">
        <v>278</v>
      </c>
      <c r="Q18" s="290"/>
      <c r="R18" s="294" t="s">
        <v>288</v>
      </c>
      <c r="S18" s="295"/>
      <c r="T18" s="278"/>
      <c r="U18" s="280"/>
      <c r="V18" s="277"/>
      <c r="W18" s="282"/>
      <c r="X18" s="283"/>
      <c r="Y18" s="284"/>
      <c r="Z18" s="277"/>
      <c r="AA18" s="301"/>
      <c r="AB18" s="302"/>
      <c r="AC18" s="301"/>
      <c r="AD18" s="302"/>
      <c r="AE18" s="297"/>
      <c r="AF18" s="101" t="s">
        <v>272</v>
      </c>
      <c r="AG18" s="101" t="s">
        <v>273</v>
      </c>
      <c r="AH18" s="102" t="s">
        <v>88</v>
      </c>
      <c r="AI18" s="102" t="s">
        <v>29</v>
      </c>
      <c r="AJ18" s="103" t="s">
        <v>28</v>
      </c>
      <c r="AK18" s="276" t="s">
        <v>234</v>
      </c>
      <c r="AL18" s="290" t="s">
        <v>276</v>
      </c>
      <c r="AM18" s="290"/>
      <c r="AN18" s="289" t="s">
        <v>277</v>
      </c>
      <c r="AO18" s="289"/>
    </row>
    <row r="19" spans="1:135" ht="51.75" customHeight="1" x14ac:dyDescent="0.25">
      <c r="A19" s="275"/>
      <c r="B19" s="102" t="s">
        <v>274</v>
      </c>
      <c r="C19" s="102" t="s">
        <v>275</v>
      </c>
      <c r="D19" s="28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8"/>
      <c r="AF19" s="102" t="s">
        <v>274</v>
      </c>
      <c r="AG19" s="102" t="s">
        <v>274</v>
      </c>
      <c r="AH19" s="102" t="s">
        <v>274</v>
      </c>
      <c r="AI19" s="102" t="s">
        <v>274</v>
      </c>
      <c r="AJ19" s="102" t="s">
        <v>274</v>
      </c>
      <c r="AK19" s="28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8" customFormat="1" ht="18.75" customHeight="1"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4" customFormat="1" ht="15" customHeight="1"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72" t="s">
        <v>242</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76" t="s">
        <v>96</v>
      </c>
      <c r="B17" s="285" t="s">
        <v>144</v>
      </c>
      <c r="C17" s="286"/>
      <c r="D17" s="285" t="s">
        <v>143</v>
      </c>
      <c r="E17" s="286"/>
      <c r="F17" s="276" t="s">
        <v>142</v>
      </c>
      <c r="G17" s="285" t="s">
        <v>106</v>
      </c>
      <c r="H17" s="286"/>
      <c r="I17" s="285" t="s">
        <v>34</v>
      </c>
      <c r="J17" s="286"/>
      <c r="K17" s="276" t="s">
        <v>141</v>
      </c>
      <c r="L17" s="294" t="s">
        <v>279</v>
      </c>
      <c r="M17" s="295"/>
      <c r="N17" s="285" t="s">
        <v>140</v>
      </c>
      <c r="O17" s="286"/>
      <c r="P17" s="285" t="s">
        <v>139</v>
      </c>
      <c r="Q17" s="286"/>
      <c r="R17" s="285" t="s">
        <v>38</v>
      </c>
      <c r="S17" s="286"/>
      <c r="T17" s="285" t="s">
        <v>280</v>
      </c>
      <c r="U17" s="286"/>
      <c r="V17" s="285" t="s">
        <v>138</v>
      </c>
      <c r="W17" s="286"/>
      <c r="X17" s="285" t="s">
        <v>281</v>
      </c>
      <c r="Y17" s="286"/>
      <c r="Z17" s="276" t="s">
        <v>148</v>
      </c>
      <c r="AA17" s="276" t="s">
        <v>149</v>
      </c>
      <c r="AB17" s="291" t="s">
        <v>31</v>
      </c>
      <c r="AC17" s="292"/>
      <c r="AD17" s="293"/>
      <c r="AE17" s="291" t="s">
        <v>30</v>
      </c>
      <c r="AF17" s="292"/>
      <c r="AG17" s="291" t="s">
        <v>236</v>
      </c>
      <c r="AH17" s="292"/>
      <c r="AI17" s="292"/>
      <c r="AJ17" s="292"/>
      <c r="AK17" s="293"/>
    </row>
    <row r="18" spans="1:37" ht="216" customHeight="1" x14ac:dyDescent="0.25">
      <c r="A18" s="277"/>
      <c r="B18" s="287"/>
      <c r="C18" s="288"/>
      <c r="D18" s="287"/>
      <c r="E18" s="288"/>
      <c r="F18" s="277"/>
      <c r="G18" s="287"/>
      <c r="H18" s="288"/>
      <c r="I18" s="287"/>
      <c r="J18" s="288"/>
      <c r="K18" s="284"/>
      <c r="L18" s="308"/>
      <c r="M18" s="309"/>
      <c r="N18" s="287"/>
      <c r="O18" s="288"/>
      <c r="P18" s="287"/>
      <c r="Q18" s="288"/>
      <c r="R18" s="287"/>
      <c r="S18" s="288"/>
      <c r="T18" s="287"/>
      <c r="U18" s="288"/>
      <c r="V18" s="287"/>
      <c r="W18" s="288"/>
      <c r="X18" s="287"/>
      <c r="Y18" s="288"/>
      <c r="Z18" s="277"/>
      <c r="AA18" s="277"/>
      <c r="AB18" s="102" t="s">
        <v>282</v>
      </c>
      <c r="AC18" s="102" t="s">
        <v>273</v>
      </c>
      <c r="AD18" s="102" t="s">
        <v>88</v>
      </c>
      <c r="AE18" s="102" t="s">
        <v>29</v>
      </c>
      <c r="AF18" s="102" t="s">
        <v>28</v>
      </c>
      <c r="AG18" s="276" t="s">
        <v>283</v>
      </c>
      <c r="AH18" s="290" t="s">
        <v>276</v>
      </c>
      <c r="AI18" s="290"/>
      <c r="AJ18" s="289" t="s">
        <v>277</v>
      </c>
      <c r="AK18" s="289"/>
    </row>
    <row r="19" spans="1:37" ht="60" customHeight="1" x14ac:dyDescent="0.25">
      <c r="A19" s="284"/>
      <c r="B19" s="106" t="s">
        <v>274</v>
      </c>
      <c r="C19" s="106" t="s">
        <v>275</v>
      </c>
      <c r="D19" s="106" t="s">
        <v>274</v>
      </c>
      <c r="E19" s="106" t="s">
        <v>275</v>
      </c>
      <c r="F19" s="28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7"/>
      <c r="C25" s="307"/>
      <c r="D25" s="307"/>
      <c r="E25" s="307"/>
      <c r="F25" s="307"/>
      <c r="G25" s="307"/>
      <c r="H25" s="307"/>
      <c r="I25" s="307"/>
      <c r="J25" s="307"/>
      <c r="K25" s="307"/>
      <c r="L25" s="307"/>
      <c r="M25" s="307"/>
      <c r="N25" s="307"/>
      <c r="O25" s="307"/>
      <c r="P25" s="307"/>
      <c r="Q25" s="30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row>
    <row r="2" spans="1:39"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73" t="s">
        <v>96</v>
      </c>
      <c r="B17" s="294" t="s">
        <v>427</v>
      </c>
      <c r="C17" s="295"/>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96" t="s">
        <v>97</v>
      </c>
      <c r="Y17" s="299" t="s">
        <v>132</v>
      </c>
      <c r="Z17" s="300"/>
      <c r="AA17" s="299" t="s">
        <v>133</v>
      </c>
      <c r="AB17" s="300"/>
      <c r="AC17" s="296" t="s">
        <v>134</v>
      </c>
      <c r="AD17" s="291" t="s">
        <v>31</v>
      </c>
      <c r="AE17" s="292"/>
      <c r="AF17" s="293"/>
      <c r="AG17" s="291" t="s">
        <v>30</v>
      </c>
      <c r="AH17" s="292"/>
      <c r="AI17" s="291" t="s">
        <v>236</v>
      </c>
      <c r="AJ17" s="292"/>
      <c r="AK17" s="292"/>
      <c r="AL17" s="292"/>
      <c r="AM17" s="293"/>
    </row>
    <row r="18" spans="1:127" ht="204.75" customHeight="1" x14ac:dyDescent="0.25">
      <c r="A18" s="274"/>
      <c r="B18" s="308"/>
      <c r="C18" s="309"/>
      <c r="D18" s="318"/>
      <c r="E18" s="314"/>
      <c r="F18" s="315"/>
      <c r="G18" s="314"/>
      <c r="H18" s="315"/>
      <c r="I18" s="314"/>
      <c r="J18" s="315"/>
      <c r="K18" s="317"/>
      <c r="L18" s="314"/>
      <c r="M18" s="315"/>
      <c r="N18" s="321" t="s">
        <v>278</v>
      </c>
      <c r="O18" s="322"/>
      <c r="P18" s="294" t="s">
        <v>287</v>
      </c>
      <c r="Q18" s="295"/>
      <c r="R18" s="318"/>
      <c r="S18" s="317"/>
      <c r="T18" s="319"/>
      <c r="U18" s="319"/>
      <c r="V18" s="325"/>
      <c r="W18" s="326"/>
      <c r="X18" s="297"/>
      <c r="Y18" s="301"/>
      <c r="Z18" s="302"/>
      <c r="AA18" s="301"/>
      <c r="AB18" s="302"/>
      <c r="AC18" s="297"/>
      <c r="AD18" s="101" t="s">
        <v>272</v>
      </c>
      <c r="AE18" s="101" t="s">
        <v>273</v>
      </c>
      <c r="AF18" s="102" t="s">
        <v>88</v>
      </c>
      <c r="AG18" s="102" t="s">
        <v>29</v>
      </c>
      <c r="AH18" s="102" t="s">
        <v>28</v>
      </c>
      <c r="AI18" s="276" t="s">
        <v>283</v>
      </c>
      <c r="AJ18" s="290" t="s">
        <v>276</v>
      </c>
      <c r="AK18" s="290"/>
      <c r="AL18" s="289" t="s">
        <v>277</v>
      </c>
      <c r="AM18" s="289"/>
    </row>
    <row r="19" spans="1:127" ht="51.75" customHeight="1" x14ac:dyDescent="0.25">
      <c r="A19" s="275"/>
      <c r="B19" s="107" t="s">
        <v>274</v>
      </c>
      <c r="C19" s="107" t="s">
        <v>275</v>
      </c>
      <c r="D19" s="31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8"/>
      <c r="Y19" s="107" t="s">
        <v>274</v>
      </c>
      <c r="Z19" s="107" t="s">
        <v>275</v>
      </c>
      <c r="AA19" s="107" t="s">
        <v>274</v>
      </c>
      <c r="AB19" s="107" t="s">
        <v>275</v>
      </c>
      <c r="AC19" s="298"/>
      <c r="AD19" s="101" t="s">
        <v>274</v>
      </c>
      <c r="AE19" s="101" t="s">
        <v>274</v>
      </c>
      <c r="AF19" s="107" t="s">
        <v>274</v>
      </c>
      <c r="AG19" s="107" t="s">
        <v>274</v>
      </c>
      <c r="AH19" s="107" t="s">
        <v>274</v>
      </c>
      <c r="AI19" s="28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8" customFormat="1" ht="18.75" customHeight="1" x14ac:dyDescent="0.2">
      <c r="A7" s="257" t="str">
        <f>IF(ISBLANK('1'!C13),CONCATENATE("В разделе 1 формы заполните показатель"," '",'1'!B13,"' "),'1'!C13)</f>
        <v>P_15.01.10037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4" customFormat="1" ht="15" customHeight="1" x14ac:dyDescent="0.2">
      <c r="A10" s="257" t="str">
        <f>IF(ISBLANK('1'!C14),CONCATENATE("В разделе 1 формы заполните показатель"," '",'1'!B14,"' "),'1'!C14)</f>
        <v>Приобретение лицензий на программное обеспечение роботизированной автоматизации процессов, 1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4" customFormat="1" ht="21"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6" t="s">
        <v>96</v>
      </c>
      <c r="B17" s="285" t="s">
        <v>105</v>
      </c>
      <c r="C17" s="286"/>
      <c r="D17" s="285" t="s">
        <v>91</v>
      </c>
      <c r="E17" s="286"/>
      <c r="F17" s="291" t="s">
        <v>23</v>
      </c>
      <c r="G17" s="292"/>
      <c r="H17" s="292"/>
      <c r="I17" s="293"/>
      <c r="J17" s="285" t="s">
        <v>106</v>
      </c>
      <c r="K17" s="286"/>
      <c r="L17" s="285" t="s">
        <v>34</v>
      </c>
      <c r="M17" s="286"/>
      <c r="N17" s="276" t="s">
        <v>92</v>
      </c>
      <c r="O17" s="285" t="s">
        <v>93</v>
      </c>
      <c r="P17" s="286"/>
      <c r="Q17" s="285" t="s">
        <v>94</v>
      </c>
      <c r="R17" s="286"/>
      <c r="S17" s="285" t="s">
        <v>89</v>
      </c>
      <c r="T17" s="286"/>
      <c r="U17" s="294" t="s">
        <v>290</v>
      </c>
      <c r="V17" s="295"/>
      <c r="W17" s="276" t="s">
        <v>148</v>
      </c>
      <c r="X17" s="276" t="s">
        <v>291</v>
      </c>
      <c r="Y17" s="294" t="s">
        <v>292</v>
      </c>
      <c r="Z17" s="295"/>
      <c r="AA17" s="299" t="s">
        <v>132</v>
      </c>
      <c r="AB17" s="300"/>
      <c r="AC17" s="299" t="s">
        <v>133</v>
      </c>
      <c r="AD17" s="300"/>
      <c r="AE17" s="296" t="s">
        <v>134</v>
      </c>
      <c r="AF17" s="291" t="s">
        <v>31</v>
      </c>
      <c r="AG17" s="292"/>
      <c r="AH17" s="293"/>
      <c r="AI17" s="291" t="s">
        <v>30</v>
      </c>
      <c r="AJ17" s="292"/>
      <c r="AK17" s="291" t="s">
        <v>236</v>
      </c>
      <c r="AL17" s="292"/>
      <c r="AM17" s="292"/>
      <c r="AN17" s="292"/>
      <c r="AO17" s="293"/>
    </row>
    <row r="18" spans="1:41" ht="216" customHeight="1" x14ac:dyDescent="0.25">
      <c r="A18" s="277"/>
      <c r="B18" s="287"/>
      <c r="C18" s="288"/>
      <c r="D18" s="287"/>
      <c r="E18" s="288"/>
      <c r="F18" s="291" t="s">
        <v>37</v>
      </c>
      <c r="G18" s="293"/>
      <c r="H18" s="291" t="s">
        <v>36</v>
      </c>
      <c r="I18" s="293"/>
      <c r="J18" s="287"/>
      <c r="K18" s="288"/>
      <c r="L18" s="287"/>
      <c r="M18" s="288"/>
      <c r="N18" s="277"/>
      <c r="O18" s="287"/>
      <c r="P18" s="288"/>
      <c r="Q18" s="287"/>
      <c r="R18" s="288"/>
      <c r="S18" s="287"/>
      <c r="T18" s="288"/>
      <c r="U18" s="308"/>
      <c r="V18" s="309"/>
      <c r="W18" s="284"/>
      <c r="X18" s="284"/>
      <c r="Y18" s="308"/>
      <c r="Z18" s="309"/>
      <c r="AA18" s="329"/>
      <c r="AB18" s="330"/>
      <c r="AC18" s="329"/>
      <c r="AD18" s="330"/>
      <c r="AE18" s="297"/>
      <c r="AF18" s="101" t="s">
        <v>272</v>
      </c>
      <c r="AG18" s="101" t="s">
        <v>273</v>
      </c>
      <c r="AH18" s="102" t="s">
        <v>88</v>
      </c>
      <c r="AI18" s="102" t="s">
        <v>29</v>
      </c>
      <c r="AJ18" s="102" t="s">
        <v>28</v>
      </c>
      <c r="AK18" s="276" t="s">
        <v>283</v>
      </c>
      <c r="AL18" s="290" t="s">
        <v>276</v>
      </c>
      <c r="AM18" s="290"/>
      <c r="AN18" s="289" t="s">
        <v>277</v>
      </c>
      <c r="AO18" s="289"/>
    </row>
    <row r="19" spans="1:41" ht="60" customHeight="1" x14ac:dyDescent="0.25">
      <c r="A19" s="28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8"/>
      <c r="AF19" s="106" t="s">
        <v>274</v>
      </c>
      <c r="AG19" s="111" t="s">
        <v>274</v>
      </c>
      <c r="AH19" s="106" t="s">
        <v>274</v>
      </c>
      <c r="AI19" s="106" t="s">
        <v>274</v>
      </c>
      <c r="AJ19" s="106" t="s">
        <v>274</v>
      </c>
      <c r="AK19" s="28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2025-04-02T08:59:19Z</dcterms:modified>
</cp:coreProperties>
</file>