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ikolaeva\Desktop\ТУ 2024 г\80-24! ООО ДУКС Солнечный берег\"/>
    </mc:Choice>
  </mc:AlternateContent>
  <xr:revisionPtr revIDLastSave="0" documentId="13_ncr:1_{8938546E-73C4-4534-A36D-85F717593E7A}" xr6:coauthVersionLast="47" xr6:coauthVersionMax="47" xr10:uidLastSave="{00000000-0000-0000-0000-000000000000}"/>
  <bookViews>
    <workbookView xWindow="-120" yWindow="-120" windowWidth="29040" windowHeight="15840" tabRatio="828" xr2:uid="{00000000-000D-0000-FFFF-FFFF00000000}"/>
  </bookViews>
  <sheets>
    <sheet name="Ст. ставки" sheetId="40" r:id="rId1"/>
  </sheets>
  <externalReferences>
    <externalReference r:id="rId2"/>
  </externalReferences>
  <definedNames>
    <definedName name="fil">[1]Титульный!$F$15</definedName>
    <definedName name="org">[1]Титульный!$F$13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дджж" localSheetId="0">#REF!</definedName>
    <definedName name="лдджж">#REF!</definedName>
    <definedName name="лджж" localSheetId="0">#REF!</definedName>
    <definedName name="лдж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'Ст. ставки'!$A$1:$G$28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прнншшщ" localSheetId="0">#REF!</definedName>
    <definedName name="ппрнншшщ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40" l="1"/>
  <c r="G14" i="40" l="1"/>
  <c r="I13" i="40"/>
  <c r="G12" i="40" l="1"/>
  <c r="J13" i="40" l="1"/>
  <c r="I12" i="40"/>
  <c r="J12" i="40" s="1"/>
  <c r="G16" i="40" l="1"/>
  <c r="J16" i="40"/>
  <c r="G17" i="40" l="1"/>
  <c r="G18" i="40" s="1"/>
  <c r="G19" i="40" s="1"/>
  <c r="I16" i="40"/>
  <c r="I17" i="40" s="1"/>
  <c r="I18" i="40" s="1"/>
  <c r="I19" i="40" s="1"/>
  <c r="J19" i="40"/>
</calcChain>
</file>

<file path=xl/sharedStrings.xml><?xml version="1.0" encoding="utf-8"?>
<sst xmlns="http://schemas.openxmlformats.org/spreadsheetml/2006/main" count="52" uniqueCount="51">
  <si>
    <t>№</t>
  </si>
  <si>
    <t xml:space="preserve">Объект технологического присоединения: </t>
  </si>
  <si>
    <t xml:space="preserve">Максимальная мощность энергопринимающих устройств заявителя составляет: </t>
  </si>
  <si>
    <t xml:space="preserve">Класс напряжения электрических сетей, к которым осуществляется технологическое присоединение: </t>
  </si>
  <si>
    <t xml:space="preserve">Заявитель:  </t>
  </si>
  <si>
    <t>Филиал:</t>
  </si>
  <si>
    <t xml:space="preserve">Категория надежности: </t>
  </si>
  <si>
    <t>Срок выполнения мероприятий:</t>
  </si>
  <si>
    <t>НДС 20%</t>
  </si>
  <si>
    <t>присоединение</t>
  </si>
  <si>
    <t>шт</t>
  </si>
  <si>
    <t>Расходы на организационно-технические мероприятия</t>
  </si>
  <si>
    <t>Составил</t>
  </si>
  <si>
    <t>Единица
измерения
показателя</t>
  </si>
  <si>
    <t>Наименование показателя</t>
  </si>
  <si>
    <t>Величина
показателя</t>
  </si>
  <si>
    <t>Ставка,
руб./шт; руб./км; руб./кВт</t>
  </si>
  <si>
    <t>Итого,
руб.</t>
  </si>
  <si>
    <t>в прогнозных ценах без НДС</t>
  </si>
  <si>
    <t>в прогнозных ценах с НДС</t>
  </si>
  <si>
    <t>Итого по ставкам С2-С8</t>
  </si>
  <si>
    <t>Итого по ставкам С2-С8 с дефлятором</t>
  </si>
  <si>
    <t>Итого без НДС</t>
  </si>
  <si>
    <t>Всего с НДС</t>
  </si>
  <si>
    <t>Расчет платы за технологическое присоединение по стандартизированным тарифным ставкам</t>
  </si>
  <si>
    <t>-</t>
  </si>
  <si>
    <t>Приложение № 6
к Регламенту подготовки, заключения
и исполнения договоров об осуществлении технологического присоединения
к электрическим сетям АО «Оборонэнерго»
(п. 7.1.1)
Форма</t>
  </si>
  <si>
    <t>Северо-Западный АО "Оборонэнерго"</t>
  </si>
  <si>
    <t>0,4 кВ</t>
  </si>
  <si>
    <t>Обозначение**</t>
  </si>
  <si>
    <t>Расчет выполнен на основании приказов*:</t>
  </si>
  <si>
    <t>*</t>
  </si>
  <si>
    <t>указываются номера и даты (№___ от чч.мм.гггг.) приказов и изменений приказов регулятора, на основании которых выполнен расчет</t>
  </si>
  <si>
    <t>**</t>
  </si>
  <si>
    <t>согласно приказа регулятора, на основании которого выполнен расчет</t>
  </si>
  <si>
    <t>***</t>
  </si>
  <si>
    <t>согласно п.32 Методических указаний по определению размера платы за технологическое присоединение к электрическим сетям, утвержденных приказом ФАС России от 30 июня 2022 г. N 490/22</t>
  </si>
  <si>
    <t>Николаева М.В.</t>
  </si>
  <si>
    <t>С8.2.2</t>
  </si>
  <si>
    <t>2</t>
  </si>
  <si>
    <t>1</t>
  </si>
  <si>
    <t>1 год</t>
  </si>
  <si>
    <t>С1.1+ С1.2.2</t>
  </si>
  <si>
    <t>Индекс-дефлятор***</t>
  </si>
  <si>
    <t>третья</t>
  </si>
  <si>
    <t>не применяется</t>
  </si>
  <si>
    <t xml:space="preserve">Средства коммерческого учета э/э
трехфазные полукосвенного включения </t>
  </si>
  <si>
    <t>«База отдыха «Солнечный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(ч).</t>
  </si>
  <si>
    <t>Общество с ограниченной ответственностью «Дукс»</t>
  </si>
  <si>
    <t>550 кВт (в том числе ранее присоединенная максимальная мощность 150 кВт по третьей категории надежности электроснабжения).</t>
  </si>
  <si>
    <t>Приказ Комитета по тарифам и ценовой политике Ленинградской области от 29.11.2023 № 235-п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</si>
</sst>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6"/>
      <name val="Arial"/>
      <family val="2"/>
      <charset val="204"/>
    </font>
    <font>
      <sz val="14"/>
      <color theme="0" tint="-0.499984740745262"/>
      <name val="Times New Roman"/>
      <family val="1"/>
      <charset val="204"/>
    </font>
    <font>
      <sz val="10"/>
      <color theme="0" tint="-0.499984740745262"/>
      <name val="Arial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">
    <xf numFmtId="0" fontId="0" fillId="0" borderId="0" applyNumberFormat="0" applyFont="0" applyFill="0" applyBorder="0" applyAlignment="0" applyProtection="0">
      <alignment vertical="top"/>
    </xf>
    <xf numFmtId="0" fontId="4" fillId="0" borderId="0"/>
    <xf numFmtId="0" fontId="3" fillId="0" borderId="0" applyNumberFormat="0" applyFont="0" applyFill="0" applyBorder="0" applyAlignment="0" applyProtection="0">
      <alignment vertical="top"/>
    </xf>
    <xf numFmtId="9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165" fontId="4" fillId="0" borderId="0" applyFont="0" applyFill="0" applyBorder="0" applyAlignment="0" applyProtection="0"/>
    <xf numFmtId="0" fontId="5" fillId="0" borderId="0">
      <alignment horizontal="right" vertical="top" wrapText="1"/>
    </xf>
    <xf numFmtId="0" fontId="5" fillId="0" borderId="1">
      <alignment horizontal="center" wrapText="1"/>
    </xf>
    <xf numFmtId="0" fontId="5" fillId="0" borderId="1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0">
      <alignment horizontal="center" vertical="top" wrapText="1"/>
    </xf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5" fillId="0" borderId="0">
      <alignment vertical="top"/>
    </xf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1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16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79">
    <xf numFmtId="0" fontId="0" fillId="0" borderId="0" xfId="0" applyNumberFormat="1" applyFont="1" applyFill="1" applyBorder="1" applyAlignment="1" applyProtection="1">
      <alignment vertical="top"/>
    </xf>
    <xf numFmtId="0" fontId="8" fillId="0" borderId="0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vertical="center" wrapText="1"/>
    </xf>
    <xf numFmtId="0" fontId="7" fillId="3" borderId="1" xfId="2" applyNumberFormat="1" applyFont="1" applyFill="1" applyBorder="1" applyAlignment="1" applyProtection="1">
      <alignment horizontal="center" vertical="center" wrapText="1"/>
    </xf>
    <xf numFmtId="4" fontId="7" fillId="3" borderId="1" xfId="2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8" fillId="3" borderId="1" xfId="2" applyNumberFormat="1" applyFont="1" applyFill="1" applyBorder="1" applyAlignment="1" applyProtection="1">
      <alignment horizontal="center" vertical="center" wrapText="1"/>
    </xf>
    <xf numFmtId="4" fontId="8" fillId="3" borderId="1" xfId="2" applyNumberFormat="1" applyFont="1" applyFill="1" applyBorder="1" applyAlignment="1" applyProtection="1">
      <alignment horizontal="right" vertical="center"/>
    </xf>
    <xf numFmtId="4" fontId="7" fillId="3" borderId="1" xfId="2" applyNumberFormat="1" applyFont="1" applyFill="1" applyBorder="1" applyAlignment="1" applyProtection="1">
      <alignment horizontal="right" vertical="center" wrapText="1"/>
    </xf>
    <xf numFmtId="4" fontId="7" fillId="0" borderId="0" xfId="2" applyNumberFormat="1" applyFont="1" applyFill="1" applyBorder="1" applyAlignment="1" applyProtection="1">
      <alignment vertical="center" wrapText="1"/>
    </xf>
    <xf numFmtId="4" fontId="8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>
      <alignment vertical="center"/>
    </xf>
    <xf numFmtId="2" fontId="8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center" vertical="center" wrapText="1"/>
    </xf>
    <xf numFmtId="4" fontId="8" fillId="0" borderId="0" xfId="2" applyNumberFormat="1" applyFont="1" applyFill="1" applyBorder="1" applyAlignment="1" applyProtection="1">
      <alignment horizontal="right" vertical="center" wrapText="1"/>
    </xf>
    <xf numFmtId="4" fontId="7" fillId="3" borderId="0" xfId="2" applyNumberFormat="1" applyFont="1" applyFill="1" applyBorder="1" applyAlignment="1" applyProtection="1">
      <alignment horizontal="center" vertical="center" wrapText="1"/>
    </xf>
    <xf numFmtId="4" fontId="8" fillId="0" borderId="0" xfId="105" applyNumberFormat="1" applyFont="1" applyFill="1" applyBorder="1" applyAlignment="1" applyProtection="1">
      <alignment horizontal="right" vertical="center" wrapText="1"/>
    </xf>
    <xf numFmtId="167" fontId="8" fillId="0" borderId="0" xfId="2" applyNumberFormat="1" applyFont="1" applyFill="1" applyBorder="1" applyAlignment="1" applyProtection="1">
      <alignment horizontal="right" vertical="center" wrapText="1"/>
    </xf>
    <xf numFmtId="4" fontId="7" fillId="3" borderId="0" xfId="2" applyNumberFormat="1" applyFont="1" applyFill="1" applyBorder="1" applyAlignment="1" applyProtection="1">
      <alignment horizontal="right" vertical="center" wrapText="1"/>
    </xf>
    <xf numFmtId="49" fontId="8" fillId="0" borderId="4" xfId="2" applyNumberFormat="1" applyFont="1" applyFill="1" applyBorder="1" applyAlignment="1" applyProtection="1">
      <alignment horizontal="center" vertical="center"/>
    </xf>
    <xf numFmtId="49" fontId="8" fillId="0" borderId="1" xfId="2" applyNumberFormat="1" applyFont="1" applyFill="1" applyBorder="1" applyAlignment="1" applyProtection="1">
      <alignment horizontal="center" vertical="center"/>
    </xf>
    <xf numFmtId="49" fontId="8" fillId="0" borderId="5" xfId="2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left" vertical="center"/>
    </xf>
    <xf numFmtId="3" fontId="8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4" fontId="12" fillId="0" borderId="1" xfId="2" applyNumberFormat="1" applyFont="1" applyFill="1" applyBorder="1" applyAlignment="1" applyProtection="1">
      <alignment horizontal="right" vertical="center" wrapText="1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>
      <alignment vertical="center" wrapText="1"/>
    </xf>
    <xf numFmtId="0" fontId="12" fillId="0" borderId="0" xfId="2" applyNumberFormat="1" applyFont="1" applyFill="1" applyBorder="1" applyAlignment="1" applyProtection="1">
      <alignment vertical="center"/>
    </xf>
    <xf numFmtId="4" fontId="12" fillId="0" borderId="0" xfId="0" applyNumberFormat="1" applyFont="1" applyFill="1" applyAlignment="1">
      <alignment vertical="center" wrapText="1"/>
    </xf>
    <xf numFmtId="4" fontId="12" fillId="0" borderId="0" xfId="0" applyNumberFormat="1" applyFont="1" applyFill="1" applyAlignment="1">
      <alignment vertical="center"/>
    </xf>
    <xf numFmtId="4" fontId="12" fillId="0" borderId="0" xfId="2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vertical="center"/>
    </xf>
    <xf numFmtId="0" fontId="8" fillId="0" borderId="1" xfId="107" applyFont="1" applyBorder="1" applyAlignment="1">
      <alignment horizontal="left" vertical="center" wrapText="1"/>
    </xf>
    <xf numFmtId="0" fontId="8" fillId="2" borderId="1" xfId="2" applyNumberFormat="1" applyFont="1" applyFill="1" applyBorder="1" applyAlignment="1" applyProtection="1">
      <alignment horizontal="center" vertical="center" wrapText="1"/>
    </xf>
    <xf numFmtId="3" fontId="8" fillId="2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right" vertical="center" wrapText="1"/>
    </xf>
    <xf numFmtId="0" fontId="8" fillId="0" borderId="4" xfId="107" applyFont="1" applyBorder="1" applyAlignment="1">
      <alignment horizontal="left" vertical="center" wrapText="1"/>
    </xf>
    <xf numFmtId="0" fontId="8" fillId="2" borderId="0" xfId="2" applyNumberFormat="1" applyFont="1" applyFill="1" applyBorder="1" applyAlignment="1" applyProtection="1">
      <alignment horizontal="center" vertical="center" wrapText="1"/>
    </xf>
    <xf numFmtId="4" fontId="8" fillId="2" borderId="4" xfId="2" applyNumberFormat="1" applyFont="1" applyFill="1" applyBorder="1" applyAlignment="1" applyProtection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right" vertical="center" wrapText="1"/>
    </xf>
    <xf numFmtId="4" fontId="8" fillId="0" borderId="4" xfId="105" applyNumberFormat="1" applyFont="1" applyFill="1" applyBorder="1" applyAlignment="1" applyProtection="1">
      <alignment horizontal="right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167" fontId="8" fillId="0" borderId="1" xfId="2" applyNumberFormat="1" applyFont="1" applyFill="1" applyBorder="1" applyAlignment="1" applyProtection="1">
      <alignment horizontal="right" vertical="center" wrapText="1"/>
    </xf>
    <xf numFmtId="0" fontId="8" fillId="0" borderId="1" xfId="110" applyFont="1" applyBorder="1" applyAlignment="1">
      <alignment horizontal="left" vertical="center" wrapText="1"/>
    </xf>
    <xf numFmtId="0" fontId="7" fillId="0" borderId="1" xfId="110" applyFont="1" applyBorder="1" applyAlignment="1">
      <alignment horizontal="left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7" fillId="3" borderId="3" xfId="2" applyNumberFormat="1" applyFont="1" applyFill="1" applyBorder="1" applyAlignment="1" applyProtection="1">
      <alignment horizontal="left" vertical="center" wrapText="1"/>
    </xf>
    <xf numFmtId="0" fontId="8" fillId="0" borderId="0" xfId="107" applyFont="1" applyAlignment="1">
      <alignment horizontal="left" vertical="center" wrapText="1"/>
    </xf>
    <xf numFmtId="0" fontId="7" fillId="4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right" vertical="top"/>
    </xf>
    <xf numFmtId="4" fontId="8" fillId="0" borderId="1" xfId="2" applyNumberFormat="1" applyFont="1" applyFill="1" applyBorder="1" applyAlignment="1" applyProtection="1">
      <alignment horizontal="right" vertical="center"/>
    </xf>
    <xf numFmtId="0" fontId="9" fillId="0" borderId="1" xfId="110" applyFont="1" applyBorder="1" applyAlignment="1">
      <alignment horizontal="center" vertical="center" wrapText="1"/>
    </xf>
    <xf numFmtId="0" fontId="9" fillId="0" borderId="1" xfId="107" applyFont="1" applyBorder="1" applyAlignment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7" fillId="3" borderId="2" xfId="2" applyNumberFormat="1" applyFont="1" applyFill="1" applyBorder="1" applyAlignment="1" applyProtection="1">
      <alignment horizontal="left" vertical="center" wrapText="1"/>
    </xf>
    <xf numFmtId="0" fontId="7" fillId="3" borderId="3" xfId="2" applyNumberFormat="1" applyFont="1" applyFill="1" applyBorder="1" applyAlignment="1" applyProtection="1">
      <alignment horizontal="left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4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left" vertical="center" wrapText="1"/>
    </xf>
  </cellXfs>
  <cellStyles count="112">
    <cellStyle name="Default" xfId="6" xr:uid="{00000000-0005-0000-0000-000000000000}"/>
    <cellStyle name="Акт" xfId="7" xr:uid="{00000000-0005-0000-0000-000001000000}"/>
    <cellStyle name="АктМТСН" xfId="29" xr:uid="{00000000-0005-0000-0000-000002000000}"/>
    <cellStyle name="АктМТСН 2" xfId="30" xr:uid="{00000000-0005-0000-0000-000003000000}"/>
    <cellStyle name="АктМТСН 3" xfId="31" xr:uid="{00000000-0005-0000-0000-000004000000}"/>
    <cellStyle name="АктМТСН 4" xfId="32" xr:uid="{00000000-0005-0000-0000-000005000000}"/>
    <cellStyle name="АктМТСН 5" xfId="33" xr:uid="{00000000-0005-0000-0000-000006000000}"/>
    <cellStyle name="АктМТСН 6" xfId="34" xr:uid="{00000000-0005-0000-0000-000007000000}"/>
    <cellStyle name="АктМТСН 7" xfId="35" xr:uid="{00000000-0005-0000-0000-000008000000}"/>
    <cellStyle name="ВедРесурсов" xfId="8" xr:uid="{00000000-0005-0000-0000-000009000000}"/>
    <cellStyle name="ВедРесурсовАкт" xfId="36" xr:uid="{00000000-0005-0000-0000-00000A000000}"/>
    <cellStyle name="Денежный 2" xfId="9" xr:uid="{00000000-0005-0000-0000-00000B000000}"/>
    <cellStyle name="Денежный 2 2" xfId="108" xr:uid="{00000000-0005-0000-0000-00000C000000}"/>
    <cellStyle name="Денежный 2 2 2" xfId="111" xr:uid="{00000000-0005-0000-0000-00000D000000}"/>
    <cellStyle name="Денежный 3" xfId="106" xr:uid="{00000000-0005-0000-0000-00000E000000}"/>
    <cellStyle name="Итоги" xfId="10" xr:uid="{00000000-0005-0000-0000-00000F000000}"/>
    <cellStyle name="ИтогоАктБазЦ" xfId="37" xr:uid="{00000000-0005-0000-0000-000010000000}"/>
    <cellStyle name="ИтогоАктБИМ" xfId="38" xr:uid="{00000000-0005-0000-0000-000011000000}"/>
    <cellStyle name="ИтогоАктБИМ 2" xfId="39" xr:uid="{00000000-0005-0000-0000-000012000000}"/>
    <cellStyle name="ИтогоАктБИМ 3" xfId="40" xr:uid="{00000000-0005-0000-0000-000013000000}"/>
    <cellStyle name="ИтогоАктБИМ 4" xfId="41" xr:uid="{00000000-0005-0000-0000-000014000000}"/>
    <cellStyle name="ИтогоАктБИМ 5" xfId="42" xr:uid="{00000000-0005-0000-0000-000015000000}"/>
    <cellStyle name="ИтогоАктБИМ 6" xfId="43" xr:uid="{00000000-0005-0000-0000-000016000000}"/>
    <cellStyle name="ИтогоАктБИМ 7" xfId="44" xr:uid="{00000000-0005-0000-0000-000017000000}"/>
    <cellStyle name="ИтогоАктРесМет" xfId="45" xr:uid="{00000000-0005-0000-0000-000018000000}"/>
    <cellStyle name="ИтогоАктРесМет 2" xfId="46" xr:uid="{00000000-0005-0000-0000-000019000000}"/>
    <cellStyle name="ИтогоАктРесМет 3" xfId="47" xr:uid="{00000000-0005-0000-0000-00001A000000}"/>
    <cellStyle name="ИтогоАктРесМет 4" xfId="48" xr:uid="{00000000-0005-0000-0000-00001B000000}"/>
    <cellStyle name="ИтогоАктРесМет 5" xfId="49" xr:uid="{00000000-0005-0000-0000-00001C000000}"/>
    <cellStyle name="ИтогоАктРесМет 6" xfId="50" xr:uid="{00000000-0005-0000-0000-00001D000000}"/>
    <cellStyle name="ИтогоАктРесМет 7" xfId="51" xr:uid="{00000000-0005-0000-0000-00001E000000}"/>
    <cellStyle name="ИтогоАктТекЦ" xfId="52" xr:uid="{00000000-0005-0000-0000-00001F000000}"/>
    <cellStyle name="ИтогоБазЦ" xfId="53" xr:uid="{00000000-0005-0000-0000-000020000000}"/>
    <cellStyle name="ИтогоБИМ" xfId="54" xr:uid="{00000000-0005-0000-0000-000021000000}"/>
    <cellStyle name="ИтогоБИМ 2" xfId="55" xr:uid="{00000000-0005-0000-0000-000022000000}"/>
    <cellStyle name="ИтогоБИМ 3" xfId="56" xr:uid="{00000000-0005-0000-0000-000023000000}"/>
    <cellStyle name="ИтогоБИМ 4" xfId="57" xr:uid="{00000000-0005-0000-0000-000024000000}"/>
    <cellStyle name="ИтогоБИМ 5" xfId="58" xr:uid="{00000000-0005-0000-0000-000025000000}"/>
    <cellStyle name="ИтогоБИМ 6" xfId="59" xr:uid="{00000000-0005-0000-0000-000026000000}"/>
    <cellStyle name="ИтогоБИМ 7" xfId="60" xr:uid="{00000000-0005-0000-0000-000027000000}"/>
    <cellStyle name="ИтогоРесМет" xfId="61" xr:uid="{00000000-0005-0000-0000-000028000000}"/>
    <cellStyle name="ИтогоРесМет 2" xfId="62" xr:uid="{00000000-0005-0000-0000-000029000000}"/>
    <cellStyle name="ИтогоРесМет 3" xfId="63" xr:uid="{00000000-0005-0000-0000-00002A000000}"/>
    <cellStyle name="ИтогоРесМет 4" xfId="64" xr:uid="{00000000-0005-0000-0000-00002B000000}"/>
    <cellStyle name="ИтогоРесМет 5" xfId="65" xr:uid="{00000000-0005-0000-0000-00002C000000}"/>
    <cellStyle name="ИтогоРесМет 6" xfId="66" xr:uid="{00000000-0005-0000-0000-00002D000000}"/>
    <cellStyle name="ИтогоРесМет 7" xfId="67" xr:uid="{00000000-0005-0000-0000-00002E000000}"/>
    <cellStyle name="ИтогоТекЦ" xfId="68" xr:uid="{00000000-0005-0000-0000-00002F000000}"/>
    <cellStyle name="ЛокСмета" xfId="11" xr:uid="{00000000-0005-0000-0000-000030000000}"/>
    <cellStyle name="ЛокСмМТСН" xfId="69" xr:uid="{00000000-0005-0000-0000-000031000000}"/>
    <cellStyle name="ЛокСмМТСН 2" xfId="70" xr:uid="{00000000-0005-0000-0000-000032000000}"/>
    <cellStyle name="ЛокСмМТСН 3" xfId="71" xr:uid="{00000000-0005-0000-0000-000033000000}"/>
    <cellStyle name="ЛокСмМТСН 4" xfId="72" xr:uid="{00000000-0005-0000-0000-000034000000}"/>
    <cellStyle name="ЛокСмМТСН 5" xfId="73" xr:uid="{00000000-0005-0000-0000-000035000000}"/>
    <cellStyle name="ЛокСмМТСН 6" xfId="74" xr:uid="{00000000-0005-0000-0000-000036000000}"/>
    <cellStyle name="ЛокСмМТСН 7" xfId="75" xr:uid="{00000000-0005-0000-0000-000037000000}"/>
    <cellStyle name="М29" xfId="76" xr:uid="{00000000-0005-0000-0000-000038000000}"/>
    <cellStyle name="М29 2" xfId="77" xr:uid="{00000000-0005-0000-0000-000039000000}"/>
    <cellStyle name="М29 3" xfId="78" xr:uid="{00000000-0005-0000-0000-00003A000000}"/>
    <cellStyle name="М29 4" xfId="79" xr:uid="{00000000-0005-0000-0000-00003B000000}"/>
    <cellStyle name="М29 5" xfId="80" xr:uid="{00000000-0005-0000-0000-00003C000000}"/>
    <cellStyle name="М29 6" xfId="81" xr:uid="{00000000-0005-0000-0000-00003D000000}"/>
    <cellStyle name="М29 7" xfId="82" xr:uid="{00000000-0005-0000-0000-00003E000000}"/>
    <cellStyle name="ОбСмета" xfId="12" xr:uid="{00000000-0005-0000-0000-00003F000000}"/>
    <cellStyle name="ОбСмета 2" xfId="83" xr:uid="{00000000-0005-0000-0000-000040000000}"/>
    <cellStyle name="ОбСмета 3" xfId="84" xr:uid="{00000000-0005-0000-0000-000041000000}"/>
    <cellStyle name="ОбСмета 4" xfId="85" xr:uid="{00000000-0005-0000-0000-000042000000}"/>
    <cellStyle name="ОбСмета 5" xfId="86" xr:uid="{00000000-0005-0000-0000-000043000000}"/>
    <cellStyle name="ОбСмета 6" xfId="87" xr:uid="{00000000-0005-0000-0000-000044000000}"/>
    <cellStyle name="ОбСмета 7" xfId="88" xr:uid="{00000000-0005-0000-0000-000045000000}"/>
    <cellStyle name="Обычный" xfId="0" builtinId="0"/>
    <cellStyle name="Обычный 10" xfId="13" xr:uid="{00000000-0005-0000-0000-000047000000}"/>
    <cellStyle name="Обычный 10 2" xfId="97" xr:uid="{00000000-0005-0000-0000-000048000000}"/>
    <cellStyle name="Обычный 11" xfId="14" xr:uid="{00000000-0005-0000-0000-000049000000}"/>
    <cellStyle name="Обычный 11 2" xfId="98" xr:uid="{00000000-0005-0000-0000-00004A000000}"/>
    <cellStyle name="Обычный 12" xfId="15" xr:uid="{00000000-0005-0000-0000-00004B000000}"/>
    <cellStyle name="Обычный 13" xfId="104" xr:uid="{00000000-0005-0000-0000-00004C000000}"/>
    <cellStyle name="Обычный 2" xfId="1" xr:uid="{00000000-0005-0000-0000-00004D000000}"/>
    <cellStyle name="Обычный 2 2" xfId="2" xr:uid="{00000000-0005-0000-0000-00004E000000}"/>
    <cellStyle name="Обычный 3" xfId="4" xr:uid="{00000000-0005-0000-0000-00004F000000}"/>
    <cellStyle name="Обычный 3 2" xfId="107" xr:uid="{00000000-0005-0000-0000-000050000000}"/>
    <cellStyle name="Обычный 3 2 2" xfId="110" xr:uid="{00000000-0005-0000-0000-000051000000}"/>
    <cellStyle name="Обычный 4" xfId="16" xr:uid="{00000000-0005-0000-0000-000052000000}"/>
    <cellStyle name="Обычный 4 2" xfId="99" xr:uid="{00000000-0005-0000-0000-000053000000}"/>
    <cellStyle name="Обычный 5" xfId="17" xr:uid="{00000000-0005-0000-0000-000054000000}"/>
    <cellStyle name="Обычный 5 2" xfId="100" xr:uid="{00000000-0005-0000-0000-000055000000}"/>
    <cellStyle name="Обычный 6" xfId="18" xr:uid="{00000000-0005-0000-0000-000056000000}"/>
    <cellStyle name="Обычный 6 2" xfId="101" xr:uid="{00000000-0005-0000-0000-000057000000}"/>
    <cellStyle name="Обычный 7" xfId="19" xr:uid="{00000000-0005-0000-0000-000058000000}"/>
    <cellStyle name="Обычный 7 2" xfId="102" xr:uid="{00000000-0005-0000-0000-000059000000}"/>
    <cellStyle name="Обычный 8" xfId="20" xr:uid="{00000000-0005-0000-0000-00005A000000}"/>
    <cellStyle name="Обычный 8 2" xfId="103" xr:uid="{00000000-0005-0000-0000-00005B000000}"/>
    <cellStyle name="Обычный 9" xfId="21" xr:uid="{00000000-0005-0000-0000-00005C000000}"/>
    <cellStyle name="Параметр" xfId="89" xr:uid="{00000000-0005-0000-0000-00005D000000}"/>
    <cellStyle name="ПеременныеСметы" xfId="90" xr:uid="{00000000-0005-0000-0000-00005E000000}"/>
    <cellStyle name="Процентный 2" xfId="3" xr:uid="{00000000-0005-0000-0000-00005F000000}"/>
    <cellStyle name="РесСмета" xfId="22" xr:uid="{00000000-0005-0000-0000-000060000000}"/>
    <cellStyle name="СводкаСтоимРаб" xfId="23" xr:uid="{00000000-0005-0000-0000-000061000000}"/>
    <cellStyle name="СводРасч" xfId="24" xr:uid="{00000000-0005-0000-0000-000062000000}"/>
    <cellStyle name="СводРасч 2" xfId="91" xr:uid="{00000000-0005-0000-0000-000063000000}"/>
    <cellStyle name="СводРасч 3" xfId="92" xr:uid="{00000000-0005-0000-0000-000064000000}"/>
    <cellStyle name="СводРасч 4" xfId="93" xr:uid="{00000000-0005-0000-0000-000065000000}"/>
    <cellStyle name="СводРасч 5" xfId="94" xr:uid="{00000000-0005-0000-0000-000066000000}"/>
    <cellStyle name="СводРасч 6" xfId="95" xr:uid="{00000000-0005-0000-0000-000067000000}"/>
    <cellStyle name="СводРасч 7" xfId="96" xr:uid="{00000000-0005-0000-0000-000068000000}"/>
    <cellStyle name="Список ресурсов" xfId="25" xr:uid="{00000000-0005-0000-0000-000069000000}"/>
    <cellStyle name="Титул" xfId="26" xr:uid="{00000000-0005-0000-0000-00006A000000}"/>
    <cellStyle name="Финансовый" xfId="105" builtinId="3"/>
    <cellStyle name="Финансовый 2" xfId="5" xr:uid="{00000000-0005-0000-0000-00006C000000}"/>
    <cellStyle name="Финансовый 3" xfId="109" xr:uid="{00000000-0005-0000-0000-00006D000000}"/>
    <cellStyle name="Хвост" xfId="27" xr:uid="{00000000-0005-0000-0000-00006E000000}"/>
    <cellStyle name="Экспертиза" xfId="28" xr:uid="{00000000-0005-0000-0000-00006F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72;&#1103;%20&#1087;&#1072;&#1087;&#1082;&#1072;\Documents%20and%20Settings\fukalova\&#1052;&#1086;&#1080;%20&#1076;&#1086;&#1082;&#1091;&#1084;&#1077;&#1085;&#1090;&#1099;\TEPLO.43_1.2(13.04.200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Титульный"/>
      <sheetName val="Справочники"/>
      <sheetName val="Список листов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3"/>
      <sheetName val="Производство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Передача"/>
      <sheetName val="Производство + Передача"/>
      <sheetName val="et_union"/>
      <sheetName val="REESTR"/>
      <sheetName val="TEHSHEET"/>
      <sheetName val="Заголовок"/>
      <sheetName val="Заголовок2"/>
      <sheetName val="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view="pageBreakPreview" zoomScale="50" zoomScaleNormal="100" zoomScaleSheetLayoutView="50" workbookViewId="0">
      <selection activeCell="N26" sqref="N26"/>
    </sheetView>
  </sheetViews>
  <sheetFormatPr defaultColWidth="9.140625" defaultRowHeight="18.75" x14ac:dyDescent="0.2"/>
  <cols>
    <col min="1" max="1" width="6.7109375" style="1" customWidth="1"/>
    <col min="2" max="2" width="51" style="1" customWidth="1"/>
    <col min="3" max="3" width="20.28515625" style="1" customWidth="1"/>
    <col min="4" max="7" width="19.7109375" style="1" customWidth="1"/>
    <col min="8" max="8" width="6.7109375" style="1" customWidth="1"/>
    <col min="9" max="9" width="25.28515625" style="38" customWidth="1"/>
    <col min="10" max="10" width="26.140625" style="38" customWidth="1"/>
    <col min="11" max="11" width="27.5703125" style="1" customWidth="1"/>
    <col min="12" max="28" width="18.7109375" style="1" customWidth="1"/>
    <col min="29" max="16384" width="9.140625" style="1"/>
  </cols>
  <sheetData>
    <row r="1" spans="1:16" ht="133.5" customHeight="1" x14ac:dyDescent="0.2">
      <c r="E1" s="70" t="s">
        <v>26</v>
      </c>
      <c r="F1" s="70"/>
      <c r="G1" s="70"/>
      <c r="H1" s="21"/>
      <c r="I1" s="37"/>
      <c r="J1" s="37"/>
      <c r="K1" s="11"/>
    </row>
    <row r="2" spans="1:16" ht="32.25" customHeight="1" x14ac:dyDescent="0.2">
      <c r="A2" s="73" t="s">
        <v>24</v>
      </c>
      <c r="B2" s="73"/>
      <c r="C2" s="73"/>
      <c r="D2" s="73"/>
      <c r="E2" s="73"/>
      <c r="F2" s="73"/>
      <c r="G2" s="73"/>
      <c r="H2" s="6"/>
    </row>
    <row r="3" spans="1:16" ht="32.25" customHeight="1" x14ac:dyDescent="0.2">
      <c r="A3" s="76" t="s">
        <v>5</v>
      </c>
      <c r="B3" s="76"/>
      <c r="C3" s="75" t="s">
        <v>27</v>
      </c>
      <c r="D3" s="75"/>
      <c r="E3" s="75"/>
      <c r="F3" s="75"/>
      <c r="G3" s="75"/>
      <c r="H3" s="10"/>
    </row>
    <row r="4" spans="1:16" s="18" customFormat="1" ht="32.25" customHeight="1" x14ac:dyDescent="0.2">
      <c r="A4" s="75" t="s">
        <v>4</v>
      </c>
      <c r="B4" s="75"/>
      <c r="C4" s="77" t="s">
        <v>48</v>
      </c>
      <c r="D4" s="77"/>
      <c r="E4" s="77"/>
      <c r="F4" s="77"/>
      <c r="G4" s="77"/>
      <c r="H4" s="10"/>
      <c r="I4" s="39"/>
      <c r="J4" s="40"/>
      <c r="K4" s="17"/>
      <c r="L4" s="17"/>
      <c r="M4" s="17"/>
      <c r="N4" s="17"/>
      <c r="O4" s="17"/>
      <c r="P4" s="17"/>
    </row>
    <row r="5" spans="1:16" s="18" customFormat="1" ht="72.75" customHeight="1" x14ac:dyDescent="0.2">
      <c r="A5" s="75" t="s">
        <v>1</v>
      </c>
      <c r="B5" s="75"/>
      <c r="C5" s="77" t="s">
        <v>47</v>
      </c>
      <c r="D5" s="77"/>
      <c r="E5" s="77"/>
      <c r="F5" s="77"/>
      <c r="G5" s="77"/>
      <c r="H5" s="10"/>
      <c r="I5" s="40"/>
      <c r="J5" s="40"/>
      <c r="K5" s="17"/>
      <c r="L5" s="17"/>
      <c r="M5" s="17"/>
      <c r="N5" s="17"/>
      <c r="O5" s="17"/>
      <c r="P5" s="17"/>
    </row>
    <row r="6" spans="1:16" s="18" customFormat="1" ht="63.75" customHeight="1" x14ac:dyDescent="0.2">
      <c r="A6" s="75" t="s">
        <v>2</v>
      </c>
      <c r="B6" s="75"/>
      <c r="C6" s="77" t="s">
        <v>49</v>
      </c>
      <c r="D6" s="77"/>
      <c r="E6" s="77"/>
      <c r="F6" s="77"/>
      <c r="G6" s="77"/>
      <c r="H6" s="10"/>
      <c r="I6" s="40"/>
      <c r="J6" s="40"/>
      <c r="K6" s="17"/>
      <c r="L6" s="17"/>
      <c r="M6" s="17"/>
      <c r="N6" s="17"/>
      <c r="O6" s="17"/>
      <c r="P6" s="17"/>
    </row>
    <row r="7" spans="1:16" s="18" customFormat="1" ht="32.25" customHeight="1" x14ac:dyDescent="0.2">
      <c r="A7" s="74" t="s">
        <v>6</v>
      </c>
      <c r="B7" s="74"/>
      <c r="C7" s="77" t="s">
        <v>44</v>
      </c>
      <c r="D7" s="77"/>
      <c r="E7" s="77"/>
      <c r="F7" s="77"/>
      <c r="G7" s="77"/>
      <c r="H7" s="10"/>
      <c r="I7" s="40"/>
      <c r="J7" s="40"/>
      <c r="K7" s="17"/>
      <c r="L7" s="17"/>
      <c r="M7" s="17"/>
      <c r="N7" s="17"/>
      <c r="O7" s="17"/>
      <c r="P7" s="17"/>
    </row>
    <row r="8" spans="1:16" s="18" customFormat="1" ht="32.25" customHeight="1" x14ac:dyDescent="0.2">
      <c r="A8" s="75" t="s">
        <v>3</v>
      </c>
      <c r="B8" s="75"/>
      <c r="C8" s="77" t="s">
        <v>28</v>
      </c>
      <c r="D8" s="77"/>
      <c r="E8" s="77"/>
      <c r="F8" s="77"/>
      <c r="G8" s="77"/>
      <c r="H8" s="10"/>
      <c r="I8" s="40"/>
      <c r="J8" s="40"/>
      <c r="K8" s="17"/>
      <c r="L8" s="17"/>
      <c r="M8" s="17"/>
      <c r="N8" s="17"/>
      <c r="O8" s="17"/>
      <c r="P8" s="17"/>
    </row>
    <row r="9" spans="1:16" s="18" customFormat="1" ht="32.25" customHeight="1" x14ac:dyDescent="0.2">
      <c r="A9" s="75" t="s">
        <v>7</v>
      </c>
      <c r="B9" s="75"/>
      <c r="C9" s="77" t="s">
        <v>41</v>
      </c>
      <c r="D9" s="77"/>
      <c r="E9" s="77"/>
      <c r="F9" s="77"/>
      <c r="G9" s="77"/>
      <c r="H9" s="10"/>
      <c r="I9" s="40"/>
      <c r="J9" s="40"/>
      <c r="K9" s="17"/>
      <c r="L9" s="17"/>
      <c r="M9" s="17"/>
      <c r="N9" s="17"/>
      <c r="O9" s="17"/>
      <c r="P9" s="17"/>
    </row>
    <row r="10" spans="1:16" s="18" customFormat="1" ht="32.25" customHeight="1" x14ac:dyDescent="0.2">
      <c r="A10" s="18" t="s">
        <v>30</v>
      </c>
      <c r="C10" s="78" t="s">
        <v>50</v>
      </c>
      <c r="D10" s="78"/>
      <c r="E10" s="78"/>
      <c r="F10" s="78"/>
      <c r="G10" s="78"/>
      <c r="I10" s="40"/>
      <c r="J10" s="40"/>
      <c r="K10" s="17"/>
      <c r="L10" s="17"/>
      <c r="M10" s="17"/>
      <c r="N10" s="17"/>
      <c r="O10" s="17"/>
      <c r="P10" s="17"/>
    </row>
    <row r="11" spans="1:16" s="6" customFormat="1" ht="75" x14ac:dyDescent="0.2">
      <c r="A11" s="8" t="s">
        <v>0</v>
      </c>
      <c r="B11" s="8" t="s">
        <v>14</v>
      </c>
      <c r="C11" s="62" t="s">
        <v>29</v>
      </c>
      <c r="D11" s="8" t="s">
        <v>13</v>
      </c>
      <c r="E11" s="8" t="s">
        <v>15</v>
      </c>
      <c r="F11" s="8" t="s">
        <v>16</v>
      </c>
      <c r="G11" s="9" t="s">
        <v>17</v>
      </c>
      <c r="H11" s="23"/>
      <c r="I11" s="35" t="s">
        <v>18</v>
      </c>
      <c r="J11" s="35" t="s">
        <v>19</v>
      </c>
    </row>
    <row r="12" spans="1:16" s="6" customFormat="1" ht="37.5" x14ac:dyDescent="0.2">
      <c r="A12" s="27" t="s">
        <v>40</v>
      </c>
      <c r="B12" s="44" t="s">
        <v>11</v>
      </c>
      <c r="C12" s="65" t="s">
        <v>42</v>
      </c>
      <c r="D12" s="45" t="s">
        <v>9</v>
      </c>
      <c r="E12" s="46">
        <v>1</v>
      </c>
      <c r="F12" s="64">
        <v>37944.019999999997</v>
      </c>
      <c r="G12" s="47">
        <f>E12*F12</f>
        <v>37944.019999999997</v>
      </c>
      <c r="H12" s="22"/>
      <c r="I12" s="34">
        <f>G12</f>
        <v>37944.019999999997</v>
      </c>
      <c r="J12" s="34">
        <f>I12*1.2</f>
        <v>45532.82</v>
      </c>
    </row>
    <row r="13" spans="1:16" s="6" customFormat="1" ht="37.5" x14ac:dyDescent="0.2">
      <c r="A13" s="27" t="s">
        <v>39</v>
      </c>
      <c r="B13" s="44" t="s">
        <v>46</v>
      </c>
      <c r="C13" s="66" t="s">
        <v>38</v>
      </c>
      <c r="D13" s="45" t="s">
        <v>10</v>
      </c>
      <c r="E13" s="45">
        <v>1</v>
      </c>
      <c r="F13" s="47">
        <v>48356.99</v>
      </c>
      <c r="G13" s="47">
        <f>E13*F13</f>
        <v>48356.99</v>
      </c>
      <c r="H13" s="22"/>
      <c r="I13" s="34">
        <f>G13*G15</f>
        <v>48356.99</v>
      </c>
      <c r="J13" s="34">
        <f t="shared" ref="J13" si="0">I13*1.2</f>
        <v>58028.39</v>
      </c>
    </row>
    <row r="14" spans="1:16" s="6" customFormat="1" x14ac:dyDescent="0.2">
      <c r="A14" s="27"/>
      <c r="B14" s="48" t="s">
        <v>20</v>
      </c>
      <c r="C14" s="61"/>
      <c r="D14" s="49"/>
      <c r="E14" s="50"/>
      <c r="F14" s="51"/>
      <c r="G14" s="52">
        <f>SUM(G13:G13)</f>
        <v>48356.99</v>
      </c>
      <c r="H14" s="24"/>
      <c r="I14" s="34"/>
      <c r="J14" s="34"/>
    </row>
    <row r="15" spans="1:16" s="6" customFormat="1" x14ac:dyDescent="0.2">
      <c r="A15" s="28"/>
      <c r="B15" s="53" t="s">
        <v>43</v>
      </c>
      <c r="C15" s="53" t="s">
        <v>45</v>
      </c>
      <c r="D15" s="54"/>
      <c r="E15" s="55"/>
      <c r="F15" s="47"/>
      <c r="G15" s="56">
        <v>1</v>
      </c>
      <c r="H15" s="25"/>
      <c r="I15" s="34"/>
      <c r="J15" s="34"/>
    </row>
    <row r="16" spans="1:16" s="6" customFormat="1" x14ac:dyDescent="0.2">
      <c r="A16" s="29"/>
      <c r="B16" s="57" t="s">
        <v>21</v>
      </c>
      <c r="C16" s="57"/>
      <c r="D16" s="58"/>
      <c r="E16" s="58"/>
      <c r="F16" s="58"/>
      <c r="G16" s="47">
        <f>+G14*G15</f>
        <v>48356.99</v>
      </c>
      <c r="H16" s="22"/>
      <c r="I16" s="34">
        <f>SUM(I13:I15)</f>
        <v>48356.99</v>
      </c>
      <c r="J16" s="34">
        <f>SUM(J13:J13)</f>
        <v>58028.39</v>
      </c>
    </row>
    <row r="17" spans="1:11" s="6" customFormat="1" x14ac:dyDescent="0.2">
      <c r="A17" s="67" t="s">
        <v>22</v>
      </c>
      <c r="B17" s="68"/>
      <c r="C17" s="59"/>
      <c r="D17" s="35"/>
      <c r="E17" s="35"/>
      <c r="F17" s="36"/>
      <c r="G17" s="47">
        <f>ROUND(G16+G12,2)</f>
        <v>86301.01</v>
      </c>
      <c r="H17" s="22"/>
      <c r="I17" s="34">
        <f>ROUND(I16+I12,2)</f>
        <v>86301.01</v>
      </c>
      <c r="J17" s="34" t="s">
        <v>25</v>
      </c>
    </row>
    <row r="18" spans="1:11" s="6" customFormat="1" x14ac:dyDescent="0.2">
      <c r="A18" s="67" t="s">
        <v>8</v>
      </c>
      <c r="B18" s="68"/>
      <c r="C18" s="59"/>
      <c r="D18" s="35"/>
      <c r="E18" s="35"/>
      <c r="F18" s="36"/>
      <c r="G18" s="47">
        <f>G17*20%</f>
        <v>17260.2</v>
      </c>
      <c r="H18" s="22"/>
      <c r="I18" s="34">
        <f>I17*0.2</f>
        <v>17260.2</v>
      </c>
      <c r="J18" s="34" t="s">
        <v>25</v>
      </c>
    </row>
    <row r="19" spans="1:11" s="6" customFormat="1" x14ac:dyDescent="0.2">
      <c r="A19" s="71" t="s">
        <v>23</v>
      </c>
      <c r="B19" s="72"/>
      <c r="C19" s="60"/>
      <c r="D19" s="12"/>
      <c r="E19" s="12"/>
      <c r="F19" s="13"/>
      <c r="G19" s="14">
        <f>G18+G17</f>
        <v>103561.21</v>
      </c>
      <c r="H19" s="26"/>
      <c r="I19" s="34">
        <f>I18+I17</f>
        <v>103561.21</v>
      </c>
      <c r="J19" s="34">
        <f>J12+J16</f>
        <v>103561.21</v>
      </c>
    </row>
    <row r="20" spans="1:11" s="2" customFormat="1" x14ac:dyDescent="0.2">
      <c r="D20" s="15"/>
      <c r="E20" s="15"/>
      <c r="F20" s="15"/>
      <c r="G20" s="15"/>
      <c r="H20" s="15"/>
      <c r="I20" s="41"/>
      <c r="J20" s="41"/>
      <c r="K20" s="16"/>
    </row>
    <row r="21" spans="1:11" s="3" customFormat="1" x14ac:dyDescent="0.2">
      <c r="A21" s="19" t="s">
        <v>12</v>
      </c>
      <c r="B21" s="7"/>
      <c r="C21" s="7" t="s">
        <v>37</v>
      </c>
      <c r="D21" s="5"/>
      <c r="E21" s="30"/>
      <c r="F21" s="31"/>
      <c r="G21" s="32"/>
      <c r="H21" s="4"/>
      <c r="I21" s="42"/>
      <c r="J21" s="42"/>
    </row>
    <row r="22" spans="1:11" s="3" customFormat="1" x14ac:dyDescent="0.2">
      <c r="A22" s="20"/>
      <c r="B22" s="5"/>
      <c r="C22" s="5"/>
      <c r="D22" s="5"/>
      <c r="E22" s="30"/>
      <c r="F22" s="31"/>
      <c r="G22" s="32"/>
      <c r="H22" s="4"/>
      <c r="I22" s="42"/>
      <c r="J22" s="42"/>
    </row>
    <row r="23" spans="1:11" s="3" customFormat="1" ht="25.5" customHeight="1" x14ac:dyDescent="0.2">
      <c r="A23" s="19"/>
      <c r="B23" s="7"/>
      <c r="C23" s="7"/>
      <c r="D23" s="5"/>
      <c r="E23" s="33"/>
      <c r="F23" s="20"/>
      <c r="G23" s="32"/>
      <c r="H23" s="4"/>
      <c r="I23" s="42"/>
      <c r="J23" s="43"/>
    </row>
    <row r="24" spans="1:11" s="3" customFormat="1" ht="25.5" customHeight="1" x14ac:dyDescent="0.2">
      <c r="A24" s="19"/>
      <c r="B24" s="7"/>
      <c r="C24" s="7"/>
      <c r="D24" s="5"/>
      <c r="E24" s="33"/>
      <c r="F24" s="20"/>
      <c r="G24" s="32"/>
      <c r="H24" s="4"/>
      <c r="I24" s="42"/>
      <c r="J24" s="43"/>
    </row>
    <row r="25" spans="1:11" s="3" customFormat="1" x14ac:dyDescent="0.2">
      <c r="A25" s="63" t="s">
        <v>31</v>
      </c>
      <c r="B25" s="69" t="s">
        <v>32</v>
      </c>
      <c r="C25" s="69"/>
      <c r="D25" s="69"/>
      <c r="E25" s="69"/>
      <c r="F25" s="69"/>
      <c r="G25" s="69"/>
      <c r="H25" s="4"/>
      <c r="I25" s="42"/>
      <c r="J25" s="42"/>
    </row>
    <row r="26" spans="1:11" x14ac:dyDescent="0.2">
      <c r="A26" s="63" t="s">
        <v>33</v>
      </c>
      <c r="B26" s="69" t="s">
        <v>34</v>
      </c>
      <c r="C26" s="69"/>
      <c r="D26" s="69"/>
      <c r="E26" s="69"/>
      <c r="F26" s="69"/>
      <c r="G26" s="69"/>
    </row>
    <row r="27" spans="1:11" x14ac:dyDescent="0.2">
      <c r="A27" s="63" t="s">
        <v>35</v>
      </c>
      <c r="B27" s="69" t="s">
        <v>36</v>
      </c>
      <c r="C27" s="69"/>
      <c r="D27" s="69"/>
      <c r="E27" s="69"/>
      <c r="F27" s="69"/>
      <c r="G27" s="69"/>
    </row>
    <row r="28" spans="1:11" ht="6.75" customHeight="1" x14ac:dyDescent="0.2"/>
  </sheetData>
  <mergeCells count="23">
    <mergeCell ref="C9:G9"/>
    <mergeCell ref="C10:G10"/>
    <mergeCell ref="C3:G3"/>
    <mergeCell ref="C4:G4"/>
    <mergeCell ref="C5:G5"/>
    <mergeCell ref="C6:G6"/>
    <mergeCell ref="C7:G7"/>
    <mergeCell ref="A17:B17"/>
    <mergeCell ref="B25:G25"/>
    <mergeCell ref="B26:G26"/>
    <mergeCell ref="B27:G27"/>
    <mergeCell ref="E1:G1"/>
    <mergeCell ref="A18:B18"/>
    <mergeCell ref="A19:B19"/>
    <mergeCell ref="A2:G2"/>
    <mergeCell ref="A7:B7"/>
    <mergeCell ref="A9:B9"/>
    <mergeCell ref="A3:B3"/>
    <mergeCell ref="A4:B4"/>
    <mergeCell ref="A5:B5"/>
    <mergeCell ref="A6:B6"/>
    <mergeCell ref="A8:B8"/>
    <mergeCell ref="C8:G8"/>
  </mergeCells>
  <pageMargins left="0.78740157480314965" right="0.39370078740157483" top="0.39370078740157483" bottom="0.39370078740157483" header="0.31496062992125984" footer="0.31496062992125984"/>
  <pageSetup paperSize="9"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Ст. ставки</vt:lpstr>
      <vt:lpstr>'Ст. 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Shalaiko</dc:creator>
  <cp:lastModifiedBy>Марина Владимировна Николаева</cp:lastModifiedBy>
  <cp:lastPrinted>2023-09-12T07:40:47Z</cp:lastPrinted>
  <dcterms:created xsi:type="dcterms:W3CDTF">2012-12-15T10:19:58Z</dcterms:created>
  <dcterms:modified xsi:type="dcterms:W3CDTF">2024-04-11T08:37:45Z</dcterms:modified>
</cp:coreProperties>
</file>