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245" windowWidth="14805" windowHeight="6870" tabRatio="886"/>
  </bookViews>
  <sheets>
    <sheet name="УНЦ  КЛ-10 кВ" sheetId="52" r:id="rId1"/>
  </sheets>
  <calcPr calcId="145621"/>
</workbook>
</file>

<file path=xl/calcChain.xml><?xml version="1.0" encoding="utf-8"?>
<calcChain xmlns="http://schemas.openxmlformats.org/spreadsheetml/2006/main">
  <c r="I23" i="52" l="1"/>
  <c r="J23" i="52" s="1"/>
  <c r="I22" i="52"/>
  <c r="J22" i="52" s="1"/>
  <c r="I20" i="52"/>
  <c r="J20" i="52" s="1"/>
  <c r="I25" i="52" l="1"/>
  <c r="J25" i="52" s="1"/>
  <c r="I16" i="52"/>
  <c r="J16" i="52" s="1"/>
  <c r="I24" i="52" l="1"/>
  <c r="J24" i="52" l="1"/>
  <c r="J26" i="52" s="1"/>
  <c r="I26" i="52"/>
  <c r="J17" i="52"/>
  <c r="J27" i="52" s="1"/>
  <c r="J31" i="52" s="1"/>
  <c r="J28" i="52" l="1"/>
  <c r="J29" i="52" s="1"/>
  <c r="J30" i="52" s="1"/>
</calcChain>
</file>

<file path=xl/sharedStrings.xml><?xml version="1.0" encoding="utf-8"?>
<sst xmlns="http://schemas.openxmlformats.org/spreadsheetml/2006/main" count="67" uniqueCount="60">
  <si>
    <t>№ п/п</t>
  </si>
  <si>
    <t>Характеристика предприятия, здания, сооружения или виды работ</t>
  </si>
  <si>
    <t>Единица измерения</t>
  </si>
  <si>
    <t>ПИР:</t>
  </si>
  <si>
    <t>СМР И ПРОЧИЕ ЗАТРАТЫ:</t>
  </si>
  <si>
    <t>Итого СМР и прочие затраты</t>
  </si>
  <si>
    <t>НДС 20%</t>
  </si>
  <si>
    <t>ВСЕГО с НДС 20%</t>
  </si>
  <si>
    <t>инженер-сметчик</t>
  </si>
  <si>
    <t>ведущий инженер-сметчик</t>
  </si>
  <si>
    <t>Итого ПИР</t>
  </si>
  <si>
    <t>Обоснование расчёта</t>
  </si>
  <si>
    <t>Кол-во</t>
  </si>
  <si>
    <t>Коэфф-т перехода от базового УНЦ к УНЦ субъектов РФ</t>
  </si>
  <si>
    <t>К-ты к таблице КфN</t>
  </si>
  <si>
    <t>Норматив цены,                               тыс. руб</t>
  </si>
  <si>
    <t xml:space="preserve">Стоимость
в ценах на 01.01.2023
 руб.
</t>
  </si>
  <si>
    <t xml:space="preserve">Расчет составлен на основании укрупнённые нормативы цены типовых технологических решений капитального строительства объектов электроэнергетики в части объектов электросетевого хозяйства (приказ Минэнерго России от 26.02.2024 №131) - (УНЦ)  </t>
  </si>
  <si>
    <t>1</t>
  </si>
  <si>
    <t xml:space="preserve">Всего без НДС </t>
  </si>
  <si>
    <t>в т.ч. ПИР с НДС</t>
  </si>
  <si>
    <t xml:space="preserve">Составил:  </t>
  </si>
  <si>
    <t>Сердобинцева Е.А.</t>
  </si>
  <si>
    <t xml:space="preserve">Проверил:  </t>
  </si>
  <si>
    <t xml:space="preserve"> Укрупнённый расчёт № </t>
  </si>
  <si>
    <t>1 объект</t>
  </si>
  <si>
    <t xml:space="preserve"> стоимости ремонта</t>
  </si>
  <si>
    <t>1 км по трассе</t>
  </si>
  <si>
    <t>1,84</t>
  </si>
  <si>
    <t>1,45</t>
  </si>
  <si>
    <t xml:space="preserve">объекта по адресу:   КТП-187 инв. № 864066703, расположенной по адресу: Ленинградская обл., Выборгский р-н, п. Сосновая горка, военный городок № 33
</t>
  </si>
  <si>
    <t>•    Трансформатор ТМ-250 10/0,4кВ</t>
  </si>
  <si>
    <t>•    Оборудование РУ-10кВ</t>
  </si>
  <si>
    <t>•    Оборудование РУ-0,4кВ</t>
  </si>
  <si>
    <t>Составлен в ценах на 01.01.2023  с переводом индексом-дефлятором Минэкономразвития РФ  (публикации 30.09.2024) на 2027 г.</t>
  </si>
  <si>
    <t>Стоимость
в ценах 2027 г.
с показателем  1,063*1,073*1,051*1,042*1,04  Минэкономразвития 
руб.</t>
  </si>
  <si>
    <t>в т.ч. в составе новой КТП 10/0,4кВ 250кВА:</t>
  </si>
  <si>
    <t>Подготовка и устройство территории для КТП 10/0,4кВ 250кВА:</t>
  </si>
  <si>
    <t>Демонтаж КТП</t>
  </si>
  <si>
    <t>1 элемент ПС</t>
  </si>
  <si>
    <t>Устройство КТП-10/0,4 кВ 250кВА:</t>
  </si>
  <si>
    <t xml:space="preserve">Устройство траншеи КЛ и восстановление благоустройства по трассе   L=0,02 км </t>
  </si>
  <si>
    <t>УНЦ,  глава 18, т. Б2-02-1</t>
  </si>
  <si>
    <t>0,02</t>
  </si>
  <si>
    <t xml:space="preserve">УНЦ,  глава 18, т. К1-02-2, т. Ц1-89-10 К=1,84 коэффициент перехода от базового УНЦ к УНЦ субъектов РФ(Ленинградская область)                                 </t>
  </si>
  <si>
    <t>1,96</t>
  </si>
  <si>
    <t>КТП 10/0,4 кВ 250 кВА Тупиковая</t>
  </si>
  <si>
    <t xml:space="preserve">1 ед. </t>
  </si>
  <si>
    <t xml:space="preserve">УНЦ,  глава 7, т. Э1-06-1, т. Ц1-89-2 К=1,45 коэффициент перехода от базового УНЦ к УНЦ субъектов РФ (Ленинградская область)                                              </t>
  </si>
  <si>
    <t xml:space="preserve">УНЦ,  глава 7, т. В8-01-1, т. Ц1-89-1 К=1,51 коэффициент перехода от базового УНЦ к УНЦ субъектов РФ (Ленинградская область)                                              </t>
  </si>
  <si>
    <t>1 ячейка</t>
  </si>
  <si>
    <t>1,51</t>
  </si>
  <si>
    <t xml:space="preserve">УНЦ,  глава 15, т. М6-05-10 т. Ц1-89-8 К=1,96 коэффициент перехода от базового УНЦ к УНЦ субъектов РФ(Ленинградская область)             </t>
  </si>
  <si>
    <t>ПИР КТП 10/0,4 кВ</t>
  </si>
  <si>
    <t>2</t>
  </si>
  <si>
    <t>Ячейки выключвателя нагрузки (ВНА 10/630 с заземляющими ножами - 2 шт.)</t>
  </si>
  <si>
    <t>0,04</t>
  </si>
  <si>
    <t xml:space="preserve">Проклалка КЛ-10 кВ , L=0,04 км </t>
  </si>
  <si>
    <t xml:space="preserve">•    КЛ-10кВ  40 м , марка АСБл-10 3х50 </t>
  </si>
  <si>
    <t xml:space="preserve">УНЦ,  глава 25,  т. П6-07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</si>
</sst>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rgb="FF000000"/>
      <name val="Calibri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0" fontId="3" fillId="0" borderId="0"/>
    <xf numFmtId="0" fontId="4" fillId="0" borderId="0">
      <alignment horizontal="left" vertical="top"/>
    </xf>
    <xf numFmtId="0" fontId="2" fillId="0" borderId="0"/>
    <xf numFmtId="0" fontId="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2" fillId="0" borderId="0">
      <alignment horizontal="left" vertical="center"/>
    </xf>
    <xf numFmtId="0" fontId="13" fillId="0" borderId="0">
      <alignment horizontal="right" vertical="center"/>
    </xf>
    <xf numFmtId="0" fontId="13" fillId="0" borderId="0">
      <alignment horizontal="right" vertical="center"/>
    </xf>
    <xf numFmtId="0" fontId="12" fillId="0" borderId="0">
      <alignment horizontal="left" vertical="center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top"/>
    </xf>
    <xf numFmtId="0" fontId="14" fillId="0" borderId="1">
      <alignment horizontal="left" vertical="top"/>
    </xf>
    <xf numFmtId="0" fontId="14" fillId="0" borderId="1">
      <alignment horizontal="right" vertical="top"/>
    </xf>
    <xf numFmtId="0" fontId="14" fillId="0" borderId="3">
      <alignment horizontal="center" vertical="center"/>
    </xf>
    <xf numFmtId="0" fontId="14" fillId="0" borderId="1">
      <alignment horizontal="left" vertical="top"/>
    </xf>
    <xf numFmtId="0" fontId="14" fillId="0" borderId="0">
      <alignment horizontal="left" vertical="center"/>
    </xf>
    <xf numFmtId="0" fontId="14" fillId="0" borderId="3">
      <alignment horizontal="left" vertical="center"/>
    </xf>
    <xf numFmtId="0" fontId="14" fillId="0" borderId="3">
      <alignment horizontal="center" vertical="center"/>
    </xf>
    <xf numFmtId="0" fontId="14" fillId="0" borderId="7">
      <alignment horizontal="left" vertical="center"/>
    </xf>
    <xf numFmtId="0" fontId="14" fillId="0" borderId="3">
      <alignment horizontal="left" vertical="center"/>
    </xf>
    <xf numFmtId="0" fontId="14" fillId="0" borderId="8">
      <alignment horizontal="left" vertical="center"/>
    </xf>
    <xf numFmtId="0" fontId="14" fillId="0" borderId="0">
      <alignment horizontal="left" vertical="center"/>
    </xf>
    <xf numFmtId="0" fontId="14" fillId="0" borderId="0">
      <alignment horizontal="left"/>
    </xf>
    <xf numFmtId="0" fontId="14" fillId="0" borderId="0">
      <alignment horizontal="left" vertical="top"/>
    </xf>
    <xf numFmtId="0" fontId="15" fillId="0" borderId="0">
      <alignment horizontal="center" vertical="center"/>
    </xf>
    <xf numFmtId="0" fontId="16" fillId="0" borderId="0">
      <alignment horizontal="center" vertical="center"/>
    </xf>
    <xf numFmtId="0" fontId="13" fillId="0" borderId="0">
      <alignment horizontal="center" vertical="top"/>
    </xf>
    <xf numFmtId="0" fontId="14" fillId="0" borderId="0">
      <alignment horizontal="center" vertical="top"/>
    </xf>
    <xf numFmtId="0" fontId="13" fillId="0" borderId="0">
      <alignment horizontal="left" vertical="top"/>
    </xf>
    <xf numFmtId="0" fontId="14" fillId="0" borderId="1">
      <alignment horizontal="center" vertical="center"/>
    </xf>
    <xf numFmtId="0" fontId="14" fillId="0" borderId="1">
      <alignment horizontal="left" vertical="top"/>
    </xf>
    <xf numFmtId="0" fontId="13" fillId="0" borderId="1">
      <alignment horizontal="center" vertical="center"/>
    </xf>
    <xf numFmtId="0" fontId="14" fillId="0" borderId="1">
      <alignment horizontal="left" vertical="center"/>
    </xf>
    <xf numFmtId="0" fontId="14" fillId="0" borderId="1">
      <alignment horizontal="center" vertical="top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9" fillId="0" borderId="0"/>
    <xf numFmtId="0" fontId="9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9" fillId="0" borderId="0" applyNumberFormat="0" applyFont="0" applyFill="0" applyBorder="0" applyAlignment="0" applyProtection="0">
      <alignment vertical="top"/>
    </xf>
    <xf numFmtId="0" fontId="17" fillId="0" borderId="0"/>
    <xf numFmtId="0" fontId="9" fillId="0" borderId="1" applyBorder="0" applyAlignment="0">
      <alignment horizontal="center" wrapText="1"/>
    </xf>
    <xf numFmtId="9" fontId="3" fillId="0" borderId="0" applyFont="0" applyFill="0" applyBorder="0" applyAlignment="0" applyProtection="0"/>
    <xf numFmtId="0" fontId="18" fillId="0" borderId="0">
      <alignment horizontal="center"/>
    </xf>
    <xf numFmtId="43" fontId="9" fillId="0" borderId="0" applyFont="0" applyFill="0" applyBorder="0" applyAlignment="0" applyProtection="0"/>
    <xf numFmtId="0" fontId="18" fillId="0" borderId="0">
      <alignment horizontal="left" vertical="top"/>
    </xf>
  </cellStyleXfs>
  <cellXfs count="75">
    <xf numFmtId="0" fontId="0" fillId="0" borderId="0" xfId="0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4" applyNumberFormat="1" applyFont="1" applyFill="1" applyBorder="1" applyAlignment="1" applyProtection="1">
      <alignment vertical="center"/>
    </xf>
    <xf numFmtId="0" fontId="1" fillId="0" borderId="0" xfId="5"/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1" xfId="5" applyFont="1" applyBorder="1" applyAlignment="1">
      <alignment horizontal="center" vertical="center"/>
    </xf>
    <xf numFmtId="49" fontId="6" fillId="0" borderId="1" xfId="5" applyNumberFormat="1" applyFont="1" applyBorder="1" applyAlignment="1">
      <alignment wrapText="1"/>
    </xf>
    <xf numFmtId="49" fontId="6" fillId="0" borderId="1" xfId="5" applyNumberFormat="1" applyFont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4" fontId="6" fillId="0" borderId="1" xfId="5" applyNumberFormat="1" applyFont="1" applyFill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wrapText="1"/>
    </xf>
    <xf numFmtId="4" fontId="7" fillId="0" borderId="1" xfId="5" applyNumberFormat="1" applyFont="1" applyBorder="1" applyAlignment="1">
      <alignment horizontal="right" wrapText="1"/>
    </xf>
    <xf numFmtId="49" fontId="8" fillId="0" borderId="5" xfId="5" applyNumberFormat="1" applyFont="1" applyBorder="1" applyAlignment="1">
      <alignment horizontal="left" wrapText="1"/>
    </xf>
    <xf numFmtId="49" fontId="8" fillId="0" borderId="4" xfId="5" applyNumberFormat="1" applyFont="1" applyBorder="1" applyAlignment="1">
      <alignment horizontal="left" wrapText="1"/>
    </xf>
    <xf numFmtId="0" fontId="6" fillId="0" borderId="1" xfId="5" applyNumberFormat="1" applyFont="1" applyBorder="1" applyAlignment="1">
      <alignment horizontal="center" vertical="center" wrapText="1"/>
    </xf>
    <xf numFmtId="4" fontId="6" fillId="0" borderId="1" xfId="5" applyNumberFormat="1" applyFont="1" applyBorder="1" applyAlignment="1">
      <alignment wrapText="1"/>
    </xf>
    <xf numFmtId="4" fontId="7" fillId="0" borderId="1" xfId="5" applyNumberFormat="1" applyFont="1" applyFill="1" applyBorder="1" applyAlignment="1">
      <alignment horizontal="right" wrapText="1"/>
    </xf>
    <xf numFmtId="0" fontId="7" fillId="0" borderId="1" xfId="5" applyFont="1" applyBorder="1" applyAlignment="1">
      <alignment horizontal="left" vertical="top"/>
    </xf>
    <xf numFmtId="0" fontId="6" fillId="0" borderId="5" xfId="5" applyFont="1" applyBorder="1" applyAlignment="1">
      <alignment horizontal="center"/>
    </xf>
    <xf numFmtId="0" fontId="6" fillId="0" borderId="1" xfId="5" applyFont="1" applyBorder="1" applyAlignment="1"/>
    <xf numFmtId="2" fontId="7" fillId="0" borderId="1" xfId="5" applyNumberFormat="1" applyFont="1" applyBorder="1" applyAlignment="1"/>
    <xf numFmtId="0" fontId="6" fillId="0" borderId="1" xfId="5" applyFont="1" applyBorder="1" applyAlignment="1">
      <alignment horizontal="left" vertical="top"/>
    </xf>
    <xf numFmtId="2" fontId="6" fillId="0" borderId="1" xfId="5" applyNumberFormat="1" applyFont="1" applyBorder="1" applyAlignment="1"/>
    <xf numFmtId="4" fontId="6" fillId="0" borderId="1" xfId="5" applyNumberFormat="1" applyFont="1" applyFill="1" applyBorder="1" applyAlignment="1">
      <alignment horizontal="right" wrapText="1"/>
    </xf>
    <xf numFmtId="49" fontId="7" fillId="0" borderId="1" xfId="5" applyNumberFormat="1" applyFont="1" applyBorder="1" applyAlignment="1">
      <alignment wrapText="1"/>
    </xf>
    <xf numFmtId="2" fontId="6" fillId="0" borderId="1" xfId="5" applyNumberFormat="1" applyFont="1" applyBorder="1" applyAlignment="1">
      <alignment wrapText="1"/>
    </xf>
    <xf numFmtId="49" fontId="6" fillId="0" borderId="0" xfId="5" applyNumberFormat="1" applyFont="1" applyAlignment="1">
      <alignment horizontal="center" vertical="center" wrapText="1"/>
    </xf>
    <xf numFmtId="49" fontId="6" fillId="0" borderId="0" xfId="5" applyNumberFormat="1" applyFont="1" applyAlignment="1">
      <alignment wrapText="1"/>
    </xf>
    <xf numFmtId="164" fontId="6" fillId="0" borderId="0" xfId="5" applyNumberFormat="1" applyFont="1" applyFill="1" applyAlignment="1">
      <alignment wrapText="1"/>
    </xf>
    <xf numFmtId="0" fontId="5" fillId="0" borderId="0" xfId="5" applyFont="1" applyFill="1" applyAlignment="1">
      <alignment horizontal="center" vertical="center"/>
    </xf>
    <xf numFmtId="0" fontId="5" fillId="0" borderId="0" xfId="5" applyFont="1" applyFill="1" applyAlignment="1">
      <alignment horizontal="right" vertical="top" wrapText="1"/>
    </xf>
    <xf numFmtId="0" fontId="5" fillId="0" borderId="2" xfId="5" applyFont="1" applyFill="1" applyBorder="1" applyAlignment="1">
      <alignment horizontal="left" vertical="top" wrapText="1"/>
    </xf>
    <xf numFmtId="0" fontId="5" fillId="0" borderId="0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 vertical="center" wrapText="1"/>
    </xf>
    <xf numFmtId="0" fontId="5" fillId="0" borderId="0" xfId="6" applyFont="1" applyAlignment="1"/>
    <xf numFmtId="0" fontId="5" fillId="0" borderId="0" xfId="5" applyFont="1" applyFill="1" applyBorder="1" applyAlignment="1">
      <alignment horizontal="left" vertical="top"/>
    </xf>
    <xf numFmtId="0" fontId="5" fillId="0" borderId="0" xfId="5" applyFont="1" applyFill="1" applyBorder="1" applyAlignment="1">
      <alignment horizontal="left" vertical="center"/>
    </xf>
    <xf numFmtId="0" fontId="5" fillId="0" borderId="0" xfId="5" applyFont="1" applyFill="1" applyAlignment="1">
      <alignment horizontal="right" wrapText="1"/>
    </xf>
    <xf numFmtId="0" fontId="5" fillId="0" borderId="2" xfId="5" applyFont="1" applyFill="1" applyBorder="1" applyAlignment="1">
      <alignment vertical="top" wrapText="1"/>
    </xf>
    <xf numFmtId="0" fontId="5" fillId="0" borderId="0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  <xf numFmtId="0" fontId="11" fillId="0" borderId="0" xfId="5" applyFont="1" applyFill="1" applyAlignment="1">
      <alignment horizontal="center" vertical="center" wrapText="1"/>
    </xf>
    <xf numFmtId="49" fontId="6" fillId="0" borderId="0" xfId="5" applyNumberFormat="1" applyFont="1" applyAlignment="1"/>
    <xf numFmtId="49" fontId="6" fillId="0" borderId="0" xfId="5" applyNumberFormat="1" applyFont="1" applyAlignment="1">
      <alignment horizontal="center" vertical="center"/>
    </xf>
    <xf numFmtId="4" fontId="6" fillId="0" borderId="0" xfId="5" applyNumberFormat="1" applyFont="1" applyAlignment="1"/>
    <xf numFmtId="0" fontId="6" fillId="0" borderId="0" xfId="5" applyFont="1" applyAlignment="1">
      <alignment horizontal="center" vertical="center" wrapText="1"/>
    </xf>
    <xf numFmtId="0" fontId="6" fillId="0" borderId="0" xfId="5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8" fillId="0" borderId="5" xfId="5" applyNumberFormat="1" applyFont="1" applyBorder="1" applyAlignment="1">
      <alignment horizontal="left" wrapText="1"/>
    </xf>
    <xf numFmtId="49" fontId="8" fillId="0" borderId="4" xfId="5" applyNumberFormat="1" applyFont="1" applyBorder="1" applyAlignment="1">
      <alignment horizontal="left" wrapText="1"/>
    </xf>
    <xf numFmtId="0" fontId="6" fillId="0" borderId="0" xfId="5" quotePrefix="1" applyFont="1" applyAlignment="1">
      <alignment horizontal="center" vertical="top" wrapText="1"/>
    </xf>
    <xf numFmtId="0" fontId="1" fillId="0" borderId="0" xfId="5" applyFont="1" applyAlignment="1">
      <alignment vertical="top"/>
    </xf>
    <xf numFmtId="49" fontId="6" fillId="3" borderId="1" xfId="5" applyNumberFormat="1" applyFont="1" applyFill="1" applyBorder="1" applyAlignment="1">
      <alignment horizontal="center" vertical="center" wrapText="1"/>
    </xf>
    <xf numFmtId="49" fontId="8" fillId="0" borderId="3" xfId="5" applyNumberFormat="1" applyFont="1" applyBorder="1" applyAlignment="1">
      <alignment horizontal="left" wrapText="1"/>
    </xf>
    <xf numFmtId="49" fontId="8" fillId="0" borderId="5" xfId="5" applyNumberFormat="1" applyFont="1" applyBorder="1" applyAlignment="1">
      <alignment horizontal="left" wrapText="1"/>
    </xf>
    <xf numFmtId="0" fontId="6" fillId="0" borderId="0" xfId="5" applyFont="1" applyAlignment="1">
      <alignment horizontal="center" wrapText="1"/>
    </xf>
    <xf numFmtId="0" fontId="1" fillId="0" borderId="0" xfId="5" applyFont="1" applyAlignment="1">
      <alignment wrapText="1"/>
    </xf>
    <xf numFmtId="0" fontId="1" fillId="0" borderId="0" xfId="5" applyAlignment="1">
      <alignment wrapText="1"/>
    </xf>
    <xf numFmtId="0" fontId="6" fillId="0" borderId="0" xfId="5" quotePrefix="1" applyFont="1" applyFill="1" applyAlignment="1">
      <alignment horizontal="center" vertical="top" wrapText="1"/>
    </xf>
    <xf numFmtId="0" fontId="6" fillId="0" borderId="0" xfId="5" applyFont="1" applyFill="1" applyAlignment="1">
      <alignment horizontal="center" vertical="top" wrapText="1"/>
    </xf>
    <xf numFmtId="0" fontId="10" fillId="0" borderId="0" xfId="5" quotePrefix="1" applyNumberFormat="1" applyFont="1" applyFill="1" applyAlignment="1">
      <alignment horizontal="center" vertical="center" wrapText="1"/>
    </xf>
    <xf numFmtId="0" fontId="1" fillId="0" borderId="0" xfId="5" applyNumberFormat="1" applyAlignment="1">
      <alignment horizontal="center" vertical="center" wrapText="1"/>
    </xf>
    <xf numFmtId="0" fontId="6" fillId="0" borderId="0" xfId="5" quotePrefix="1" applyFont="1" applyAlignment="1">
      <alignment horizontal="center" vertical="top" wrapText="1"/>
    </xf>
    <xf numFmtId="0" fontId="1" fillId="0" borderId="0" xfId="5" applyFont="1" applyAlignment="1">
      <alignment vertical="top"/>
    </xf>
    <xf numFmtId="0" fontId="6" fillId="0" borderId="2" xfId="5" applyFont="1" applyFill="1" applyBorder="1" applyAlignment="1">
      <alignment horizontal="left" vertical="top" wrapText="1"/>
    </xf>
    <xf numFmtId="0" fontId="5" fillId="0" borderId="2" xfId="5" applyFont="1" applyBorder="1" applyAlignment="1">
      <alignment horizontal="left" vertical="top" wrapText="1"/>
    </xf>
    <xf numFmtId="0" fontId="1" fillId="0" borderId="2" xfId="5" applyBorder="1" applyAlignment="1">
      <alignment wrapText="1"/>
    </xf>
    <xf numFmtId="0" fontId="6" fillId="0" borderId="3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" fillId="0" borderId="4" xfId="5" applyFont="1" applyBorder="1" applyAlignment="1">
      <alignment wrapText="1"/>
    </xf>
    <xf numFmtId="49" fontId="8" fillId="0" borderId="4" xfId="5" applyNumberFormat="1" applyFont="1" applyBorder="1" applyAlignment="1">
      <alignment horizontal="left" wrapText="1"/>
    </xf>
  </cellXfs>
  <cellStyles count="56">
    <cellStyle name="S0" xfId="7"/>
    <cellStyle name="S0 2" xfId="8"/>
    <cellStyle name="S1" xfId="9"/>
    <cellStyle name="S1 2" xfId="10"/>
    <cellStyle name="S10" xfId="11"/>
    <cellStyle name="S10 2" xfId="12"/>
    <cellStyle name="S10 3" xfId="13"/>
    <cellStyle name="S11" xfId="14"/>
    <cellStyle name="S11 2" xfId="15"/>
    <cellStyle name="S11 3" xfId="16"/>
    <cellStyle name="S12" xfId="17"/>
    <cellStyle name="S12 2" xfId="18"/>
    <cellStyle name="S13" xfId="19"/>
    <cellStyle name="S13 2" xfId="20"/>
    <cellStyle name="S13 3" xfId="21"/>
    <cellStyle name="S14" xfId="22"/>
    <cellStyle name="S14 2" xfId="23"/>
    <cellStyle name="S15" xfId="24"/>
    <cellStyle name="S15 2" xfId="25"/>
    <cellStyle name="S16" xfId="26"/>
    <cellStyle name="S2" xfId="27"/>
    <cellStyle name="S2 2" xfId="28"/>
    <cellStyle name="S3" xfId="29"/>
    <cellStyle name="S4" xfId="30"/>
    <cellStyle name="S4 2" xfId="31"/>
    <cellStyle name="S44" xfId="2"/>
    <cellStyle name="S5" xfId="32"/>
    <cellStyle name="S5 2" xfId="33"/>
    <cellStyle name="S6" xfId="34"/>
    <cellStyle name="S7" xfId="35"/>
    <cellStyle name="S8" xfId="36"/>
    <cellStyle name="S8 2" xfId="37"/>
    <cellStyle name="S8 3" xfId="38"/>
    <cellStyle name="S9" xfId="39"/>
    <cellStyle name="S9 2" xfId="40"/>
    <cellStyle name="S9 3" xfId="41"/>
    <cellStyle name="Обычный" xfId="0" builtinId="0"/>
    <cellStyle name="Обычный 117" xfId="42"/>
    <cellStyle name="Обычный 118" xfId="43"/>
    <cellStyle name="Обычный 13" xfId="44"/>
    <cellStyle name="Обычный 14" xfId="45"/>
    <cellStyle name="Обычный 2" xfId="1"/>
    <cellStyle name="Обычный 2 10" xfId="46"/>
    <cellStyle name="Обычный 2 2" xfId="4"/>
    <cellStyle name="Обычный 3" xfId="3"/>
    <cellStyle name="Обычный 3 10" xfId="47"/>
    <cellStyle name="Обычный 3 2" xfId="6"/>
    <cellStyle name="Обычный 3 2 2" xfId="48"/>
    <cellStyle name="Обычный 3 3" xfId="49"/>
    <cellStyle name="Обычный 4" xfId="5"/>
    <cellStyle name="Обычный 5" xfId="50"/>
    <cellStyle name="ПИР" xfId="51"/>
    <cellStyle name="Процентный 2" xfId="52"/>
    <cellStyle name="Титул" xfId="53"/>
    <cellStyle name="Финансовый 2" xfId="54"/>
    <cellStyle name="Хвост" xfId="55"/>
  </cellStyles>
  <dxfs count="0"/>
  <tableStyles count="0" defaultTableStyle="TableStyleMedium2" defaultPivotStyle="PivotStyleMedium9"/>
  <colors>
    <mruColors>
      <color rgb="FF99FDA5"/>
      <color rgb="FFFFFFCD"/>
      <color rgb="FFFFDDFD"/>
      <color rgb="FFFECAF7"/>
      <color rgb="FFFFCC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A18" workbookViewId="0">
      <selection activeCell="C25" sqref="C25"/>
    </sheetView>
  </sheetViews>
  <sheetFormatPr defaultRowHeight="15" x14ac:dyDescent="0.25"/>
  <cols>
    <col min="1" max="1" width="4" style="50" customWidth="1"/>
    <col min="2" max="2" width="28.85546875" style="50" customWidth="1"/>
    <col min="3" max="3" width="39.7109375" style="50" customWidth="1"/>
    <col min="4" max="8" width="12" style="50" customWidth="1"/>
    <col min="9" max="9" width="14.85546875" style="50" customWidth="1"/>
    <col min="10" max="10" width="20.28515625" style="50" customWidth="1"/>
    <col min="11" max="16384" width="9.140625" style="3"/>
  </cols>
  <sheetData>
    <row r="1" spans="1:10" x14ac:dyDescent="0.25">
      <c r="A1" s="59" t="s">
        <v>24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5">
      <c r="A2" s="59" t="s">
        <v>26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ht="23.25" customHeight="1" x14ac:dyDescent="0.25">
      <c r="A3" s="62" t="s">
        <v>30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x14ac:dyDescent="0.25">
      <c r="A4" s="64" t="s">
        <v>36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25">
      <c r="A5" s="66" t="s">
        <v>31</v>
      </c>
      <c r="B5" s="67"/>
      <c r="C5" s="67"/>
      <c r="D5" s="67"/>
      <c r="E5" s="67"/>
      <c r="F5" s="67"/>
      <c r="G5" s="67"/>
      <c r="H5" s="67"/>
      <c r="I5" s="67"/>
      <c r="J5" s="67"/>
    </row>
    <row r="6" spans="1:10" x14ac:dyDescent="0.25">
      <c r="A6" s="66" t="s">
        <v>32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x14ac:dyDescent="0.25">
      <c r="A7" s="66" t="s">
        <v>33</v>
      </c>
      <c r="B7" s="67"/>
      <c r="C7" s="67"/>
      <c r="D7" s="67"/>
      <c r="E7" s="67"/>
      <c r="F7" s="67"/>
      <c r="G7" s="67"/>
      <c r="H7" s="67"/>
      <c r="I7" s="67"/>
      <c r="J7" s="67"/>
    </row>
    <row r="8" spans="1:10" x14ac:dyDescent="0.25">
      <c r="A8" s="66" t="s">
        <v>58</v>
      </c>
      <c r="B8" s="67"/>
      <c r="C8" s="67"/>
      <c r="D8" s="67"/>
      <c r="E8" s="67"/>
      <c r="F8" s="67"/>
      <c r="G8" s="67"/>
      <c r="H8" s="67"/>
      <c r="I8" s="67"/>
      <c r="J8" s="67"/>
    </row>
    <row r="9" spans="1:10" x14ac:dyDescent="0.25">
      <c r="A9" s="54"/>
      <c r="B9" s="55"/>
      <c r="C9" s="55"/>
      <c r="D9" s="55"/>
      <c r="E9" s="55"/>
      <c r="F9" s="55"/>
      <c r="G9" s="55"/>
      <c r="H9" s="55"/>
      <c r="I9" s="55"/>
      <c r="J9" s="55"/>
    </row>
    <row r="10" spans="1:10" x14ac:dyDescent="0.25">
      <c r="A10" s="68" t="s">
        <v>34</v>
      </c>
      <c r="B10" s="69"/>
      <c r="C10" s="69"/>
      <c r="D10" s="69"/>
      <c r="E10" s="69"/>
      <c r="F10" s="69"/>
      <c r="G10" s="69"/>
      <c r="H10" s="69"/>
      <c r="I10" s="69"/>
      <c r="J10" s="70"/>
    </row>
    <row r="11" spans="1:10" ht="105" x14ac:dyDescent="0.25">
      <c r="A11" s="4" t="s">
        <v>0</v>
      </c>
      <c r="B11" s="4" t="s">
        <v>1</v>
      </c>
      <c r="C11" s="4" t="s">
        <v>11</v>
      </c>
      <c r="D11" s="4" t="s">
        <v>2</v>
      </c>
      <c r="E11" s="4" t="s">
        <v>12</v>
      </c>
      <c r="F11" s="4" t="s">
        <v>13</v>
      </c>
      <c r="G11" s="4" t="s">
        <v>14</v>
      </c>
      <c r="H11" s="4" t="s">
        <v>15</v>
      </c>
      <c r="I11" s="4" t="s">
        <v>16</v>
      </c>
      <c r="J11" s="51" t="s">
        <v>35</v>
      </c>
    </row>
    <row r="12" spans="1:10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</row>
    <row r="13" spans="1:10" ht="43.5" customHeight="1" x14ac:dyDescent="0.25">
      <c r="A13" s="5"/>
      <c r="B13" s="71" t="s">
        <v>17</v>
      </c>
      <c r="C13" s="72"/>
      <c r="D13" s="72"/>
      <c r="E13" s="72"/>
      <c r="F13" s="72"/>
      <c r="G13" s="72"/>
      <c r="H13" s="72"/>
      <c r="I13" s="72"/>
      <c r="J13" s="73"/>
    </row>
    <row r="14" spans="1:10" x14ac:dyDescent="0.25">
      <c r="A14" s="6">
        <v>1</v>
      </c>
      <c r="B14" s="71"/>
      <c r="C14" s="72"/>
      <c r="D14" s="72"/>
      <c r="E14" s="72"/>
      <c r="F14" s="72"/>
      <c r="G14" s="72"/>
      <c r="H14" s="72"/>
      <c r="I14" s="72"/>
      <c r="J14" s="73"/>
    </row>
    <row r="15" spans="1:10" x14ac:dyDescent="0.25">
      <c r="A15" s="6">
        <v>2</v>
      </c>
      <c r="B15" s="57" t="s">
        <v>3</v>
      </c>
      <c r="C15" s="58"/>
      <c r="D15" s="58"/>
      <c r="E15" s="58"/>
      <c r="F15" s="58"/>
      <c r="G15" s="58"/>
      <c r="H15" s="58"/>
      <c r="I15" s="74"/>
      <c r="J15" s="7"/>
    </row>
    <row r="16" spans="1:10" x14ac:dyDescent="0.25">
      <c r="A16" s="6">
        <v>3</v>
      </c>
      <c r="B16" s="8" t="s">
        <v>53</v>
      </c>
      <c r="C16" s="9" t="s">
        <v>59</v>
      </c>
      <c r="D16" s="10" t="s">
        <v>25</v>
      </c>
      <c r="E16" s="10" t="s">
        <v>18</v>
      </c>
      <c r="F16" s="10"/>
      <c r="G16" s="10" t="s">
        <v>18</v>
      </c>
      <c r="H16" s="11">
        <v>709.17</v>
      </c>
      <c r="I16" s="12">
        <f>H16*1*1000*G16*E16</f>
        <v>709170</v>
      </c>
      <c r="J16" s="13">
        <f>I16*1.063*1.073*1.051*1.042*1.04</f>
        <v>921270.3967053931</v>
      </c>
    </row>
    <row r="17" spans="1:10" x14ac:dyDescent="0.25">
      <c r="A17" s="6">
        <v>5</v>
      </c>
      <c r="B17" s="7" t="s">
        <v>10</v>
      </c>
      <c r="C17" s="7"/>
      <c r="D17" s="7"/>
      <c r="E17" s="7"/>
      <c r="F17" s="7"/>
      <c r="G17" s="7"/>
      <c r="H17" s="7"/>
      <c r="I17" s="14"/>
      <c r="J17" s="15">
        <f>SUM(J16:J16)</f>
        <v>921270.3967053931</v>
      </c>
    </row>
    <row r="18" spans="1:10" x14ac:dyDescent="0.25">
      <c r="A18" s="6">
        <v>6</v>
      </c>
      <c r="B18" s="57" t="s">
        <v>4</v>
      </c>
      <c r="C18" s="58"/>
      <c r="D18" s="58"/>
      <c r="E18" s="58"/>
      <c r="F18" s="58"/>
      <c r="G18" s="58"/>
      <c r="H18" s="58"/>
      <c r="I18" s="74"/>
      <c r="J18" s="7"/>
    </row>
    <row r="19" spans="1:10" x14ac:dyDescent="0.25">
      <c r="A19" s="6">
        <v>7</v>
      </c>
      <c r="B19" s="57" t="s">
        <v>37</v>
      </c>
      <c r="C19" s="58"/>
      <c r="D19" s="52"/>
      <c r="E19" s="52"/>
      <c r="F19" s="52"/>
      <c r="G19" s="52"/>
      <c r="H19" s="52"/>
      <c r="I19" s="53"/>
      <c r="J19" s="7"/>
    </row>
    <row r="20" spans="1:10" ht="60" x14ac:dyDescent="0.25">
      <c r="A20" s="6">
        <v>8</v>
      </c>
      <c r="B20" s="56" t="s">
        <v>38</v>
      </c>
      <c r="C20" s="9" t="s">
        <v>52</v>
      </c>
      <c r="D20" s="8" t="s">
        <v>39</v>
      </c>
      <c r="E20" s="8" t="s">
        <v>18</v>
      </c>
      <c r="F20" s="8" t="s">
        <v>45</v>
      </c>
      <c r="G20" s="8"/>
      <c r="H20" s="18">
        <v>143.66</v>
      </c>
      <c r="I20" s="13">
        <f>H20*E20*F20*1000</f>
        <v>281573.59999999998</v>
      </c>
      <c r="J20" s="13">
        <f>I20*1.063*1.073*1.051*1.042*1.04</f>
        <v>365787.36011642573</v>
      </c>
    </row>
    <row r="21" spans="1:10" x14ac:dyDescent="0.25">
      <c r="A21" s="6">
        <v>9</v>
      </c>
      <c r="B21" s="57" t="s">
        <v>40</v>
      </c>
      <c r="C21" s="58"/>
      <c r="D21" s="16"/>
      <c r="E21" s="16"/>
      <c r="F21" s="16"/>
      <c r="G21" s="16"/>
      <c r="H21" s="16"/>
      <c r="I21" s="17"/>
      <c r="J21" s="7"/>
    </row>
    <row r="22" spans="1:10" ht="60" x14ac:dyDescent="0.25">
      <c r="A22" s="6">
        <v>10</v>
      </c>
      <c r="B22" s="1" t="s">
        <v>41</v>
      </c>
      <c r="C22" s="1" t="s">
        <v>42</v>
      </c>
      <c r="D22" s="1" t="s">
        <v>27</v>
      </c>
      <c r="E22" s="8" t="s">
        <v>43</v>
      </c>
      <c r="F22" s="8" t="s">
        <v>18</v>
      </c>
      <c r="G22" s="8"/>
      <c r="H22" s="18">
        <v>2836.51</v>
      </c>
      <c r="I22" s="13">
        <f>H22*E22*F22*1000</f>
        <v>56730.200000000004</v>
      </c>
      <c r="J22" s="13">
        <f>I22*1.063*1.073*1.051*1.042*1.04</f>
        <v>73697.214855642931</v>
      </c>
    </row>
    <row r="23" spans="1:10" ht="60" x14ac:dyDescent="0.25">
      <c r="A23" s="6">
        <v>11</v>
      </c>
      <c r="B23" s="1" t="s">
        <v>57</v>
      </c>
      <c r="C23" s="1" t="s">
        <v>44</v>
      </c>
      <c r="D23" s="1" t="s">
        <v>27</v>
      </c>
      <c r="E23" s="8" t="s">
        <v>56</v>
      </c>
      <c r="F23" s="8" t="s">
        <v>28</v>
      </c>
      <c r="G23" s="8"/>
      <c r="H23" s="18">
        <v>2076.0500000000002</v>
      </c>
      <c r="I23" s="13">
        <f>H23*E23*F23*1000</f>
        <v>152797.28000000003</v>
      </c>
      <c r="J23" s="13">
        <f>I23*1.063*1.073*1.051*1.042*1.04</f>
        <v>198496.28546202611</v>
      </c>
    </row>
    <row r="24" spans="1:10" ht="70.5" customHeight="1" x14ac:dyDescent="0.25">
      <c r="A24" s="6">
        <v>11</v>
      </c>
      <c r="B24" s="1" t="s">
        <v>46</v>
      </c>
      <c r="C24" s="1" t="s">
        <v>48</v>
      </c>
      <c r="D24" s="1" t="s">
        <v>47</v>
      </c>
      <c r="E24" s="8" t="s">
        <v>18</v>
      </c>
      <c r="F24" s="8" t="s">
        <v>29</v>
      </c>
      <c r="G24" s="8"/>
      <c r="H24" s="18">
        <v>1338.63</v>
      </c>
      <c r="I24" s="13">
        <f>H24*E24*F24*1000</f>
        <v>1941013.5</v>
      </c>
      <c r="J24" s="13">
        <f>I24*1.063*1.073*1.051*1.042*1.04</f>
        <v>2521536.8348287763</v>
      </c>
    </row>
    <row r="25" spans="1:10" ht="60" x14ac:dyDescent="0.25">
      <c r="A25" s="6">
        <v>12</v>
      </c>
      <c r="B25" s="1" t="s">
        <v>55</v>
      </c>
      <c r="C25" s="1" t="s">
        <v>49</v>
      </c>
      <c r="D25" s="1" t="s">
        <v>50</v>
      </c>
      <c r="E25" s="8" t="s">
        <v>54</v>
      </c>
      <c r="F25" s="8" t="s">
        <v>51</v>
      </c>
      <c r="G25" s="8"/>
      <c r="H25" s="18">
        <v>1495.46</v>
      </c>
      <c r="I25" s="13">
        <f t="shared" ref="I25" si="0">H25*E25*F25*1000</f>
        <v>4516289.2</v>
      </c>
      <c r="J25" s="13">
        <f>I25*1.063*1.073*1.051*1.042*1.04</f>
        <v>5867032.6479127463</v>
      </c>
    </row>
    <row r="26" spans="1:10" x14ac:dyDescent="0.25">
      <c r="A26" s="6">
        <v>13</v>
      </c>
      <c r="B26" s="7" t="s">
        <v>5</v>
      </c>
      <c r="C26" s="7"/>
      <c r="D26" s="7"/>
      <c r="E26" s="7"/>
      <c r="F26" s="7"/>
      <c r="G26" s="7"/>
      <c r="H26" s="7"/>
      <c r="I26" s="19">
        <f>SUM(I22:I25)+I20</f>
        <v>6948403.7799999993</v>
      </c>
      <c r="J26" s="20">
        <f>SUM(J22:J25)+J20</f>
        <v>9026550.343175618</v>
      </c>
    </row>
    <row r="27" spans="1:10" x14ac:dyDescent="0.25">
      <c r="A27" s="6">
        <v>14</v>
      </c>
      <c r="B27" s="7" t="s">
        <v>10</v>
      </c>
      <c r="C27" s="7"/>
      <c r="D27" s="7"/>
      <c r="E27" s="7"/>
      <c r="F27" s="7"/>
      <c r="G27" s="7"/>
      <c r="H27" s="7"/>
      <c r="I27" s="14"/>
      <c r="J27" s="14">
        <f>J17</f>
        <v>921270.3967053931</v>
      </c>
    </row>
    <row r="28" spans="1:10" x14ac:dyDescent="0.25">
      <c r="A28" s="6">
        <v>15</v>
      </c>
      <c r="B28" s="21" t="s">
        <v>19</v>
      </c>
      <c r="C28" s="22"/>
      <c r="D28" s="22"/>
      <c r="E28" s="22"/>
      <c r="F28" s="22"/>
      <c r="G28" s="22"/>
      <c r="H28" s="23"/>
      <c r="I28" s="24"/>
      <c r="J28" s="20">
        <f>J26+J27</f>
        <v>9947820.7398810107</v>
      </c>
    </row>
    <row r="29" spans="1:10" x14ac:dyDescent="0.25">
      <c r="A29" s="6">
        <v>16</v>
      </c>
      <c r="B29" s="25" t="s">
        <v>6</v>
      </c>
      <c r="C29" s="22"/>
      <c r="D29" s="22"/>
      <c r="E29" s="22"/>
      <c r="F29" s="22"/>
      <c r="G29" s="22"/>
      <c r="H29" s="23"/>
      <c r="I29" s="26"/>
      <c r="J29" s="27">
        <f>J28*0.2</f>
        <v>1989564.1479762022</v>
      </c>
    </row>
    <row r="30" spans="1:10" x14ac:dyDescent="0.25">
      <c r="A30" s="6">
        <v>17</v>
      </c>
      <c r="B30" s="28" t="s">
        <v>7</v>
      </c>
      <c r="C30" s="7"/>
      <c r="D30" s="7"/>
      <c r="E30" s="7"/>
      <c r="F30" s="7"/>
      <c r="G30" s="7"/>
      <c r="H30" s="7"/>
      <c r="I30" s="29"/>
      <c r="J30" s="20">
        <f>J28+J29</f>
        <v>11937384.887857214</v>
      </c>
    </row>
    <row r="31" spans="1:10" x14ac:dyDescent="0.25">
      <c r="A31" s="6">
        <v>18</v>
      </c>
      <c r="B31" s="7" t="s">
        <v>20</v>
      </c>
      <c r="C31" s="7"/>
      <c r="D31" s="7"/>
      <c r="E31" s="7"/>
      <c r="F31" s="7"/>
      <c r="G31" s="7"/>
      <c r="H31" s="7"/>
      <c r="I31" s="14"/>
      <c r="J31" s="14">
        <f>J27*1.2</f>
        <v>1105524.4760464716</v>
      </c>
    </row>
    <row r="32" spans="1:10" x14ac:dyDescent="0.25">
      <c r="A32" s="30"/>
      <c r="B32" s="31"/>
      <c r="C32" s="31"/>
      <c r="D32" s="31"/>
      <c r="E32" s="31"/>
      <c r="F32" s="31"/>
      <c r="G32" s="31"/>
      <c r="H32" s="31"/>
      <c r="I32" s="31"/>
      <c r="J32" s="32"/>
    </row>
    <row r="33" spans="1:10" x14ac:dyDescent="0.25">
      <c r="A33" s="33"/>
      <c r="B33" s="34" t="s">
        <v>21</v>
      </c>
      <c r="C33" s="35"/>
      <c r="D33" s="36" t="s">
        <v>22</v>
      </c>
      <c r="E33" s="36"/>
      <c r="F33" s="36"/>
      <c r="G33" s="36"/>
      <c r="H33" s="37"/>
      <c r="I33" s="37"/>
      <c r="J33" s="38"/>
    </row>
    <row r="34" spans="1:10" x14ac:dyDescent="0.25">
      <c r="A34" s="33"/>
      <c r="B34" s="34"/>
      <c r="C34" s="39" t="s">
        <v>8</v>
      </c>
      <c r="D34" s="40"/>
      <c r="E34" s="40"/>
      <c r="F34" s="40"/>
      <c r="G34" s="40"/>
      <c r="H34" s="37"/>
      <c r="I34" s="37"/>
      <c r="J34" s="38"/>
    </row>
    <row r="35" spans="1:10" x14ac:dyDescent="0.25">
      <c r="A35" s="33"/>
      <c r="B35" s="41" t="s">
        <v>23</v>
      </c>
      <c r="C35" s="42"/>
      <c r="D35" s="36" t="s">
        <v>22</v>
      </c>
      <c r="E35" s="36"/>
      <c r="F35" s="36"/>
      <c r="G35" s="36"/>
      <c r="H35" s="43"/>
      <c r="I35" s="43"/>
      <c r="J35" s="2"/>
    </row>
    <row r="36" spans="1:10" x14ac:dyDescent="0.25">
      <c r="A36" s="44"/>
      <c r="B36" s="45"/>
      <c r="C36" s="39" t="s">
        <v>9</v>
      </c>
      <c r="D36" s="45"/>
      <c r="E36" s="45"/>
      <c r="F36" s="45"/>
      <c r="G36" s="45"/>
      <c r="H36" s="45"/>
      <c r="I36" s="45"/>
      <c r="J36" s="46"/>
    </row>
    <row r="37" spans="1:10" x14ac:dyDescent="0.25">
      <c r="A37" s="47"/>
      <c r="B37" s="46"/>
      <c r="C37" s="46"/>
      <c r="D37" s="46"/>
      <c r="E37" s="46"/>
      <c r="F37" s="46"/>
      <c r="G37" s="46"/>
      <c r="H37" s="46"/>
      <c r="I37" s="46"/>
      <c r="J37" s="46"/>
    </row>
    <row r="38" spans="1:10" x14ac:dyDescent="0.25">
      <c r="A38" s="47"/>
      <c r="B38" s="46"/>
      <c r="C38" s="46"/>
      <c r="D38" s="46"/>
      <c r="E38" s="46"/>
      <c r="F38" s="46"/>
      <c r="G38" s="46"/>
      <c r="H38" s="46"/>
      <c r="I38" s="46"/>
      <c r="J38" s="48"/>
    </row>
    <row r="39" spans="1:10" x14ac:dyDescent="0.25">
      <c r="A39" s="47"/>
      <c r="B39" s="46"/>
      <c r="C39" s="46"/>
      <c r="D39" s="46"/>
      <c r="E39" s="46"/>
      <c r="F39" s="46"/>
      <c r="G39" s="46"/>
      <c r="H39" s="46"/>
      <c r="I39" s="46"/>
      <c r="J39" s="46"/>
    </row>
    <row r="40" spans="1:10" x14ac:dyDescent="0.25">
      <c r="A40" s="30"/>
      <c r="B40" s="31"/>
      <c r="C40" s="31"/>
      <c r="D40" s="31"/>
      <c r="E40" s="31"/>
      <c r="F40" s="31"/>
      <c r="G40" s="31"/>
      <c r="H40" s="31"/>
      <c r="I40" s="31"/>
      <c r="J40" s="31"/>
    </row>
    <row r="41" spans="1:10" x14ac:dyDescent="0.25">
      <c r="A41" s="30"/>
      <c r="B41" s="31"/>
      <c r="C41" s="31"/>
      <c r="D41" s="31"/>
      <c r="E41" s="31"/>
      <c r="F41" s="31"/>
      <c r="G41" s="31"/>
      <c r="H41" s="31"/>
      <c r="I41" s="31"/>
      <c r="J41" s="31"/>
    </row>
    <row r="42" spans="1:10" x14ac:dyDescent="0.25">
      <c r="A42" s="30"/>
      <c r="B42" s="31"/>
      <c r="C42" s="31"/>
      <c r="D42" s="31"/>
      <c r="E42" s="31"/>
      <c r="F42" s="31"/>
      <c r="G42" s="31"/>
      <c r="H42" s="31"/>
      <c r="I42" s="31"/>
      <c r="J42" s="31"/>
    </row>
    <row r="43" spans="1:10" x14ac:dyDescent="0.25">
      <c r="A43" s="30"/>
      <c r="B43" s="31"/>
      <c r="C43" s="31"/>
      <c r="D43" s="31"/>
      <c r="E43" s="31"/>
      <c r="F43" s="31"/>
      <c r="G43" s="31"/>
      <c r="H43" s="31"/>
      <c r="I43" s="31"/>
      <c r="J43" s="31"/>
    </row>
    <row r="44" spans="1:10" x14ac:dyDescent="0.25">
      <c r="A44" s="30"/>
      <c r="B44" s="31"/>
      <c r="C44" s="31"/>
      <c r="D44" s="31"/>
      <c r="E44" s="31"/>
      <c r="F44" s="31"/>
      <c r="G44" s="31"/>
      <c r="H44" s="31"/>
      <c r="I44" s="31"/>
      <c r="J44" s="31"/>
    </row>
    <row r="45" spans="1:10" x14ac:dyDescent="0.25">
      <c r="A45" s="30"/>
      <c r="B45" s="31"/>
      <c r="C45" s="31"/>
      <c r="D45" s="31"/>
      <c r="E45" s="31"/>
      <c r="F45" s="31"/>
      <c r="G45" s="31"/>
      <c r="H45" s="31"/>
      <c r="I45" s="31"/>
      <c r="J45" s="31"/>
    </row>
    <row r="46" spans="1:10" x14ac:dyDescent="0.25">
      <c r="A46" s="30"/>
      <c r="B46" s="31"/>
      <c r="C46" s="31"/>
      <c r="D46" s="31"/>
      <c r="E46" s="31"/>
      <c r="F46" s="31"/>
      <c r="G46" s="31"/>
      <c r="H46" s="31"/>
      <c r="I46" s="31"/>
      <c r="J46" s="31"/>
    </row>
    <row r="47" spans="1:10" x14ac:dyDescent="0.25">
      <c r="A47" s="30"/>
      <c r="B47" s="31"/>
      <c r="C47" s="31"/>
      <c r="D47" s="31"/>
      <c r="E47" s="31"/>
      <c r="F47" s="31"/>
      <c r="G47" s="31"/>
      <c r="H47" s="31"/>
      <c r="I47" s="31"/>
      <c r="J47" s="31"/>
    </row>
    <row r="48" spans="1:10" x14ac:dyDescent="0.25">
      <c r="A48" s="30"/>
      <c r="B48" s="31"/>
      <c r="C48" s="31"/>
      <c r="D48" s="31"/>
      <c r="E48" s="31"/>
      <c r="F48" s="31"/>
      <c r="G48" s="31"/>
      <c r="H48" s="31"/>
      <c r="I48" s="31"/>
      <c r="J48" s="31"/>
    </row>
    <row r="49" spans="1:10" x14ac:dyDescent="0.25">
      <c r="A49" s="30"/>
      <c r="B49" s="31"/>
      <c r="C49" s="31"/>
      <c r="D49" s="31"/>
      <c r="E49" s="31"/>
      <c r="F49" s="31"/>
      <c r="G49" s="31"/>
      <c r="H49" s="31"/>
      <c r="I49" s="31"/>
      <c r="J49" s="31"/>
    </row>
    <row r="50" spans="1:10" x14ac:dyDescent="0.25">
      <c r="A50" s="30"/>
      <c r="B50" s="31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30"/>
      <c r="B51" s="31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30"/>
      <c r="B52" s="31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30"/>
      <c r="B53" s="31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30"/>
      <c r="B54" s="31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30"/>
      <c r="B55" s="31"/>
      <c r="C55" s="31"/>
      <c r="D55" s="31"/>
      <c r="E55" s="31"/>
      <c r="F55" s="31"/>
      <c r="G55" s="31"/>
      <c r="H55" s="31"/>
      <c r="I55" s="31"/>
      <c r="J55" s="31"/>
    </row>
    <row r="56" spans="1:10" x14ac:dyDescent="0.25">
      <c r="A56" s="30"/>
      <c r="B56" s="31"/>
      <c r="C56" s="31"/>
      <c r="D56" s="31"/>
      <c r="E56" s="31"/>
      <c r="F56" s="31"/>
      <c r="G56" s="31"/>
      <c r="H56" s="31"/>
      <c r="I56" s="31"/>
      <c r="J56" s="31"/>
    </row>
    <row r="57" spans="1:10" x14ac:dyDescent="0.25">
      <c r="A57" s="30"/>
      <c r="B57" s="31"/>
      <c r="C57" s="31"/>
      <c r="D57" s="31"/>
      <c r="E57" s="31"/>
      <c r="F57" s="31"/>
      <c r="G57" s="31"/>
      <c r="H57" s="31"/>
      <c r="I57" s="31"/>
      <c r="J57" s="31"/>
    </row>
    <row r="58" spans="1:10" x14ac:dyDescent="0.25">
      <c r="A58" s="30"/>
      <c r="B58" s="31"/>
      <c r="C58" s="31"/>
      <c r="D58" s="31"/>
      <c r="E58" s="31"/>
      <c r="F58" s="31"/>
      <c r="G58" s="31"/>
      <c r="H58" s="31"/>
      <c r="I58" s="31"/>
      <c r="J58" s="31"/>
    </row>
    <row r="59" spans="1:10" x14ac:dyDescent="0.25">
      <c r="A59" s="30"/>
      <c r="B59" s="31"/>
      <c r="C59" s="31"/>
      <c r="D59" s="31"/>
      <c r="E59" s="31"/>
      <c r="F59" s="31"/>
      <c r="G59" s="31"/>
      <c r="H59" s="31"/>
      <c r="I59" s="31"/>
      <c r="J59" s="31"/>
    </row>
    <row r="60" spans="1:10" x14ac:dyDescent="0.25">
      <c r="A60" s="30"/>
      <c r="B60" s="31"/>
      <c r="C60" s="31"/>
      <c r="D60" s="31"/>
      <c r="E60" s="31"/>
      <c r="F60" s="31"/>
      <c r="G60" s="31"/>
      <c r="H60" s="31"/>
      <c r="I60" s="31"/>
      <c r="J60" s="31"/>
    </row>
    <row r="61" spans="1:10" x14ac:dyDescent="0.25">
      <c r="A61" s="30"/>
      <c r="B61" s="31"/>
      <c r="C61" s="31"/>
      <c r="D61" s="31"/>
      <c r="E61" s="31"/>
      <c r="F61" s="31"/>
      <c r="G61" s="31"/>
      <c r="H61" s="31"/>
      <c r="I61" s="31"/>
      <c r="J61" s="31"/>
    </row>
    <row r="62" spans="1:10" x14ac:dyDescent="0.25">
      <c r="A62" s="49"/>
    </row>
    <row r="63" spans="1:10" x14ac:dyDescent="0.25">
      <c r="A63" s="49"/>
    </row>
    <row r="64" spans="1:10" s="50" customFormat="1" x14ac:dyDescent="0.25">
      <c r="A64" s="49"/>
    </row>
    <row r="65" spans="1:1" s="50" customFormat="1" x14ac:dyDescent="0.25">
      <c r="A65" s="49"/>
    </row>
    <row r="66" spans="1:1" s="50" customFormat="1" x14ac:dyDescent="0.25">
      <c r="A66" s="49"/>
    </row>
    <row r="67" spans="1:1" s="50" customFormat="1" x14ac:dyDescent="0.25">
      <c r="A67" s="49"/>
    </row>
    <row r="68" spans="1:1" s="50" customFormat="1" x14ac:dyDescent="0.25">
      <c r="A68" s="49"/>
    </row>
    <row r="69" spans="1:1" s="50" customFormat="1" x14ac:dyDescent="0.25">
      <c r="A69" s="49"/>
    </row>
    <row r="70" spans="1:1" s="50" customFormat="1" x14ac:dyDescent="0.25">
      <c r="A70" s="49"/>
    </row>
    <row r="71" spans="1:1" s="50" customFormat="1" x14ac:dyDescent="0.25">
      <c r="A71" s="49"/>
    </row>
    <row r="72" spans="1:1" s="50" customFormat="1" x14ac:dyDescent="0.25">
      <c r="A72" s="49"/>
    </row>
    <row r="73" spans="1:1" s="50" customFormat="1" x14ac:dyDescent="0.25">
      <c r="A73" s="49"/>
    </row>
    <row r="74" spans="1:1" s="50" customFormat="1" x14ac:dyDescent="0.25">
      <c r="A74" s="49"/>
    </row>
    <row r="75" spans="1:1" s="50" customFormat="1" x14ac:dyDescent="0.25">
      <c r="A75" s="49"/>
    </row>
    <row r="76" spans="1:1" s="50" customFormat="1" x14ac:dyDescent="0.25">
      <c r="A76" s="49"/>
    </row>
  </sheetData>
  <mergeCells count="15">
    <mergeCell ref="B21:C21"/>
    <mergeCell ref="A1:J1"/>
    <mergeCell ref="A2:J2"/>
    <mergeCell ref="A3:J3"/>
    <mergeCell ref="A4:J4"/>
    <mergeCell ref="A5:J5"/>
    <mergeCell ref="A10:J10"/>
    <mergeCell ref="B13:J13"/>
    <mergeCell ref="B14:J14"/>
    <mergeCell ref="B15:I15"/>
    <mergeCell ref="B18:I18"/>
    <mergeCell ref="B19:C19"/>
    <mergeCell ref="A6:J6"/>
    <mergeCell ref="A7:J7"/>
    <mergeCell ref="A8:J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УНЦ  КЛ-10 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2025-03-25T07:30:45Z</dcterms:modified>
</cp:coreProperties>
</file>