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45" windowWidth="14805" windowHeight="6870" tabRatio="886"/>
  </bookViews>
  <sheets>
    <sheet name="УНЦ  КЛ-10 кВ" sheetId="52" r:id="rId1"/>
  </sheets>
  <calcPr calcId="145621"/>
</workbook>
</file>

<file path=xl/calcChain.xml><?xml version="1.0" encoding="utf-8"?>
<calcChain xmlns="http://schemas.openxmlformats.org/spreadsheetml/2006/main">
  <c r="I19" i="52" l="1"/>
  <c r="J19" i="52" s="1"/>
  <c r="I17" i="52"/>
  <c r="J17" i="52" s="1"/>
  <c r="I20" i="52" l="1"/>
  <c r="J20" i="52" s="1"/>
  <c r="J21" i="52" s="1"/>
  <c r="I13" i="52"/>
  <c r="J13" i="52" s="1"/>
  <c r="I21" i="52" l="1"/>
  <c r="J14" i="52"/>
  <c r="J22" i="52" s="1"/>
  <c r="J26" i="52" s="1"/>
  <c r="J23" i="52" l="1"/>
  <c r="J24" i="52" s="1"/>
  <c r="J25" i="52" s="1"/>
</calcChain>
</file>

<file path=xl/sharedStrings.xml><?xml version="1.0" encoding="utf-8"?>
<sst xmlns="http://schemas.openxmlformats.org/spreadsheetml/2006/main" count="53" uniqueCount="45">
  <si>
    <t>№ п/п</t>
  </si>
  <si>
    <t>Характеристика предприятия, здания, сооружения или виды работ</t>
  </si>
  <si>
    <t>Единица измерения</t>
  </si>
  <si>
    <t>ПИР:</t>
  </si>
  <si>
    <t>СМР И ПРОЧИЕ ЗАТРАТЫ:</t>
  </si>
  <si>
    <t xml:space="preserve">1 км </t>
  </si>
  <si>
    <t>Итого СМР и прочие затраты</t>
  </si>
  <si>
    <t>НДС 20%</t>
  </si>
  <si>
    <t>ВСЕГО с НДС 20%</t>
  </si>
  <si>
    <t>инженер-сметчик</t>
  </si>
  <si>
    <t>ведущий инженер-сметчик</t>
  </si>
  <si>
    <t>Итого ПИР</t>
  </si>
  <si>
    <t>в т.ч. в составе:</t>
  </si>
  <si>
    <t>Обоснование расчёта</t>
  </si>
  <si>
    <t>Кол-во</t>
  </si>
  <si>
    <t>Коэфф-т перехода от базового УНЦ к УНЦ субъектов РФ</t>
  </si>
  <si>
    <t>К-ты к таблице КфN</t>
  </si>
  <si>
    <t>Норматив цены,                               тыс. руб</t>
  </si>
  <si>
    <t xml:space="preserve">Стоимость
в ценах на 01.01.2023
 руб.
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</si>
  <si>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 </t>
  </si>
  <si>
    <t>1</t>
  </si>
  <si>
    <t xml:space="preserve">Всего без НДС </t>
  </si>
  <si>
    <t>в т.ч. ПИР с НДС</t>
  </si>
  <si>
    <t xml:space="preserve">Составил:  </t>
  </si>
  <si>
    <t>Сердобинцева Е.А.</t>
  </si>
  <si>
    <t xml:space="preserve">Проверил:  </t>
  </si>
  <si>
    <t xml:space="preserve"> Укрупнённый расчёт № </t>
  </si>
  <si>
    <t xml:space="preserve"> стоимости ремонта</t>
  </si>
  <si>
    <t>Составлен в ценах на 01.01.2023  с переводом индексом-дефлятором Минэкономразвития РФ  (публикации 30.09.2024) на 2025 г.</t>
  </si>
  <si>
    <t>Стоимость
в ценах 2025 г.
с показателем  1,063*1,073*1,051  Минэкономразвития 
руб.</t>
  </si>
  <si>
    <t>Устройство КЛ-10 кВ:</t>
  </si>
  <si>
    <t>Подготовка и устройство территории для прокладки КЛ-10 кВ:</t>
  </si>
  <si>
    <t>1 км по трассе</t>
  </si>
  <si>
    <t>1,84</t>
  </si>
  <si>
    <t xml:space="preserve">УНЦ,  глава 18, т. К1-05-2, т. Ц1-89-10 К=1,84 коэффициент перехода от базового УНЦ к УНЦ субъектов РФ(Ленинградская область)                                 </t>
  </si>
  <si>
    <t>объекта по адресу:   Кабельно-воздушная линия 10 кВ №1 ПС-259 "Белогорка", расположенной по адресу: Ленинградская обл., Гатчинский р-н, пос. Сиверский-2, в/ч 35404</t>
  </si>
  <si>
    <t>•    КЛ-10 кВ Lтрассы=3050 м  в траншее , марка кабеля АСБл 3х120 мм2</t>
  </si>
  <si>
    <t xml:space="preserve">КЛ-10 кВ, протяженность  L=3,05 км </t>
  </si>
  <si>
    <t xml:space="preserve">УНЦ,  глава 25,  т. П5-01                                               </t>
  </si>
  <si>
    <t>3,05</t>
  </si>
  <si>
    <t>Демонтаж КЛ- 6кВ</t>
  </si>
  <si>
    <t>УНЦ,  глава 13, т. М5-02-2</t>
  </si>
  <si>
    <t xml:space="preserve">Устройство траншеи КЛ и восстановление благоустройства по трассе   L=3,05 км </t>
  </si>
  <si>
    <t xml:space="preserve">Проклалка КЛ-10 кВ , L=3,05 км </t>
  </si>
  <si>
    <t>УНЦ,  глава 18, т. Б2-02-1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</si>
</sst>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rgb="FF000000"/>
      <name val="Calibri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3" fillId="0" borderId="0"/>
    <xf numFmtId="0" fontId="4" fillId="0" borderId="0">
      <alignment horizontal="left" vertical="top"/>
    </xf>
    <xf numFmtId="0" fontId="2" fillId="0" borderId="0"/>
    <xf numFmtId="0" fontId="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2" fillId="0" borderId="0">
      <alignment horizontal="left" vertical="center"/>
    </xf>
    <xf numFmtId="0" fontId="13" fillId="0" borderId="0">
      <alignment horizontal="right" vertical="center"/>
    </xf>
    <xf numFmtId="0" fontId="13" fillId="0" borderId="0">
      <alignment horizontal="right" vertical="center"/>
    </xf>
    <xf numFmtId="0" fontId="12" fillId="0" borderId="0">
      <alignment horizontal="left" vertical="center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top"/>
    </xf>
    <xf numFmtId="0" fontId="14" fillId="0" borderId="1">
      <alignment horizontal="left" vertical="top"/>
    </xf>
    <xf numFmtId="0" fontId="14" fillId="0" borderId="1">
      <alignment horizontal="right" vertical="top"/>
    </xf>
    <xf numFmtId="0" fontId="14" fillId="0" borderId="3">
      <alignment horizontal="center" vertical="center"/>
    </xf>
    <xf numFmtId="0" fontId="14" fillId="0" borderId="1">
      <alignment horizontal="left" vertical="top"/>
    </xf>
    <xf numFmtId="0" fontId="14" fillId="0" borderId="0">
      <alignment horizontal="left" vertical="center"/>
    </xf>
    <xf numFmtId="0" fontId="14" fillId="0" borderId="3">
      <alignment horizontal="left" vertical="center"/>
    </xf>
    <xf numFmtId="0" fontId="14" fillId="0" borderId="3">
      <alignment horizontal="center" vertical="center"/>
    </xf>
    <xf numFmtId="0" fontId="14" fillId="0" borderId="7">
      <alignment horizontal="left" vertical="center"/>
    </xf>
    <xf numFmtId="0" fontId="14" fillId="0" borderId="3">
      <alignment horizontal="left" vertical="center"/>
    </xf>
    <xf numFmtId="0" fontId="14" fillId="0" borderId="8">
      <alignment horizontal="left" vertical="center"/>
    </xf>
    <xf numFmtId="0" fontId="14" fillId="0" borderId="0">
      <alignment horizontal="left" vertical="center"/>
    </xf>
    <xf numFmtId="0" fontId="14" fillId="0" borderId="0">
      <alignment horizontal="left"/>
    </xf>
    <xf numFmtId="0" fontId="14" fillId="0" borderId="0">
      <alignment horizontal="left" vertical="top"/>
    </xf>
    <xf numFmtId="0" fontId="15" fillId="0" borderId="0">
      <alignment horizontal="center" vertical="center"/>
    </xf>
    <xf numFmtId="0" fontId="16" fillId="0" borderId="0">
      <alignment horizontal="center" vertical="center"/>
    </xf>
    <xf numFmtId="0" fontId="13" fillId="0" borderId="0">
      <alignment horizontal="center" vertical="top"/>
    </xf>
    <xf numFmtId="0" fontId="14" fillId="0" borderId="0">
      <alignment horizontal="center" vertical="top"/>
    </xf>
    <xf numFmtId="0" fontId="13" fillId="0" borderId="0">
      <alignment horizontal="left" vertical="top"/>
    </xf>
    <xf numFmtId="0" fontId="14" fillId="0" borderId="1">
      <alignment horizontal="center" vertical="center"/>
    </xf>
    <xf numFmtId="0" fontId="14" fillId="0" borderId="1">
      <alignment horizontal="left" vertical="top"/>
    </xf>
    <xf numFmtId="0" fontId="13" fillId="0" borderId="1">
      <alignment horizontal="center" vertical="center"/>
    </xf>
    <xf numFmtId="0" fontId="14" fillId="0" borderId="1">
      <alignment horizontal="left" vertical="center"/>
    </xf>
    <xf numFmtId="0" fontId="14" fillId="0" borderId="1">
      <alignment horizontal="center" vertical="top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9" fillId="0" borderId="0"/>
    <xf numFmtId="0" fontId="9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7" fillId="0" borderId="0"/>
    <xf numFmtId="0" fontId="9" fillId="0" borderId="1" applyBorder="0" applyAlignment="0">
      <alignment horizontal="center" wrapText="1"/>
    </xf>
    <xf numFmtId="9" fontId="3" fillId="0" borderId="0" applyFont="0" applyFill="0" applyBorder="0" applyAlignment="0" applyProtection="0"/>
    <xf numFmtId="0" fontId="18" fillId="0" borderId="0">
      <alignment horizontal="center"/>
    </xf>
    <xf numFmtId="43" fontId="9" fillId="0" borderId="0" applyFont="0" applyFill="0" applyBorder="0" applyAlignment="0" applyProtection="0"/>
    <xf numFmtId="0" fontId="18" fillId="0" borderId="0">
      <alignment horizontal="left" vertical="top"/>
    </xf>
  </cellStyleXfs>
  <cellXfs count="74">
    <xf numFmtId="0" fontId="0" fillId="0" borderId="0" xfId="0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4" applyNumberFormat="1" applyFont="1" applyFill="1" applyBorder="1" applyAlignment="1" applyProtection="1">
      <alignment vertical="center"/>
    </xf>
    <xf numFmtId="0" fontId="1" fillId="0" borderId="0" xfId="5"/>
    <xf numFmtId="0" fontId="6" fillId="0" borderId="0" xfId="5" applyFont="1" applyAlignment="1"/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1" xfId="5" applyFont="1" applyBorder="1" applyAlignment="1">
      <alignment horizontal="center" vertical="center"/>
    </xf>
    <xf numFmtId="49" fontId="6" fillId="0" borderId="1" xfId="5" applyNumberFormat="1" applyFont="1" applyBorder="1" applyAlignment="1">
      <alignment wrapText="1"/>
    </xf>
    <xf numFmtId="49" fontId="6" fillId="0" borderId="1" xfId="5" applyNumberFormat="1" applyFont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4" fontId="6" fillId="0" borderId="1" xfId="5" applyNumberFormat="1" applyFont="1" applyFill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wrapText="1"/>
    </xf>
    <xf numFmtId="4" fontId="7" fillId="0" borderId="1" xfId="5" applyNumberFormat="1" applyFont="1" applyBorder="1" applyAlignment="1">
      <alignment horizontal="right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0" fontId="6" fillId="0" borderId="1" xfId="5" applyNumberFormat="1" applyFont="1" applyBorder="1" applyAlignment="1">
      <alignment horizontal="center" vertical="center" wrapText="1"/>
    </xf>
    <xf numFmtId="4" fontId="6" fillId="0" borderId="1" xfId="5" applyNumberFormat="1" applyFont="1" applyBorder="1" applyAlignment="1">
      <alignment wrapText="1"/>
    </xf>
    <xf numFmtId="4" fontId="7" fillId="0" borderId="1" xfId="5" applyNumberFormat="1" applyFont="1" applyFill="1" applyBorder="1" applyAlignment="1">
      <alignment horizontal="right" wrapText="1"/>
    </xf>
    <xf numFmtId="0" fontId="7" fillId="0" borderId="1" xfId="5" applyFont="1" applyBorder="1" applyAlignment="1">
      <alignment horizontal="left" vertical="top"/>
    </xf>
    <xf numFmtId="0" fontId="6" fillId="0" borderId="5" xfId="5" applyFont="1" applyBorder="1" applyAlignment="1">
      <alignment horizontal="center"/>
    </xf>
    <xf numFmtId="0" fontId="6" fillId="0" borderId="1" xfId="5" applyFont="1" applyBorder="1" applyAlignment="1"/>
    <xf numFmtId="2" fontId="7" fillId="0" borderId="1" xfId="5" applyNumberFormat="1" applyFont="1" applyBorder="1" applyAlignment="1"/>
    <xf numFmtId="0" fontId="6" fillId="0" borderId="1" xfId="5" applyFont="1" applyBorder="1" applyAlignment="1">
      <alignment horizontal="left" vertical="top"/>
    </xf>
    <xf numFmtId="2" fontId="6" fillId="0" borderId="1" xfId="5" applyNumberFormat="1" applyFont="1" applyBorder="1" applyAlignment="1"/>
    <xf numFmtId="4" fontId="6" fillId="0" borderId="1" xfId="5" applyNumberFormat="1" applyFont="1" applyFill="1" applyBorder="1" applyAlignment="1">
      <alignment horizontal="right" wrapText="1"/>
    </xf>
    <xf numFmtId="49" fontId="7" fillId="0" borderId="1" xfId="5" applyNumberFormat="1" applyFont="1" applyBorder="1" applyAlignment="1">
      <alignment wrapText="1"/>
    </xf>
    <xf numFmtId="2" fontId="6" fillId="0" borderId="1" xfId="5" applyNumberFormat="1" applyFont="1" applyBorder="1" applyAlignment="1">
      <alignment wrapText="1"/>
    </xf>
    <xf numFmtId="49" fontId="6" fillId="0" borderId="0" xfId="5" applyNumberFormat="1" applyFont="1" applyAlignment="1">
      <alignment horizontal="center" vertical="center" wrapText="1"/>
    </xf>
    <xf numFmtId="49" fontId="6" fillId="0" borderId="0" xfId="5" applyNumberFormat="1" applyFont="1" applyAlignment="1">
      <alignment wrapText="1"/>
    </xf>
    <xf numFmtId="164" fontId="6" fillId="0" borderId="0" xfId="5" applyNumberFormat="1" applyFont="1" applyFill="1" applyAlignment="1">
      <alignment wrapText="1"/>
    </xf>
    <xf numFmtId="0" fontId="5" fillId="0" borderId="0" xfId="5" applyFont="1" applyFill="1" applyAlignment="1">
      <alignment horizontal="center" vertical="center"/>
    </xf>
    <xf numFmtId="0" fontId="5" fillId="0" borderId="0" xfId="5" applyFont="1" applyFill="1" applyAlignment="1">
      <alignment horizontal="right" vertical="top" wrapText="1"/>
    </xf>
    <xf numFmtId="0" fontId="5" fillId="0" borderId="2" xfId="5" applyFont="1" applyFill="1" applyBorder="1" applyAlignment="1">
      <alignment horizontal="left" vertical="top" wrapText="1"/>
    </xf>
    <xf numFmtId="0" fontId="5" fillId="0" borderId="0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 vertical="center" wrapText="1"/>
    </xf>
    <xf numFmtId="0" fontId="5" fillId="0" borderId="0" xfId="6" applyFont="1" applyAlignment="1"/>
    <xf numFmtId="0" fontId="5" fillId="0" borderId="0" xfId="5" applyFont="1" applyFill="1" applyBorder="1" applyAlignment="1">
      <alignment horizontal="left" vertical="top"/>
    </xf>
    <xf numFmtId="0" fontId="5" fillId="0" borderId="0" xfId="5" applyFont="1" applyFill="1" applyBorder="1" applyAlignment="1">
      <alignment horizontal="left" vertical="center"/>
    </xf>
    <xf numFmtId="0" fontId="5" fillId="0" borderId="0" xfId="5" applyFont="1" applyFill="1" applyAlignment="1">
      <alignment horizontal="right" wrapText="1"/>
    </xf>
    <xf numFmtId="0" fontId="5" fillId="0" borderId="2" xfId="5" applyFont="1" applyFill="1" applyBorder="1" applyAlignment="1">
      <alignment vertical="top" wrapText="1"/>
    </xf>
    <xf numFmtId="0" fontId="5" fillId="0" borderId="0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1" fillId="0" borderId="0" xfId="5" applyFont="1" applyFill="1" applyAlignment="1">
      <alignment horizontal="center" vertical="center" wrapText="1"/>
    </xf>
    <xf numFmtId="49" fontId="6" fillId="0" borderId="0" xfId="5" applyNumberFormat="1" applyFont="1" applyAlignment="1"/>
    <xf numFmtId="49" fontId="6" fillId="0" borderId="0" xfId="5" applyNumberFormat="1" applyFont="1" applyAlignment="1">
      <alignment horizontal="center" vertical="center"/>
    </xf>
    <xf numFmtId="4" fontId="6" fillId="0" borderId="0" xfId="5" applyNumberFormat="1" applyFont="1" applyAlignment="1"/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49" fontId="8" fillId="0" borderId="3" xfId="5" applyNumberFormat="1" applyFont="1" applyBorder="1" applyAlignment="1">
      <alignment horizontal="left" wrapText="1"/>
    </xf>
    <xf numFmtId="49" fontId="8" fillId="0" borderId="5" xfId="5" applyNumberFormat="1" applyFont="1" applyBorder="1" applyAlignment="1">
      <alignment horizontal="left" wrapText="1"/>
    </xf>
    <xf numFmtId="0" fontId="6" fillId="0" borderId="0" xfId="5" applyFont="1" applyAlignment="1">
      <alignment horizontal="center" wrapText="1"/>
    </xf>
    <xf numFmtId="0" fontId="1" fillId="0" borderId="0" xfId="5" applyFont="1" applyAlignment="1">
      <alignment wrapText="1"/>
    </xf>
    <xf numFmtId="0" fontId="1" fillId="0" borderId="0" xfId="5" applyAlignment="1">
      <alignment wrapText="1"/>
    </xf>
    <xf numFmtId="0" fontId="6" fillId="0" borderId="0" xfId="5" quotePrefix="1" applyFont="1" applyFill="1" applyAlignment="1">
      <alignment horizontal="center" vertical="top" wrapText="1"/>
    </xf>
    <xf numFmtId="0" fontId="6" fillId="0" borderId="0" xfId="5" applyFont="1" applyFill="1" applyAlignment="1">
      <alignment horizontal="center" vertical="top" wrapText="1"/>
    </xf>
    <xf numFmtId="0" fontId="10" fillId="0" borderId="0" xfId="5" quotePrefix="1" applyNumberFormat="1" applyFont="1" applyFill="1" applyAlignment="1">
      <alignment horizontal="center" vertical="center" wrapText="1"/>
    </xf>
    <xf numFmtId="0" fontId="1" fillId="0" borderId="0" xfId="5" applyNumberFormat="1" applyAlignment="1">
      <alignment horizontal="center" vertical="center" wrapText="1"/>
    </xf>
    <xf numFmtId="0" fontId="6" fillId="0" borderId="0" xfId="5" quotePrefix="1" applyFont="1" applyAlignment="1">
      <alignment horizontal="center" vertical="top" wrapText="1"/>
    </xf>
    <xf numFmtId="0" fontId="1" fillId="0" borderId="0" xfId="5" applyFont="1" applyAlignment="1">
      <alignment vertical="top"/>
    </xf>
    <xf numFmtId="0" fontId="6" fillId="0" borderId="2" xfId="5" applyFont="1" applyFill="1" applyBorder="1" applyAlignment="1">
      <alignment horizontal="left" vertical="top" wrapText="1"/>
    </xf>
    <xf numFmtId="0" fontId="5" fillId="0" borderId="2" xfId="5" applyFont="1" applyBorder="1" applyAlignment="1">
      <alignment horizontal="left" vertical="top" wrapText="1"/>
    </xf>
    <xf numFmtId="0" fontId="1" fillId="0" borderId="2" xfId="5" applyBorder="1" applyAlignment="1">
      <alignment wrapText="1"/>
    </xf>
    <xf numFmtId="0" fontId="6" fillId="0" borderId="3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" fillId="0" borderId="4" xfId="5" applyFont="1" applyBorder="1" applyAlignment="1">
      <alignment wrapText="1"/>
    </xf>
    <xf numFmtId="49" fontId="8" fillId="0" borderId="4" xfId="5" applyNumberFormat="1" applyFont="1" applyBorder="1" applyAlignment="1">
      <alignment horizontal="left" wrapText="1"/>
    </xf>
    <xf numFmtId="2" fontId="6" fillId="0" borderId="1" xfId="5" applyNumberFormat="1" applyFont="1" applyBorder="1" applyAlignment="1">
      <alignment horizontal="center" vertical="center" wrapText="1"/>
    </xf>
  </cellXfs>
  <cellStyles count="56">
    <cellStyle name="S0" xfId="7"/>
    <cellStyle name="S0 2" xfId="8"/>
    <cellStyle name="S1" xfId="9"/>
    <cellStyle name="S1 2" xfId="10"/>
    <cellStyle name="S10" xfId="11"/>
    <cellStyle name="S10 2" xfId="12"/>
    <cellStyle name="S10 3" xfId="13"/>
    <cellStyle name="S11" xfId="14"/>
    <cellStyle name="S11 2" xfId="15"/>
    <cellStyle name="S11 3" xfId="16"/>
    <cellStyle name="S12" xfId="17"/>
    <cellStyle name="S12 2" xfId="18"/>
    <cellStyle name="S13" xfId="19"/>
    <cellStyle name="S13 2" xfId="20"/>
    <cellStyle name="S13 3" xfId="21"/>
    <cellStyle name="S14" xfId="22"/>
    <cellStyle name="S14 2" xfId="23"/>
    <cellStyle name="S15" xfId="24"/>
    <cellStyle name="S15 2" xfId="25"/>
    <cellStyle name="S16" xfId="26"/>
    <cellStyle name="S2" xfId="27"/>
    <cellStyle name="S2 2" xfId="28"/>
    <cellStyle name="S3" xfId="29"/>
    <cellStyle name="S4" xfId="30"/>
    <cellStyle name="S4 2" xfId="31"/>
    <cellStyle name="S44" xfId="2"/>
    <cellStyle name="S5" xfId="32"/>
    <cellStyle name="S5 2" xfId="33"/>
    <cellStyle name="S6" xfId="34"/>
    <cellStyle name="S7" xfId="35"/>
    <cellStyle name="S8" xfId="36"/>
    <cellStyle name="S8 2" xfId="37"/>
    <cellStyle name="S8 3" xfId="38"/>
    <cellStyle name="S9" xfId="39"/>
    <cellStyle name="S9 2" xfId="40"/>
    <cellStyle name="S9 3" xfId="41"/>
    <cellStyle name="Обычный" xfId="0" builtinId="0"/>
    <cellStyle name="Обычный 117" xfId="42"/>
    <cellStyle name="Обычный 118" xfId="43"/>
    <cellStyle name="Обычный 13" xfId="44"/>
    <cellStyle name="Обычный 14" xfId="45"/>
    <cellStyle name="Обычный 2" xfId="1"/>
    <cellStyle name="Обычный 2 10" xfId="46"/>
    <cellStyle name="Обычный 2 2" xfId="4"/>
    <cellStyle name="Обычный 3" xfId="3"/>
    <cellStyle name="Обычный 3 10" xfId="47"/>
    <cellStyle name="Обычный 3 2" xfId="6"/>
    <cellStyle name="Обычный 3 2 2" xfId="48"/>
    <cellStyle name="Обычный 3 3" xfId="49"/>
    <cellStyle name="Обычный 4" xfId="5"/>
    <cellStyle name="Обычный 5" xfId="50"/>
    <cellStyle name="ПИР" xfId="51"/>
    <cellStyle name="Процентный 2" xfId="52"/>
    <cellStyle name="Титул" xfId="53"/>
    <cellStyle name="Финансовый 2" xfId="54"/>
    <cellStyle name="Хвост" xfId="55"/>
  </cellStyles>
  <dxfs count="0"/>
  <tableStyles count="0" defaultTableStyle="TableStyleMedium2" defaultPivotStyle="PivotStyleMedium9"/>
  <colors>
    <mruColors>
      <color rgb="FF99FDA5"/>
      <color rgb="FFFFFFCD"/>
      <color rgb="FFFFDDFD"/>
      <color rgb="FFFECAF7"/>
      <color rgb="FFFFCC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>
      <selection activeCell="B20" sqref="B20"/>
    </sheetView>
  </sheetViews>
  <sheetFormatPr defaultRowHeight="15" x14ac:dyDescent="0.25"/>
  <cols>
    <col min="1" max="1" width="4" style="51" customWidth="1"/>
    <col min="2" max="2" width="28.85546875" style="51" customWidth="1"/>
    <col min="3" max="3" width="39.7109375" style="51" customWidth="1"/>
    <col min="4" max="8" width="12" style="51" customWidth="1"/>
    <col min="9" max="9" width="14.85546875" style="51" customWidth="1"/>
    <col min="10" max="10" width="20.28515625" style="51" customWidth="1"/>
    <col min="11" max="16384" width="9.140625" style="3"/>
  </cols>
  <sheetData>
    <row r="1" spans="1:10" x14ac:dyDescent="0.25">
      <c r="A1" s="57" t="s">
        <v>26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x14ac:dyDescent="0.25">
      <c r="A2" s="57" t="s">
        <v>27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37.5" customHeight="1" x14ac:dyDescent="0.25">
      <c r="A3" s="60" t="s">
        <v>35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x14ac:dyDescent="0.25">
      <c r="A4" s="62" t="s">
        <v>12</v>
      </c>
      <c r="B4" s="63"/>
      <c r="C4" s="63"/>
      <c r="D4" s="63"/>
      <c r="E4" s="63"/>
      <c r="F4" s="63"/>
      <c r="G4" s="63"/>
      <c r="H4" s="63"/>
      <c r="I4" s="63"/>
      <c r="J4" s="63"/>
    </row>
    <row r="5" spans="1:10" x14ac:dyDescent="0.25">
      <c r="A5" s="64" t="s">
        <v>36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66" t="s">
        <v>28</v>
      </c>
      <c r="B7" s="67"/>
      <c r="C7" s="67"/>
      <c r="D7" s="67"/>
      <c r="E7" s="67"/>
      <c r="F7" s="67"/>
      <c r="G7" s="67"/>
      <c r="H7" s="67"/>
      <c r="I7" s="67"/>
      <c r="J7" s="68"/>
    </row>
    <row r="8" spans="1:10" ht="105" x14ac:dyDescent="0.25">
      <c r="A8" s="5" t="s">
        <v>0</v>
      </c>
      <c r="B8" s="5" t="s">
        <v>1</v>
      </c>
      <c r="C8" s="5" t="s">
        <v>13</v>
      </c>
      <c r="D8" s="5" t="s">
        <v>2</v>
      </c>
      <c r="E8" s="5" t="s">
        <v>14</v>
      </c>
      <c r="F8" s="5" t="s">
        <v>15</v>
      </c>
      <c r="G8" s="5" t="s">
        <v>16</v>
      </c>
      <c r="H8" s="5" t="s">
        <v>17</v>
      </c>
      <c r="I8" s="5" t="s">
        <v>18</v>
      </c>
      <c r="J8" s="52" t="s">
        <v>29</v>
      </c>
    </row>
    <row r="9" spans="1:10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0" ht="43.5" customHeight="1" x14ac:dyDescent="0.25">
      <c r="A10" s="6"/>
      <c r="B10" s="69" t="s">
        <v>19</v>
      </c>
      <c r="C10" s="70"/>
      <c r="D10" s="70"/>
      <c r="E10" s="70"/>
      <c r="F10" s="70"/>
      <c r="G10" s="70"/>
      <c r="H10" s="70"/>
      <c r="I10" s="70"/>
      <c r="J10" s="71"/>
    </row>
    <row r="11" spans="1:10" x14ac:dyDescent="0.25">
      <c r="A11" s="7">
        <v>1</v>
      </c>
      <c r="B11" s="69"/>
      <c r="C11" s="70"/>
      <c r="D11" s="70"/>
      <c r="E11" s="70"/>
      <c r="F11" s="70"/>
      <c r="G11" s="70"/>
      <c r="H11" s="70"/>
      <c r="I11" s="70"/>
      <c r="J11" s="71"/>
    </row>
    <row r="12" spans="1:10" x14ac:dyDescent="0.25">
      <c r="A12" s="7">
        <v>2</v>
      </c>
      <c r="B12" s="55" t="s">
        <v>3</v>
      </c>
      <c r="C12" s="56"/>
      <c r="D12" s="56"/>
      <c r="E12" s="56"/>
      <c r="F12" s="56"/>
      <c r="G12" s="56"/>
      <c r="H12" s="56"/>
      <c r="I12" s="72"/>
      <c r="J12" s="8"/>
    </row>
    <row r="13" spans="1:10" ht="30" x14ac:dyDescent="0.25">
      <c r="A13" s="7">
        <v>3</v>
      </c>
      <c r="B13" s="9" t="s">
        <v>37</v>
      </c>
      <c r="C13" s="10" t="s">
        <v>38</v>
      </c>
      <c r="D13" s="11" t="s">
        <v>32</v>
      </c>
      <c r="E13" s="11" t="s">
        <v>39</v>
      </c>
      <c r="F13" s="11"/>
      <c r="G13" s="11" t="s">
        <v>20</v>
      </c>
      <c r="H13" s="12">
        <v>866.6</v>
      </c>
      <c r="I13" s="13">
        <f>H13*1*1000*G13*E13</f>
        <v>2643130</v>
      </c>
      <c r="J13" s="14">
        <f>I13*1.063*1.073*1.051</f>
        <v>3168503.75804837</v>
      </c>
    </row>
    <row r="14" spans="1:10" x14ac:dyDescent="0.25">
      <c r="A14" s="7">
        <v>5</v>
      </c>
      <c r="B14" s="8" t="s">
        <v>11</v>
      </c>
      <c r="C14" s="8"/>
      <c r="D14" s="8"/>
      <c r="E14" s="8"/>
      <c r="F14" s="8"/>
      <c r="G14" s="8"/>
      <c r="H14" s="8"/>
      <c r="I14" s="15"/>
      <c r="J14" s="16">
        <f>SUM(J13:J13)</f>
        <v>3168503.75804837</v>
      </c>
    </row>
    <row r="15" spans="1:10" x14ac:dyDescent="0.25">
      <c r="A15" s="7">
        <v>6</v>
      </c>
      <c r="B15" s="55" t="s">
        <v>4</v>
      </c>
      <c r="C15" s="56"/>
      <c r="D15" s="56"/>
      <c r="E15" s="56"/>
      <c r="F15" s="56"/>
      <c r="G15" s="56"/>
      <c r="H15" s="56"/>
      <c r="I15" s="72"/>
      <c r="J15" s="8"/>
    </row>
    <row r="16" spans="1:10" x14ac:dyDescent="0.25">
      <c r="A16" s="7">
        <v>7</v>
      </c>
      <c r="B16" s="55" t="s">
        <v>31</v>
      </c>
      <c r="C16" s="56"/>
      <c r="D16" s="53"/>
      <c r="E16" s="53"/>
      <c r="F16" s="53"/>
      <c r="G16" s="53"/>
      <c r="H16" s="53"/>
      <c r="I16" s="54"/>
      <c r="J16" s="8"/>
    </row>
    <row r="17" spans="1:10" x14ac:dyDescent="0.25">
      <c r="A17" s="7">
        <v>8</v>
      </c>
      <c r="B17" s="9" t="s">
        <v>40</v>
      </c>
      <c r="C17" s="10" t="s">
        <v>41</v>
      </c>
      <c r="D17" s="9" t="s">
        <v>5</v>
      </c>
      <c r="E17" s="73">
        <v>3.05</v>
      </c>
      <c r="F17" s="9" t="s">
        <v>20</v>
      </c>
      <c r="G17" s="9"/>
      <c r="H17" s="19">
        <v>356.55</v>
      </c>
      <c r="I17" s="14">
        <f>H17*E17*F17*1000</f>
        <v>1087477.5</v>
      </c>
      <c r="J17" s="14">
        <f>I17*1.063*1.073*1.051</f>
        <v>1303634.9122226473</v>
      </c>
    </row>
    <row r="18" spans="1:10" x14ac:dyDescent="0.25">
      <c r="A18" s="7">
        <v>9</v>
      </c>
      <c r="B18" s="55" t="s">
        <v>30</v>
      </c>
      <c r="C18" s="56"/>
      <c r="D18" s="17"/>
      <c r="E18" s="17"/>
      <c r="F18" s="17"/>
      <c r="G18" s="17"/>
      <c r="H18" s="17"/>
      <c r="I18" s="18"/>
      <c r="J18" s="8"/>
    </row>
    <row r="19" spans="1:10" ht="60" x14ac:dyDescent="0.25">
      <c r="A19" s="7">
        <v>10</v>
      </c>
      <c r="B19" s="1" t="s">
        <v>42</v>
      </c>
      <c r="C19" s="1" t="s">
        <v>44</v>
      </c>
      <c r="D19" s="1" t="s">
        <v>32</v>
      </c>
      <c r="E19" s="9" t="s">
        <v>39</v>
      </c>
      <c r="F19" s="9" t="s">
        <v>20</v>
      </c>
      <c r="G19" s="9"/>
      <c r="H19" s="19">
        <v>2836.51</v>
      </c>
      <c r="I19" s="14">
        <f>H19*E19*F19*1000</f>
        <v>8651355.5</v>
      </c>
      <c r="J19" s="14">
        <f>I19*1.063*1.073*1.051</f>
        <v>10370981.530973667</v>
      </c>
    </row>
    <row r="20" spans="1:10" ht="60" x14ac:dyDescent="0.25">
      <c r="A20" s="7">
        <v>12</v>
      </c>
      <c r="B20" s="1" t="s">
        <v>43</v>
      </c>
      <c r="C20" s="1" t="s">
        <v>34</v>
      </c>
      <c r="D20" s="1" t="s">
        <v>32</v>
      </c>
      <c r="E20" s="9" t="s">
        <v>39</v>
      </c>
      <c r="F20" s="9" t="s">
        <v>33</v>
      </c>
      <c r="G20" s="9"/>
      <c r="H20" s="19">
        <v>3411.85</v>
      </c>
      <c r="I20" s="14">
        <f t="shared" ref="I20" si="0">H20*E20*F20*1000</f>
        <v>19147302.200000003</v>
      </c>
      <c r="J20" s="14">
        <f>I20*1.063*1.073*1.051</f>
        <v>22953202.822860703</v>
      </c>
    </row>
    <row r="21" spans="1:10" x14ac:dyDescent="0.25">
      <c r="A21" s="7">
        <v>13</v>
      </c>
      <c r="B21" s="8" t="s">
        <v>6</v>
      </c>
      <c r="C21" s="8"/>
      <c r="D21" s="8"/>
      <c r="E21" s="8"/>
      <c r="F21" s="8"/>
      <c r="G21" s="8"/>
      <c r="H21" s="8"/>
      <c r="I21" s="20">
        <f>SUM(I19:I20)+I17</f>
        <v>28886135.200000003</v>
      </c>
      <c r="J21" s="21">
        <f>SUM(J19:J20)+J17</f>
        <v>34627819.266057014</v>
      </c>
    </row>
    <row r="22" spans="1:10" x14ac:dyDescent="0.25">
      <c r="A22" s="7">
        <v>14</v>
      </c>
      <c r="B22" s="8" t="s">
        <v>11</v>
      </c>
      <c r="C22" s="8"/>
      <c r="D22" s="8"/>
      <c r="E22" s="8"/>
      <c r="F22" s="8"/>
      <c r="G22" s="8"/>
      <c r="H22" s="8"/>
      <c r="I22" s="15"/>
      <c r="J22" s="15">
        <f>J14</f>
        <v>3168503.75804837</v>
      </c>
    </row>
    <row r="23" spans="1:10" x14ac:dyDescent="0.25">
      <c r="A23" s="7">
        <v>15</v>
      </c>
      <c r="B23" s="22" t="s">
        <v>21</v>
      </c>
      <c r="C23" s="23"/>
      <c r="D23" s="23"/>
      <c r="E23" s="23"/>
      <c r="F23" s="23"/>
      <c r="G23" s="23"/>
      <c r="H23" s="24"/>
      <c r="I23" s="25"/>
      <c r="J23" s="21">
        <f>J21+J22</f>
        <v>37796323.024105385</v>
      </c>
    </row>
    <row r="24" spans="1:10" x14ac:dyDescent="0.25">
      <c r="A24" s="7">
        <v>16</v>
      </c>
      <c r="B24" s="26" t="s">
        <v>7</v>
      </c>
      <c r="C24" s="23"/>
      <c r="D24" s="23"/>
      <c r="E24" s="23"/>
      <c r="F24" s="23"/>
      <c r="G24" s="23"/>
      <c r="H24" s="24"/>
      <c r="I24" s="27"/>
      <c r="J24" s="28">
        <f>J23*0.2</f>
        <v>7559264.6048210775</v>
      </c>
    </row>
    <row r="25" spans="1:10" x14ac:dyDescent="0.25">
      <c r="A25" s="7">
        <v>17</v>
      </c>
      <c r="B25" s="29" t="s">
        <v>8</v>
      </c>
      <c r="C25" s="8"/>
      <c r="D25" s="8"/>
      <c r="E25" s="8"/>
      <c r="F25" s="8"/>
      <c r="G25" s="8"/>
      <c r="H25" s="8"/>
      <c r="I25" s="30"/>
      <c r="J25" s="21">
        <f>J23+J24</f>
        <v>45355587.628926463</v>
      </c>
    </row>
    <row r="26" spans="1:10" x14ac:dyDescent="0.25">
      <c r="A26" s="7">
        <v>18</v>
      </c>
      <c r="B26" s="8" t="s">
        <v>22</v>
      </c>
      <c r="C26" s="8"/>
      <c r="D26" s="8"/>
      <c r="E26" s="8"/>
      <c r="F26" s="8"/>
      <c r="G26" s="8"/>
      <c r="H26" s="8"/>
      <c r="I26" s="15"/>
      <c r="J26" s="15">
        <f>J22*1.2</f>
        <v>3802204.5096580437</v>
      </c>
    </row>
    <row r="27" spans="1:10" x14ac:dyDescent="0.25">
      <c r="A27" s="31"/>
      <c r="B27" s="32"/>
      <c r="C27" s="32"/>
      <c r="D27" s="32"/>
      <c r="E27" s="32"/>
      <c r="F27" s="32"/>
      <c r="G27" s="32"/>
      <c r="H27" s="32"/>
      <c r="I27" s="32"/>
      <c r="J27" s="33"/>
    </row>
    <row r="28" spans="1:10" x14ac:dyDescent="0.25">
      <c r="A28" s="34"/>
      <c r="B28" s="35" t="s">
        <v>23</v>
      </c>
      <c r="C28" s="36"/>
      <c r="D28" s="37" t="s">
        <v>24</v>
      </c>
      <c r="E28" s="37"/>
      <c r="F28" s="37"/>
      <c r="G28" s="37"/>
      <c r="H28" s="38"/>
      <c r="I28" s="38"/>
      <c r="J28" s="39"/>
    </row>
    <row r="29" spans="1:10" x14ac:dyDescent="0.25">
      <c r="A29" s="34"/>
      <c r="B29" s="35"/>
      <c r="C29" s="40" t="s">
        <v>9</v>
      </c>
      <c r="D29" s="41"/>
      <c r="E29" s="41"/>
      <c r="F29" s="41"/>
      <c r="G29" s="41"/>
      <c r="H29" s="38"/>
      <c r="I29" s="38"/>
      <c r="J29" s="39"/>
    </row>
    <row r="30" spans="1:10" x14ac:dyDescent="0.25">
      <c r="A30" s="34"/>
      <c r="B30" s="42" t="s">
        <v>25</v>
      </c>
      <c r="C30" s="43"/>
      <c r="D30" s="37" t="s">
        <v>24</v>
      </c>
      <c r="E30" s="37"/>
      <c r="F30" s="37"/>
      <c r="G30" s="37"/>
      <c r="H30" s="44"/>
      <c r="I30" s="44"/>
      <c r="J30" s="2"/>
    </row>
    <row r="31" spans="1:10" x14ac:dyDescent="0.25">
      <c r="A31" s="45"/>
      <c r="B31" s="46"/>
      <c r="C31" s="40" t="s">
        <v>10</v>
      </c>
      <c r="D31" s="46"/>
      <c r="E31" s="46"/>
      <c r="F31" s="46"/>
      <c r="G31" s="46"/>
      <c r="H31" s="46"/>
      <c r="I31" s="46"/>
      <c r="J31" s="47"/>
    </row>
    <row r="32" spans="1:10" x14ac:dyDescent="0.25">
      <c r="A32" s="48"/>
      <c r="B32" s="47"/>
      <c r="C32" s="47"/>
      <c r="D32" s="47"/>
      <c r="E32" s="47"/>
      <c r="F32" s="47"/>
      <c r="G32" s="47"/>
      <c r="H32" s="47"/>
      <c r="I32" s="47"/>
      <c r="J32" s="47"/>
    </row>
    <row r="33" spans="1:10" x14ac:dyDescent="0.25">
      <c r="A33" s="48"/>
      <c r="B33" s="47"/>
      <c r="C33" s="47"/>
      <c r="D33" s="47"/>
      <c r="E33" s="47"/>
      <c r="F33" s="47"/>
      <c r="G33" s="47"/>
      <c r="H33" s="47"/>
      <c r="I33" s="47"/>
      <c r="J33" s="49"/>
    </row>
    <row r="34" spans="1:10" x14ac:dyDescent="0.25">
      <c r="A34" s="48"/>
      <c r="B34" s="47"/>
      <c r="C34" s="47"/>
      <c r="D34" s="47"/>
      <c r="E34" s="47"/>
      <c r="F34" s="47"/>
      <c r="G34" s="47"/>
      <c r="H34" s="47"/>
      <c r="I34" s="47"/>
      <c r="J34" s="47"/>
    </row>
    <row r="35" spans="1:10" x14ac:dyDescent="0.25">
      <c r="A35" s="31"/>
      <c r="B35" s="32"/>
      <c r="C35" s="32"/>
      <c r="D35" s="32"/>
      <c r="E35" s="32"/>
      <c r="F35" s="32"/>
      <c r="G35" s="32"/>
      <c r="H35" s="32"/>
      <c r="I35" s="32"/>
      <c r="J35" s="32"/>
    </row>
    <row r="36" spans="1:10" x14ac:dyDescent="0.25">
      <c r="A36" s="31"/>
      <c r="B36" s="32"/>
      <c r="C36" s="32"/>
      <c r="D36" s="32"/>
      <c r="E36" s="32"/>
      <c r="F36" s="32"/>
      <c r="G36" s="32"/>
      <c r="H36" s="32"/>
      <c r="I36" s="32"/>
      <c r="J36" s="32"/>
    </row>
    <row r="37" spans="1:10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</row>
    <row r="38" spans="1:10" x14ac:dyDescent="0.25">
      <c r="A38" s="31"/>
      <c r="B38" s="32"/>
      <c r="C38" s="32"/>
      <c r="D38" s="32"/>
      <c r="E38" s="32"/>
      <c r="F38" s="32"/>
      <c r="G38" s="32"/>
      <c r="H38" s="32"/>
      <c r="I38" s="32"/>
      <c r="J38" s="32"/>
    </row>
    <row r="39" spans="1:10" x14ac:dyDescent="0.25">
      <c r="A39" s="31"/>
      <c r="B39" s="32"/>
      <c r="C39" s="32"/>
      <c r="D39" s="32"/>
      <c r="E39" s="32"/>
      <c r="F39" s="32"/>
      <c r="G39" s="32"/>
      <c r="H39" s="32"/>
      <c r="I39" s="32"/>
      <c r="J39" s="32"/>
    </row>
    <row r="40" spans="1:10" x14ac:dyDescent="0.25">
      <c r="A40" s="31"/>
      <c r="B40" s="32"/>
      <c r="C40" s="32"/>
      <c r="D40" s="32"/>
      <c r="E40" s="32"/>
      <c r="F40" s="32"/>
      <c r="G40" s="32"/>
      <c r="H40" s="32"/>
      <c r="I40" s="32"/>
      <c r="J40" s="32"/>
    </row>
    <row r="41" spans="1:10" x14ac:dyDescent="0.25">
      <c r="A41" s="31"/>
      <c r="B41" s="32"/>
      <c r="C41" s="32"/>
      <c r="D41" s="32"/>
      <c r="E41" s="32"/>
      <c r="F41" s="32"/>
      <c r="G41" s="32"/>
      <c r="H41" s="32"/>
      <c r="I41" s="32"/>
      <c r="J41" s="32"/>
    </row>
    <row r="42" spans="1:10" x14ac:dyDescent="0.25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0" x14ac:dyDescent="0.25">
      <c r="A43" s="31"/>
      <c r="B43" s="32"/>
      <c r="C43" s="32"/>
      <c r="D43" s="32"/>
      <c r="E43" s="32"/>
      <c r="F43" s="32"/>
      <c r="G43" s="32"/>
      <c r="H43" s="32"/>
      <c r="I43" s="32"/>
      <c r="J43" s="32"/>
    </row>
    <row r="44" spans="1:10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</row>
    <row r="45" spans="1:10" x14ac:dyDescent="0.25">
      <c r="A45" s="31"/>
      <c r="B45" s="32"/>
      <c r="C45" s="32"/>
      <c r="D45" s="32"/>
      <c r="E45" s="32"/>
      <c r="F45" s="32"/>
      <c r="G45" s="32"/>
      <c r="H45" s="32"/>
      <c r="I45" s="32"/>
      <c r="J45" s="32"/>
    </row>
    <row r="46" spans="1:10" x14ac:dyDescent="0.25">
      <c r="A46" s="31"/>
      <c r="B46" s="32"/>
      <c r="C46" s="32"/>
      <c r="D46" s="32"/>
      <c r="E46" s="32"/>
      <c r="F46" s="32"/>
      <c r="G46" s="32"/>
      <c r="H46" s="32"/>
      <c r="I46" s="32"/>
      <c r="J46" s="32"/>
    </row>
    <row r="47" spans="1:10" x14ac:dyDescent="0.25">
      <c r="A47" s="31"/>
      <c r="B47" s="32"/>
      <c r="C47" s="32"/>
      <c r="D47" s="32"/>
      <c r="E47" s="32"/>
      <c r="F47" s="32"/>
      <c r="G47" s="32"/>
      <c r="H47" s="32"/>
      <c r="I47" s="32"/>
      <c r="J47" s="32"/>
    </row>
    <row r="48" spans="1:10" x14ac:dyDescent="0.25">
      <c r="A48" s="31"/>
      <c r="B48" s="32"/>
      <c r="C48" s="32"/>
      <c r="D48" s="32"/>
      <c r="E48" s="32"/>
      <c r="F48" s="32"/>
      <c r="G48" s="32"/>
      <c r="H48" s="32"/>
      <c r="I48" s="32"/>
      <c r="J48" s="32"/>
    </row>
    <row r="49" spans="1:10" x14ac:dyDescent="0.25">
      <c r="A49" s="31"/>
      <c r="B49" s="32"/>
      <c r="C49" s="32"/>
      <c r="D49" s="32"/>
      <c r="E49" s="32"/>
      <c r="F49" s="32"/>
      <c r="G49" s="32"/>
      <c r="H49" s="32"/>
      <c r="I49" s="32"/>
      <c r="J49" s="32"/>
    </row>
    <row r="50" spans="1:10" x14ac:dyDescent="0.25">
      <c r="A50" s="31"/>
      <c r="B50" s="32"/>
      <c r="C50" s="32"/>
      <c r="D50" s="32"/>
      <c r="E50" s="32"/>
      <c r="F50" s="32"/>
      <c r="G50" s="32"/>
      <c r="H50" s="32"/>
      <c r="I50" s="32"/>
      <c r="J50" s="32"/>
    </row>
    <row r="51" spans="1:10" x14ac:dyDescent="0.25">
      <c r="A51" s="31"/>
      <c r="B51" s="32"/>
      <c r="C51" s="32"/>
      <c r="D51" s="32"/>
      <c r="E51" s="32"/>
      <c r="F51" s="32"/>
      <c r="G51" s="32"/>
      <c r="H51" s="32"/>
      <c r="I51" s="32"/>
      <c r="J51" s="32"/>
    </row>
    <row r="52" spans="1:10" x14ac:dyDescent="0.25">
      <c r="A52" s="31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1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1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1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50"/>
    </row>
    <row r="58" spans="1:10" x14ac:dyDescent="0.25">
      <c r="A58" s="50"/>
    </row>
    <row r="59" spans="1:10" s="51" customFormat="1" x14ac:dyDescent="0.25">
      <c r="A59" s="50"/>
    </row>
    <row r="60" spans="1:10" s="51" customFormat="1" x14ac:dyDescent="0.25">
      <c r="A60" s="50"/>
    </row>
    <row r="61" spans="1:10" s="51" customFormat="1" x14ac:dyDescent="0.25">
      <c r="A61" s="50"/>
    </row>
    <row r="62" spans="1:10" s="51" customFormat="1" x14ac:dyDescent="0.25">
      <c r="A62" s="50"/>
    </row>
    <row r="63" spans="1:10" s="51" customFormat="1" x14ac:dyDescent="0.25">
      <c r="A63" s="50"/>
    </row>
    <row r="64" spans="1:10" s="51" customFormat="1" x14ac:dyDescent="0.25">
      <c r="A64" s="50"/>
    </row>
    <row r="65" spans="1:1" s="51" customFormat="1" x14ac:dyDescent="0.25">
      <c r="A65" s="50"/>
    </row>
    <row r="66" spans="1:1" s="51" customFormat="1" x14ac:dyDescent="0.25">
      <c r="A66" s="50"/>
    </row>
    <row r="67" spans="1:1" s="51" customFormat="1" x14ac:dyDescent="0.25">
      <c r="A67" s="50"/>
    </row>
    <row r="68" spans="1:1" s="51" customFormat="1" x14ac:dyDescent="0.25">
      <c r="A68" s="50"/>
    </row>
    <row r="69" spans="1:1" s="51" customFormat="1" x14ac:dyDescent="0.25">
      <c r="A69" s="50"/>
    </row>
    <row r="70" spans="1:1" s="51" customFormat="1" x14ac:dyDescent="0.25">
      <c r="A70" s="50"/>
    </row>
    <row r="71" spans="1:1" s="51" customFormat="1" x14ac:dyDescent="0.25">
      <c r="A71" s="50"/>
    </row>
  </sheetData>
  <mergeCells count="12">
    <mergeCell ref="B18:C18"/>
    <mergeCell ref="A1:J1"/>
    <mergeCell ref="A2:J2"/>
    <mergeCell ref="A3:J3"/>
    <mergeCell ref="A4:J4"/>
    <mergeCell ref="A5:J5"/>
    <mergeCell ref="A7:J7"/>
    <mergeCell ref="B10:J10"/>
    <mergeCell ref="B11:J11"/>
    <mergeCell ref="B12:I12"/>
    <mergeCell ref="B15:I1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УНЦ  КЛ-10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2025-03-19T13:41:44Z</dcterms:modified>
</cp:coreProperties>
</file>