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P30" i="11" l="1"/>
  <c r="D30" i="11"/>
  <c r="C30" i="11"/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<sst xmlns="http://schemas.openxmlformats.org/spreadsheetml/2006/main" count="1188" uniqueCount="404">
  <si>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</si>
  <si>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</si>
  <si>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</si>
  <si>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</si>
  <si>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</si>
  <si>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</si>
  <si>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</si>
  <si>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</si>
  <si>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</si>
  <si>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</si>
  <si>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</si>
  <si>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</si>
  <si>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</si>
  <si>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</si>
  <si>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</si>
  <si>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</si>
  <si>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</si>
  <si>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</si>
  <si>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</si>
  <si>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</si>
  <si>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</si>
  <si>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</si>
  <si>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</si>
  <si>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</si>
  <si>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</si>
  <si>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</si>
  <si>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</si>
  <si>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</si>
  <si>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</si>
  <si>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</si>
  <si>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</si>
  <si>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</si>
  <si>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</si>
  <si>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</si>
  <si>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</si>
  <si>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</si>
  <si>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</si>
  <si>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</si>
  <si>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</si>
  <si>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</si>
  <si>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</si>
  <si>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</si>
  <si>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</si>
  <si>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</si>
  <si>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</si>
  <si>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</si>
  <si>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</si>
  <si>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</si>
  <si>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</si>
  <si>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</si>
  <si>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</si>
  <si>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</si>
  <si>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</si>
  <si>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</si>
  <si>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</si>
  <si>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</si>
  <si>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</si>
  <si>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</si>
  <si>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</si>
  <si>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</si>
  <si>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</si>
  <si>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</si>
  <si>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</si>
  <si>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</si>
  <si>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</si>
  <si>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</si>
  <si>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</si>
  <si>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</si>
  <si>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</si>
  <si>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</si>
  <si>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</si>
  <si>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</si>
  <si>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</si>
  <si>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</si>
  <si>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</si>
  <si>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</si>
  <si>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</si>
  <si>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</si>
  <si>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</si>
  <si>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</si>
  <si>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</si>
  <si>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</si>
  <si>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</si>
  <si>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</si>
  <si>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</si>
  <si>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</si>
  <si>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</si>
  <si>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</si>
  <si>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</si>
  <si>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</si>
  <si>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</si>
  <si>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</si>
  <si>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</si>
  <si>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</si>
  <si>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</si>
  <si>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</si>
  <si>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</si>
  <si>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</si>
  <si>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</si>
  <si>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</si>
  <si>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</si>
  <si>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</si>
  <si>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</si>
  <si>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</si>
  <si>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</si>
  <si>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</si>
  <si>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</si>
  <si>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</si>
  <si>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</si>
  <si>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</si>
  <si>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</si>
  <si>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</si>
  <si>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</si>
  <si>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</si>
  <si>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</si>
  <si>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</si>
  <si>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</si>
  <si>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</si>
  <si>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</si>
  <si>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</si>
  <si>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</si>
  <si>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</si>
  <si>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</si>
  <si>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</si>
  <si>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</si>
  <si>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</si>
  <si>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</si>
  <si>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</si>
  <si>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</si>
  <si>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</si>
  <si>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</si>
  <si>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</si>
  <si>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</si>
  <si>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</si>
  <si>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</si>
  <si>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</si>
  <si>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</si>
  <si>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</si>
  <si>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</si>
  <si>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</si>
  <si>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</si>
  <si>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</si>
  <si>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</si>
  <si>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</si>
  <si>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</si>
  <si>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</si>
  <si>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</si>
  <si>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</si>
  <si>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</si>
  <si>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</si>
  <si>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</si>
  <si>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</si>
  <si>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</si>
  <si>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</si>
  <si>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</si>
  <si>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</si>
  <si>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</si>
  <si>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</si>
  <si>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</si>
  <si>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</si>
  <si>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</si>
  <si>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</si>
  <si>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</si>
  <si>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</si>
  <si>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</si>
  <si>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</si>
  <si>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</si>
  <si>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</si>
  <si>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</si>
  <si>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</si>
  <si>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</si>
  <si>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</si>
  <si>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</si>
  <si>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</si>
  <si>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</si>
  <si>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</si>
  <si>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</si>
  <si>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</si>
  <si>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</si>
  <si>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</si>
  <si>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</si>
  <si>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</si>
  <si>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</si>
  <si>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</si>
  <si>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</si>
  <si>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</si>
  <si>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</si>
  <si>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</si>
  <si>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</si>
  <si>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</si>
  <si>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</si>
  <si>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</si>
  <si>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</si>
  <si>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</si>
  <si>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</si>
  <si>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</si>
  <si>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</si>
  <si>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</si>
  <si>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</si>
  <si>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</si>
  <si>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</si>
  <si>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</si>
  <si>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</si>
  <si>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</si>
  <si>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</si>
  <si>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</si>
  <si>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</si>
  <si>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</si>
  <si>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</si>
  <si>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</si>
  <si>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</si>
  <si>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</si>
  <si>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</si>
  <si>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</si>
  <si>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</si>
  <si>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</si>
  <si>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</si>
  <si>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</si>
  <si>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</si>
  <si>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</si>
  <si>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</si>
  <si>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</si>
  <si>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</si>
  <si>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</si>
  <si>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</si>
  <si>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</si>
  <si>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</si>
  <si>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</si>
  <si>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</si>
  <si>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</si>
  <si>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</si>
  <si>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</si>
  <si>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</si>
  <si>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</si>
  <si>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</si>
  <si>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</si>
  <si>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</si>
  <si>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</si>
  <si>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</si>
  <si>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</si>
  <si>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</si>
  <si>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</si>
  <si>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</si>
  <si>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</si>
  <si>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</si>
  <si>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</si>
  <si>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</si>
  <si>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</si>
  <si>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</si>
  <si>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</si>
  <si>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</si>
  <si>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</si>
  <si>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</si>
  <si>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</si>
  <si>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</si>
  <si>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</si>
  <si>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</si>
  <si>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</si>
  <si>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</si>
  <si>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</si>
  <si>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</si>
  <si>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</si>
  <si>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</si>
  <si>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</si>
  <si>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</si>
  <si>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</si>
  <si>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</si>
  <si>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</si>
  <si>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</si>
  <si>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</si>
  <si>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</si>
  <si>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</si>
  <si>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</si>
  <si>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</si>
  <si>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</si>
  <si>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</si>
  <si>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</si>
  <si>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</si>
  <si>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</si>
  <si>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</si>
  <si>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</si>
  <si>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</si>
  <si>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</si>
  <si>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</si>
  <si>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</si>
  <si>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</si>
  <si>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</si>
  <si>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</si>
  <si>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</si>
  <si>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</si>
  <si>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</si>
  <si>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</si>
  <si>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</si>
  <si>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</si>
  <si>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</si>
  <si>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</si>
  <si>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</si>
  <si>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</si>
  <si>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</si>
  <si>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</si>
  <si>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</si>
  <si>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</si>
  <si>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</si>
  <si>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</si>
  <si>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</si>
  <si>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</si>
  <si>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</si>
  <si>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</si>
  <si>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</si>
  <si>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</si>
  <si>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</si>
  <si>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</si>
  <si>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</si>
  <si>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</si>
  <si>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</si>
  <si>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</si>
  <si>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</si>
  <si>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</si>
  <si>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</si>
  <si>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</si>
  <si>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</si>
  <si>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</si>
  <si>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</si>
  <si>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</si>
  <si>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</si>
  <si>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</si>
  <si>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</si>
  <si>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</si>
  <si>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</si>
  <si>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</si>
  <si>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</si>
  <si>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</si>
  <si>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</si>
  <si>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</si>
  <si>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</si>
  <si>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</si>
  <si>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</si>
  <si>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</si>
  <si>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</si>
  <si>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</si>
  <si>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</si>
  <si>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</si>
  <si>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</si>
  <si>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</si>
  <si>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</si>
  <si>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</si>
  <si>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</si>
  <si>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</si>
  <si>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</si>
  <si>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</si>
  <si>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</si>
  <si>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</si>
  <si>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</si>
  <si>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</si>
  <si>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</si>
  <si>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</si>
  <si>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</si>
  <si>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</si>
  <si>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</si>
  <si>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</si>
  <si>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</si>
  <si>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</si>
  <si>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</si>
  <si>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</si>
  <si>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</si>
  <si>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</si>
  <si>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</si>
  <si>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</si>
  <si>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</si>
  <si>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</si>
  <si>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</si>
  <si>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</si>
  <si>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</si>
  <si>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</si>
  <si>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</si>
  <si>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</si>
  <si>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</si>
  <si>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</si>
  <si>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</si>
  <si>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</si>
  <si>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</si>
  <si>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</si>
  <si>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</si>
  <si>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</si>
  <si>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</si>
  <si>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</si>
  <si>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</si>
  <si>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</si>
  <si>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</si>
  <si>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</si>
  <si>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</si>
  <si>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</si>
  <si>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Договор на выполнение комплекса работ</t>
  </si>
  <si>
    <t>Новое строительство</t>
  </si>
  <si>
    <t>Год раскрытия информации: 2025 год</t>
  </si>
  <si>
    <t>Ленинградская обл.</t>
  </si>
  <si>
    <t>Коммерческое предложение</t>
  </si>
  <si>
    <t>И</t>
  </si>
  <si>
    <t>1 шт</t>
  </si>
  <si>
    <t>Автомобиль</t>
  </si>
  <si>
    <t>РСЗ47030015</t>
  </si>
  <si>
    <t>Приобретение электролаборатории на базе КАМАЗ  (1 шт.)</t>
  </si>
  <si>
    <t>2029 г.</t>
  </si>
  <si>
    <t>Закупка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</si>
</sst>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6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3" sqref="C2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394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400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401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393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398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49.64413388540423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41.370111571170192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РСЗ47030015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9" t="str">
        <f>'1. паспорт местоположение'!A15:C15</f>
        <v>Приобретение электролаборатории на базе КАМАЗ  (1 шт.)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3" t="s">
        <v>366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0" t="s">
        <v>8</v>
      </c>
      <c r="B19" s="180" t="s">
        <v>367</v>
      </c>
      <c r="C19" s="185" t="s">
        <v>368</v>
      </c>
      <c r="D19" s="180" t="s">
        <v>369</v>
      </c>
      <c r="E19" s="180" t="s">
        <v>370</v>
      </c>
      <c r="F19" s="180" t="s">
        <v>371</v>
      </c>
      <c r="G19" s="180" t="s">
        <v>372</v>
      </c>
      <c r="H19" s="180" t="s">
        <v>373</v>
      </c>
      <c r="I19" s="180" t="s">
        <v>374</v>
      </c>
      <c r="J19" s="180" t="s">
        <v>375</v>
      </c>
      <c r="K19" s="180" t="s">
        <v>60</v>
      </c>
      <c r="L19" s="180" t="s">
        <v>376</v>
      </c>
      <c r="M19" s="180" t="s">
        <v>377</v>
      </c>
      <c r="N19" s="180" t="s">
        <v>378</v>
      </c>
      <c r="O19" s="180" t="s">
        <v>379</v>
      </c>
      <c r="P19" s="180" t="s">
        <v>380</v>
      </c>
      <c r="Q19" s="180" t="s">
        <v>381</v>
      </c>
      <c r="R19" s="180"/>
      <c r="S19" s="181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5" t="s">
        <v>383</v>
      </c>
      <c r="R20" s="156" t="s">
        <v>384</v>
      </c>
      <c r="S20" s="181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352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РСЗ47030015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ht="50.25" customHeight="1" x14ac:dyDescent="0.2">
      <c r="A16" s="189" t="str">
        <f>'2. паспорт ТП'!A14:S14</f>
        <v>Приобретение электролаборатории на базе КАМАЗ  (1 шт.)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352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РСЗ47030015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Приобретение электролаборатории на базе КАМАЗ  (1 шт.)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5" t="s">
        <v>60</v>
      </c>
      <c r="G21" s="214"/>
      <c r="H21" s="214"/>
      <c r="I21" s="206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5" t="s">
        <v>71</v>
      </c>
      <c r="Y21" s="214"/>
      <c r="Z21" s="205" t="s">
        <v>72</v>
      </c>
      <c r="AA21" s="214"/>
    </row>
    <row r="22" spans="1:27" ht="141.75" x14ac:dyDescent="0.25">
      <c r="A22" s="213"/>
      <c r="B22" s="209"/>
      <c r="C22" s="210"/>
      <c r="D22" s="209"/>
      <c r="E22" s="210"/>
      <c r="F22" s="205" t="s">
        <v>103</v>
      </c>
      <c r="G22" s="206"/>
      <c r="H22" s="205" t="s">
        <v>104</v>
      </c>
      <c r="I22" s="206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4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РСЗ47030015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Приобретение электролаборатории на базе КАМАЗ  (1 шт.)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399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399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2028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397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2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2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2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2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2" x14ac:dyDescent="0.25">
      <c r="A12" s="189" t="str">
        <f>'3.3 паспорт описание'!A12:C12</f>
        <v>РСЗ47030015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2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2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2" ht="63.75" customHeight="1" x14ac:dyDescent="0.25">
      <c r="A15" s="218" t="str">
        <f>'3.3 паспорт описание'!A15:C15</f>
        <v>Приобретение электролаборатории на базе КАМАЗ  (1 шт.)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6" spans="1:42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7" t="s">
        <v>116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61" t="s">
        <v>353</v>
      </c>
      <c r="D31" s="61" t="s">
        <v>353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61" t="s">
        <v>353</v>
      </c>
      <c r="D32" s="61" t="s">
        <v>353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61" t="s">
        <v>353</v>
      </c>
      <c r="D35" s="61" t="s">
        <v>353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61" t="s">
        <v>353</v>
      </c>
      <c r="D37" s="61" t="s">
        <v>353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61" t="s">
        <v>353</v>
      </c>
      <c r="D39" s="61" t="s">
        <v>353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61" t="s">
        <v>353</v>
      </c>
      <c r="D40" s="61" t="s">
        <v>353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61" t="s">
        <v>353</v>
      </c>
      <c r="D42" s="61" t="s">
        <v>353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61" t="s">
        <v>353</v>
      </c>
      <c r="D43" s="61" t="s">
        <v>353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61" t="s">
        <v>353</v>
      </c>
      <c r="D44" s="61" t="s">
        <v>353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61" t="s">
        <v>353</v>
      </c>
      <c r="D45" s="61" t="s">
        <v>353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61" t="s">
        <v>353</v>
      </c>
      <c r="D47" s="61" t="s">
        <v>353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61" t="s">
        <v>353</v>
      </c>
      <c r="D49" s="61" t="s">
        <v>353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61" t="s">
        <v>353</v>
      </c>
      <c r="D50" s="61" t="s">
        <v>353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61" t="s">
        <v>353</v>
      </c>
      <c r="D51" s="61" t="s">
        <v>353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61" t="s">
        <v>353</v>
      </c>
      <c r="D53" s="61" t="s">
        <v>353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7" zoomScale="55" zoomScaleNormal="55" workbookViewId="0">
      <selection activeCell="P27" activeCellId="1" sqref="P24 P27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РСЗ47030015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Приобретение электролаборатории на базе КАМАЗ  (1 шт.)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0" t="s">
        <v>185</v>
      </c>
      <c r="B20" s="230" t="s">
        <v>186</v>
      </c>
      <c r="C20" s="235" t="s">
        <v>187</v>
      </c>
      <c r="D20" s="229" t="s">
        <v>188</v>
      </c>
      <c r="E20" s="230" t="s">
        <v>391</v>
      </c>
      <c r="F20" s="233" t="s">
        <v>355</v>
      </c>
      <c r="G20" s="234"/>
      <c r="H20" s="233" t="s">
        <v>385</v>
      </c>
      <c r="I20" s="234"/>
      <c r="J20" s="233" t="s">
        <v>386</v>
      </c>
      <c r="K20" s="234"/>
      <c r="L20" s="233" t="s">
        <v>387</v>
      </c>
      <c r="M20" s="234"/>
      <c r="N20" s="233" t="s">
        <v>388</v>
      </c>
      <c r="O20" s="234"/>
      <c r="P20" s="233" t="s">
        <v>389</v>
      </c>
      <c r="Q20" s="234"/>
      <c r="R20" s="238" t="s">
        <v>189</v>
      </c>
      <c r="S20" s="98"/>
      <c r="T20" s="98"/>
      <c r="U20" s="98"/>
    </row>
    <row r="21" spans="1:21" ht="99.75" customHeight="1" x14ac:dyDescent="0.25">
      <c r="A21" s="231"/>
      <c r="B21" s="231"/>
      <c r="C21" s="235"/>
      <c r="D21" s="229"/>
      <c r="E21" s="23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38"/>
    </row>
    <row r="22" spans="1:21" ht="89.25" customHeight="1" x14ac:dyDescent="0.25">
      <c r="A22" s="232"/>
      <c r="B22" s="232"/>
      <c r="C22" s="99" t="s">
        <v>124</v>
      </c>
      <c r="D22" s="100" t="s">
        <v>390</v>
      </c>
      <c r="E22" s="232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49.64413388540423</v>
      </c>
      <c r="D24" s="105">
        <v>49.64413388540423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37.684094604004997</v>
      </c>
      <c r="O24" s="166" t="s">
        <v>353</v>
      </c>
      <c r="P24" s="105">
        <v>11.960039281399233</v>
      </c>
      <c r="Q24" s="102" t="s">
        <v>353</v>
      </c>
      <c r="R24" s="108">
        <f>F24+H24+J24+L24+N24+P24</f>
        <v>49.64413388540423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49.64413388540423</v>
      </c>
      <c r="D27" s="108">
        <v>49.64413388540423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37.684094604004997</v>
      </c>
      <c r="O27" s="93" t="s">
        <v>353</v>
      </c>
      <c r="P27" s="108">
        <v>11.960039281399233</v>
      </c>
      <c r="Q27" s="93" t="s">
        <v>353</v>
      </c>
      <c r="R27" s="108">
        <f t="shared" si="0"/>
        <v>49.64413388540423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f>C27/1.2</f>
        <v>41.370111571170192</v>
      </c>
      <c r="D30" s="105">
        <f>D27/1.2</f>
        <v>41.370111571170192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5">
        <f>P27/1.2</f>
        <v>9.9666994011660286</v>
      </c>
      <c r="Q30" s="102" t="s">
        <v>353</v>
      </c>
      <c r="R30" s="108">
        <f t="shared" si="0"/>
        <v>9.9666994011660286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41.370111571170192</v>
      </c>
      <c r="D33" s="108">
        <v>41.370111571170192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41.370111571170192</v>
      </c>
      <c r="Q33" s="93" t="s">
        <v>353</v>
      </c>
      <c r="R33" s="108">
        <f t="shared" si="0"/>
        <v>41.370111571170192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1</v>
      </c>
      <c r="D42" s="108">
        <v>1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1</v>
      </c>
      <c r="Q42" s="93" t="s">
        <v>353</v>
      </c>
      <c r="R42" s="108">
        <f t="shared" si="0"/>
        <v>1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1</v>
      </c>
      <c r="D50" s="108">
        <v>1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1</v>
      </c>
      <c r="Q50" s="93" t="s">
        <v>353</v>
      </c>
      <c r="R50" s="108">
        <f t="shared" si="0"/>
        <v>1</v>
      </c>
    </row>
    <row r="51" spans="1:18" ht="35.25" customHeight="1" x14ac:dyDescent="0.25">
      <c r="A51" s="103" t="s">
        <v>18</v>
      </c>
      <c r="B51" s="104" t="s">
        <v>237</v>
      </c>
      <c r="C51" s="105">
        <v>41.370111571170192</v>
      </c>
      <c r="D51" s="105">
        <v>41.370111571170192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5">
        <v>41.370111571170192</v>
      </c>
      <c r="Q51" s="102" t="s">
        <v>353</v>
      </c>
      <c r="R51" s="108">
        <f t="shared" si="0"/>
        <v>41.370111571170192</v>
      </c>
    </row>
    <row r="52" spans="1:18" x14ac:dyDescent="0.25">
      <c r="A52" s="106" t="s">
        <v>238</v>
      </c>
      <c r="B52" s="107" t="s">
        <v>239</v>
      </c>
      <c r="C52" s="108">
        <v>41.370111571170192</v>
      </c>
      <c r="D52" s="108">
        <v>41.370111571170192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41.370111571170192</v>
      </c>
      <c r="Q52" s="93" t="s">
        <v>353</v>
      </c>
      <c r="R52" s="108">
        <f t="shared" si="0"/>
        <v>41.370111571170192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1</v>
      </c>
      <c r="D57" s="108">
        <v>1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1</v>
      </c>
      <c r="Q57" s="93" t="s">
        <v>353</v>
      </c>
      <c r="R57" s="108">
        <f t="shared" si="0"/>
        <v>1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1"/>
      <c r="C66" s="241"/>
      <c r="D66" s="241"/>
      <c r="E66" s="24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2"/>
      <c r="C68" s="242"/>
      <c r="D68" s="242"/>
      <c r="E68" s="242"/>
    </row>
    <row r="70" spans="1:18" ht="36.75" customHeight="1" x14ac:dyDescent="0.25">
      <c r="B70" s="241"/>
      <c r="C70" s="241"/>
      <c r="D70" s="241"/>
      <c r="E70" s="241"/>
    </row>
    <row r="71" spans="1:18" x14ac:dyDescent="0.25">
      <c r="B71" s="116"/>
      <c r="C71" s="116"/>
      <c r="D71" s="116"/>
    </row>
    <row r="72" spans="1:18" ht="51" customHeight="1" x14ac:dyDescent="0.25">
      <c r="B72" s="241"/>
      <c r="C72" s="241"/>
      <c r="D72" s="241"/>
      <c r="E72" s="241"/>
    </row>
    <row r="73" spans="1:18" ht="32.25" customHeight="1" x14ac:dyDescent="0.25">
      <c r="B73" s="242"/>
      <c r="C73" s="242"/>
      <c r="D73" s="242"/>
      <c r="E73" s="242"/>
    </row>
    <row r="74" spans="1:18" ht="51.75" customHeight="1" x14ac:dyDescent="0.25">
      <c r="B74" s="241"/>
      <c r="C74" s="241"/>
      <c r="D74" s="241"/>
      <c r="E74" s="241"/>
    </row>
    <row r="75" spans="1:18" ht="21.75" customHeight="1" x14ac:dyDescent="0.25">
      <c r="B75" s="239"/>
      <c r="C75" s="239"/>
      <c r="D75" s="239"/>
      <c r="E75" s="23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0"/>
      <c r="C77" s="240"/>
      <c r="D77" s="240"/>
      <c r="E77" s="240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M27" sqref="M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3.4257812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</row>
    <row r="8" spans="1:48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</row>
    <row r="9" spans="1:48" ht="15.75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</row>
    <row r="10" spans="1:48" ht="15.75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</row>
    <row r="11" spans="1:48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</row>
    <row r="12" spans="1:48" ht="15.75" x14ac:dyDescent="0.25">
      <c r="A12" s="189" t="str">
        <f>'6.2. Паспорт фин осв ввод'!A11:R11</f>
        <v>РСЗ47030015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</row>
    <row r="13" spans="1:48" ht="15.75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</row>
    <row r="14" spans="1:48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</row>
    <row r="15" spans="1:48" ht="15.75" x14ac:dyDescent="0.25">
      <c r="A15" s="189" t="str">
        <f>'6.2. Паспорт фин осв ввод'!A14:R14</f>
        <v>Приобретение электролаборатории на базе КАМАЗ  (1 шт.)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</row>
    <row r="16" spans="1:48" ht="15.75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</row>
    <row r="17" spans="1:48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</row>
    <row r="18" spans="1:48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</row>
    <row r="19" spans="1:48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</row>
    <row r="20" spans="1:48" s="54" customFormat="1" x14ac:dyDescent="0.25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</row>
    <row r="21" spans="1:48" s="54" customFormat="1" x14ac:dyDescent="0.25">
      <c r="A21" s="245" t="s">
        <v>258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54" customFormat="1" ht="51" customHeight="1" x14ac:dyDescent="0.25">
      <c r="A22" s="246" t="s">
        <v>259</v>
      </c>
      <c r="B22" s="249" t="s">
        <v>260</v>
      </c>
      <c r="C22" s="246" t="s">
        <v>261</v>
      </c>
      <c r="D22" s="246" t="s">
        <v>262</v>
      </c>
      <c r="E22" s="252" t="s">
        <v>263</v>
      </c>
      <c r="F22" s="253"/>
      <c r="G22" s="253"/>
      <c r="H22" s="253"/>
      <c r="I22" s="253"/>
      <c r="J22" s="253"/>
      <c r="K22" s="253"/>
      <c r="L22" s="254"/>
      <c r="M22" s="246" t="s">
        <v>264</v>
      </c>
      <c r="N22" s="246" t="s">
        <v>265</v>
      </c>
      <c r="O22" s="246" t="s">
        <v>266</v>
      </c>
      <c r="P22" s="256" t="s">
        <v>267</v>
      </c>
      <c r="Q22" s="256" t="s">
        <v>268</v>
      </c>
      <c r="R22" s="256" t="s">
        <v>269</v>
      </c>
      <c r="S22" s="256" t="s">
        <v>270</v>
      </c>
      <c r="T22" s="256"/>
      <c r="U22" s="259" t="s">
        <v>271</v>
      </c>
      <c r="V22" s="259" t="s">
        <v>272</v>
      </c>
      <c r="W22" s="256" t="s">
        <v>273</v>
      </c>
      <c r="X22" s="256" t="s">
        <v>274</v>
      </c>
      <c r="Y22" s="256" t="s">
        <v>275</v>
      </c>
      <c r="Z22" s="255" t="s">
        <v>276</v>
      </c>
      <c r="AA22" s="256" t="s">
        <v>277</v>
      </c>
      <c r="AB22" s="256" t="s">
        <v>278</v>
      </c>
      <c r="AC22" s="256" t="s">
        <v>279</v>
      </c>
      <c r="AD22" s="256" t="s">
        <v>280</v>
      </c>
      <c r="AE22" s="256" t="s">
        <v>281</v>
      </c>
      <c r="AF22" s="256" t="s">
        <v>282</v>
      </c>
      <c r="AG22" s="256"/>
      <c r="AH22" s="256"/>
      <c r="AI22" s="256"/>
      <c r="AJ22" s="256"/>
      <c r="AK22" s="256"/>
      <c r="AL22" s="256" t="s">
        <v>283</v>
      </c>
      <c r="AM22" s="256"/>
      <c r="AN22" s="256"/>
      <c r="AO22" s="256"/>
      <c r="AP22" s="256" t="s">
        <v>284</v>
      </c>
      <c r="AQ22" s="256"/>
      <c r="AR22" s="256" t="s">
        <v>285</v>
      </c>
      <c r="AS22" s="256" t="s">
        <v>286</v>
      </c>
      <c r="AT22" s="256" t="s">
        <v>287</v>
      </c>
      <c r="AU22" s="256" t="s">
        <v>288</v>
      </c>
      <c r="AV22" s="266" t="s">
        <v>289</v>
      </c>
    </row>
    <row r="23" spans="1:48" s="54" customFormat="1" ht="15.75" x14ac:dyDescent="0.25">
      <c r="A23" s="247"/>
      <c r="B23" s="250"/>
      <c r="C23" s="247"/>
      <c r="D23" s="247"/>
      <c r="E23" s="264" t="s">
        <v>290</v>
      </c>
      <c r="F23" s="262" t="s">
        <v>241</v>
      </c>
      <c r="G23" s="262" t="s">
        <v>243</v>
      </c>
      <c r="H23" s="262" t="s">
        <v>245</v>
      </c>
      <c r="I23" s="260" t="s">
        <v>291</v>
      </c>
      <c r="J23" s="260" t="s">
        <v>292</v>
      </c>
      <c r="K23" s="260" t="s">
        <v>293</v>
      </c>
      <c r="L23" s="262" t="s">
        <v>115</v>
      </c>
      <c r="M23" s="247"/>
      <c r="N23" s="247"/>
      <c r="O23" s="247"/>
      <c r="P23" s="256"/>
      <c r="Q23" s="256"/>
      <c r="R23" s="256"/>
      <c r="S23" s="257" t="s">
        <v>124</v>
      </c>
      <c r="T23" s="257" t="s">
        <v>294</v>
      </c>
      <c r="U23" s="259"/>
      <c r="V23" s="259"/>
      <c r="W23" s="256"/>
      <c r="X23" s="256"/>
      <c r="Y23" s="256"/>
      <c r="Z23" s="256"/>
      <c r="AA23" s="256"/>
      <c r="AB23" s="256"/>
      <c r="AC23" s="256"/>
      <c r="AD23" s="256"/>
      <c r="AE23" s="256"/>
      <c r="AF23" s="256" t="s">
        <v>295</v>
      </c>
      <c r="AG23" s="256"/>
      <c r="AH23" s="256" t="s">
        <v>296</v>
      </c>
      <c r="AI23" s="256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68" t="s">
        <v>294</v>
      </c>
      <c r="AR23" s="256"/>
      <c r="AS23" s="256"/>
      <c r="AT23" s="256"/>
      <c r="AU23" s="256"/>
      <c r="AV23" s="267"/>
    </row>
    <row r="24" spans="1:48" s="54" customFormat="1" ht="47.25" x14ac:dyDescent="0.25">
      <c r="A24" s="248"/>
      <c r="B24" s="251"/>
      <c r="C24" s="248"/>
      <c r="D24" s="248"/>
      <c r="E24" s="265"/>
      <c r="F24" s="263"/>
      <c r="G24" s="263"/>
      <c r="H24" s="263"/>
      <c r="I24" s="261"/>
      <c r="J24" s="261"/>
      <c r="K24" s="261"/>
      <c r="L24" s="263"/>
      <c r="M24" s="248"/>
      <c r="N24" s="248"/>
      <c r="O24" s="248"/>
      <c r="P24" s="256"/>
      <c r="Q24" s="256"/>
      <c r="R24" s="256"/>
      <c r="S24" s="258"/>
      <c r="T24" s="258"/>
      <c r="U24" s="259"/>
      <c r="V24" s="259"/>
      <c r="W24" s="256"/>
      <c r="X24" s="256"/>
      <c r="Y24" s="256"/>
      <c r="Z24" s="256"/>
      <c r="AA24" s="256"/>
      <c r="AB24" s="256"/>
      <c r="AC24" s="256"/>
      <c r="AD24" s="256"/>
      <c r="AE24" s="25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69"/>
      <c r="AR24" s="256"/>
      <c r="AS24" s="256"/>
      <c r="AT24" s="256"/>
      <c r="AU24" s="256"/>
      <c r="AV24" s="26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402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1</v>
      </c>
      <c r="M26" s="61" t="s">
        <v>403</v>
      </c>
      <c r="N26" s="61" t="s">
        <v>392</v>
      </c>
      <c r="O26" s="61" t="s">
        <v>362</v>
      </c>
      <c r="P26" s="169">
        <f>'1. паспорт местоположение'!C49*1000</f>
        <v>41370.111571170193</v>
      </c>
      <c r="Q26" s="61" t="s">
        <v>363</v>
      </c>
      <c r="R26" s="169">
        <f>P26</f>
        <v>41370.111571170193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1" sqref="B21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0" t="str">
        <f>'7. Паспорт отчет о закупке'!A5:AV5</f>
        <v>Год раскрытия информации: 2025 год</v>
      </c>
      <c r="B5" s="270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РСЗ47030015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Приобретение электролаборатории на базе КАМАЗ  (1 шт.)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Автомобиль</v>
      </c>
    </row>
    <row r="22" spans="1:2" ht="16.5" thickBot="1" x14ac:dyDescent="0.3">
      <c r="A22" s="125" t="s">
        <v>309</v>
      </c>
      <c r="B22" s="126" t="s">
        <v>395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2029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49.64413388540423</v>
      </c>
    </row>
    <row r="28" spans="1:2" ht="16.5" thickBot="1" x14ac:dyDescent="0.3">
      <c r="A28" s="131" t="s">
        <v>314</v>
      </c>
      <c r="B28" s="131" t="s">
        <v>396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2025-04-23T09:24:17Z</dcterms:modified>
</cp:coreProperties>
</file>