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(2023-2027)\G1010_1087847012021_41\Обосновывающие материалы\M_РЭ_0013РКЛО\Стоимость\СД\"/>
    </mc:Choice>
  </mc:AlternateContent>
  <bookViews>
    <workbookView xWindow="0" yWindow="0" windowWidth="28800" windowHeight="11730" firstSheet="3" activeTab="3"/>
  </bookViews>
  <sheets>
    <sheet name="График" sheetId="5" r:id="rId1"/>
    <sheet name="сводная" sheetId="1" r:id="rId2"/>
    <sheet name="12-01-01 БКТП 2х1000" sheetId="2" r:id="rId3"/>
    <sheet name="КЛ-6кВ 130м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>#REF!</definedName>
    <definedName name="\s">#REF!</definedName>
    <definedName name="\z">#REF!</definedName>
    <definedName name="_a2">#REF!</definedName>
    <definedName name="asd">#REF!</definedName>
    <definedName name="bjbkl">[1]топография!#REF!</definedName>
    <definedName name="dck">[2]топография!#REF!</definedName>
    <definedName name="ddduy">#REF!</definedName>
    <definedName name="Itog">#REF!</definedName>
    <definedName name="SM">#REF!</definedName>
    <definedName name="SM_SM">#REF!</definedName>
    <definedName name="SM_STO">#REF!</definedName>
    <definedName name="SM_STO_1">'[3]СМЕТА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imes">#REF!</definedName>
    <definedName name="ZAK1">#REF!</definedName>
    <definedName name="ZAK2">#REF!</definedName>
    <definedName name="zzzz">#REF!</definedName>
    <definedName name="а">#REF!</definedName>
    <definedName name="А2">#REF!</definedName>
    <definedName name="а36">#REF!</definedName>
    <definedName name="аа">#REF!</definedName>
    <definedName name="ав">#REF!</definedName>
    <definedName name="авс">#REF!</definedName>
    <definedName name="апр">[4]топография!#REF!</definedName>
    <definedName name="АФС">[1]топография!#REF!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гггггггггггггггггггггггггггггггггггггггггггггг">[2]топография!#REF!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еофизика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дрология_7.03.08">[7]топография!#REF!</definedName>
    <definedName name="ГИП">#REF!</definedName>
    <definedName name="гшшг">NA()</definedName>
    <definedName name="дд">[8]Смета!#REF!</definedName>
    <definedName name="ддддд">#REF!</definedName>
    <definedName name="Дефлятор">#REF!</definedName>
    <definedName name="Длинна_границы">#REF!</definedName>
    <definedName name="Длинна_трассы">#REF!</definedName>
    <definedName name="ДСК">[7]топография!#REF!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у3йк">#REF!</definedName>
    <definedName name="йцйц">NA()</definedName>
    <definedName name="йцу">#REF!</definedName>
    <definedName name="кака">#REF!</definedName>
    <definedName name="калплан">#REF!</definedName>
    <definedName name="КАТ1">#REF!</definedName>
    <definedName name="Категория_сложности">#REF!</definedName>
    <definedName name="кгкг">#REF!</definedName>
    <definedName name="кеке">#REF!</definedName>
    <definedName name="кенроолтьб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рнеева">#REF!</definedName>
    <definedName name="Коэффициент">#REF!</definedName>
    <definedName name="куку">#REF!</definedName>
    <definedName name="Курс_доллара">'[9]Курс доллара'!$A$2</definedName>
    <definedName name="лл">#REF!</definedName>
    <definedName name="ллдж">#REF!</definedName>
    <definedName name="ло">#REF!</definedName>
    <definedName name="лол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2">'12-01-01 БКТП 2х1000'!$A$1:$W$123</definedName>
    <definedName name="_xlnm.Print_Area" localSheetId="0">График!$A$1:$J$25</definedName>
    <definedName name="_xlnm.Print_Area" localSheetId="1">сводная!$A$1:$G$28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лпрол">#REF!</definedName>
    <definedName name="олролрт">#REF!</definedName>
    <definedName name="ОЛЯ">#REF!</definedName>
    <definedName name="ооо">#REF!</definedName>
    <definedName name="оооо">#REF!</definedName>
    <definedName name="орп">[10]Смета!#REF!</definedName>
    <definedName name="п">#REF!</definedName>
    <definedName name="ПБ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">#REF!</definedName>
    <definedName name="про">#REF!</definedName>
    <definedName name="пробная">#REF!</definedName>
    <definedName name="промбез">[11]топография!#REF!</definedName>
    <definedName name="Промбезоп">#REF!</definedName>
    <definedName name="р">#REF!</definedName>
    <definedName name="ргл">#REF!</definedName>
    <definedName name="РД">#REF!</definedName>
    <definedName name="рл">[4]топография!#REF!</definedName>
    <definedName name="рол">[12]топография!#REF!</definedName>
    <definedName name="ропгнлпеглн">#REF!</definedName>
    <definedName name="рпв">#REF!</definedName>
    <definedName name="Руководитель">#REF!</definedName>
    <definedName name="с3">#REF!</definedName>
    <definedName name="с4">#REF!</definedName>
    <definedName name="свод1">[13]топография!#REF!</definedName>
    <definedName name="сврд">[13]топография!#REF!</definedName>
    <definedName name="см">#REF!</definedName>
    <definedName name="смета">#REF!</definedName>
    <definedName name="смета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к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ыы">#REF!</definedName>
    <definedName name="эк">#REF!</definedName>
    <definedName name="эк1">#REF!</definedName>
    <definedName name="эко">#REF!</definedName>
    <definedName name="эко1">#REF!</definedName>
    <definedName name="экол.1">[12]топография!#REF!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мс">[14]топография!#REF!</definedName>
    <definedName name="ЮФУ">#REF!</definedName>
    <definedName name="ЮФУ2">#REF!</definedName>
  </definedNames>
  <calcPr calcId="152511"/>
</workbook>
</file>

<file path=xl/calcChain.xml><?xml version="1.0" encoding="utf-8"?>
<calcChain xmlns="http://schemas.openxmlformats.org/spreadsheetml/2006/main">
  <c r="V28" i="4" l="1"/>
  <c r="D51" i="4" l="1"/>
  <c r="C51" i="4"/>
  <c r="C41" i="4" l="1"/>
  <c r="D43" i="4"/>
  <c r="D42" i="4"/>
  <c r="I20" i="1" l="1"/>
  <c r="I21" i="1"/>
  <c r="I22" i="1"/>
  <c r="I23" i="1"/>
  <c r="D45" i="4"/>
  <c r="V41" i="4" s="1"/>
  <c r="V53" i="4" l="1"/>
  <c r="G18" i="5"/>
  <c r="A5" i="2" l="1"/>
  <c r="O33" i="2" l="1"/>
  <c r="O19" i="2"/>
  <c r="V79" i="4" l="1"/>
  <c r="G18" i="1" l="1"/>
  <c r="I18" i="1" s="1"/>
  <c r="V80" i="4"/>
  <c r="V81" i="4" s="1"/>
  <c r="V82" i="4" s="1"/>
  <c r="V83" i="4" l="1"/>
  <c r="V84" i="4" s="1"/>
  <c r="G19" i="1"/>
  <c r="M103" i="2"/>
  <c r="K103" i="2"/>
  <c r="I103" i="2"/>
  <c r="G103" i="2"/>
  <c r="E103" i="2"/>
  <c r="M93" i="2"/>
  <c r="K93" i="2"/>
  <c r="I93" i="2"/>
  <c r="G93" i="2"/>
  <c r="E93" i="2"/>
  <c r="M81" i="2"/>
  <c r="K81" i="2"/>
  <c r="I81" i="2"/>
  <c r="G81" i="2"/>
  <c r="E81" i="2"/>
  <c r="M71" i="2"/>
  <c r="K71" i="2"/>
  <c r="I71" i="2"/>
  <c r="G71" i="2"/>
  <c r="E71" i="2"/>
  <c r="M59" i="2"/>
  <c r="K59" i="2"/>
  <c r="I59" i="2"/>
  <c r="G59" i="2"/>
  <c r="E59" i="2"/>
  <c r="M49" i="2"/>
  <c r="K49" i="2"/>
  <c r="I49" i="2"/>
  <c r="G49" i="2"/>
  <c r="E49" i="2"/>
  <c r="K33" i="2"/>
  <c r="I33" i="2"/>
  <c r="G33" i="2"/>
  <c r="E33" i="2"/>
  <c r="K19" i="2"/>
  <c r="I19" i="2"/>
  <c r="E19" i="2"/>
  <c r="L16" i="5" l="1"/>
  <c r="I19" i="1"/>
  <c r="V19" i="2"/>
  <c r="V33" i="2"/>
  <c r="V46" i="2" s="1"/>
  <c r="V71" i="2"/>
  <c r="V59" i="2"/>
  <c r="R49" i="2"/>
  <c r="V49" i="2"/>
  <c r="V81" i="2"/>
  <c r="R59" i="2"/>
  <c r="V93" i="2"/>
  <c r="R71" i="2"/>
  <c r="V103" i="2"/>
  <c r="R103" i="2"/>
  <c r="R81" i="2"/>
  <c r="R93" i="2"/>
  <c r="V68" i="2" l="1"/>
  <c r="V90" i="2"/>
  <c r="V112" i="2"/>
  <c r="V113" i="2" s="1"/>
  <c r="C15" i="1"/>
  <c r="D15" i="1" s="1"/>
  <c r="E15" i="1" s="1"/>
  <c r="F15" i="1" s="1"/>
  <c r="G15" i="1" s="1"/>
  <c r="V114" i="2" l="1"/>
  <c r="V115" i="2" s="1"/>
  <c r="G17" i="1" s="1"/>
  <c r="G24" i="1" l="1"/>
  <c r="I17" i="1"/>
  <c r="I24" i="1" s="1"/>
  <c r="I25" i="1" l="1"/>
  <c r="G25" i="1"/>
  <c r="G26" i="1" s="1"/>
  <c r="G14" i="5" s="1"/>
  <c r="G19" i="5" s="1"/>
  <c r="L14" i="5" l="1"/>
  <c r="L19" i="5" s="1"/>
</calcChain>
</file>

<file path=xl/sharedStrings.xml><?xml version="1.0" encoding="utf-8"?>
<sst xmlns="http://schemas.openxmlformats.org/spreadsheetml/2006/main" count="363" uniqueCount="173">
  <si>
    <t>УТВЕРЖДАЮ:</t>
  </si>
  <si>
    <t>СОГЛАСОВАНО:</t>
  </si>
  <si>
    <t>ПАО "Ленэнерго"</t>
  </si>
  <si>
    <t>М.П.</t>
  </si>
  <si>
    <t>Сводная смета</t>
  </si>
  <si>
    <t>на выполнение проектно-изыскательских работ</t>
  </si>
  <si>
    <t>№ п.п.</t>
  </si>
  <si>
    <t>№ п. ТЗ</t>
  </si>
  <si>
    <t>Ссылка на смету</t>
  </si>
  <si>
    <t>Перечень выполняемых работ</t>
  </si>
  <si>
    <t>Ед. изм.</t>
  </si>
  <si>
    <t>Количество</t>
  </si>
  <si>
    <t>Стоимость без НДС. руб.</t>
  </si>
  <si>
    <t>Изыскательских</t>
  </si>
  <si>
    <t>Проектных</t>
  </si>
  <si>
    <t>11.1.1</t>
  </si>
  <si>
    <t>12-01-01</t>
  </si>
  <si>
    <t>Строительство БКТП 4х1250</t>
  </si>
  <si>
    <t>шт</t>
  </si>
  <si>
    <t>12-01-02</t>
  </si>
  <si>
    <t>Строительство КЛ-10кВ</t>
  </si>
  <si>
    <t>м</t>
  </si>
  <si>
    <t>12-01-03</t>
  </si>
  <si>
    <t>11.1.5</t>
  </si>
  <si>
    <t>12-01-05</t>
  </si>
  <si>
    <t>4х50</t>
  </si>
  <si>
    <t>11.1.6</t>
  </si>
  <si>
    <t>12-01-06</t>
  </si>
  <si>
    <t>Строительство КЛ-0,4кВ</t>
  </si>
  <si>
    <t>17х50</t>
  </si>
  <si>
    <t>11.1.7</t>
  </si>
  <si>
    <t>12-01-07</t>
  </si>
  <si>
    <t>7х50</t>
  </si>
  <si>
    <t>11.1.8</t>
  </si>
  <si>
    <t>12-01-08</t>
  </si>
  <si>
    <t>-</t>
  </si>
  <si>
    <t>Итого без НДС</t>
  </si>
  <si>
    <t>ВСЕГО</t>
  </si>
  <si>
    <t>ТЗ №17-19302</t>
  </si>
  <si>
    <t>Строительство БКТП 2х1000</t>
  </si>
  <si>
    <t>СМЕТА № 12-01-01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</si>
  <si>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</si>
  <si>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</si>
  <si>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
на проектные и изыскательские работы для строителей</t>
  </si>
  <si>
    <t>Расчет стоимости: (a+bx)*Kj или
(стоимость строительно-монтажных работ)*проц./100 или
количество*цена</t>
  </si>
  <si>
    <t>Стоимость работ, руб.</t>
  </si>
  <si>
    <t xml:space="preserve">Раздел 1. </t>
  </si>
  <si>
    <t>Проектная документация</t>
  </si>
  <si>
    <t>1.1</t>
  </si>
  <si>
    <t>СБЦП 81-2001-07 "Коммунальные инженерные сети и сооружения",2012г. Гл. 2.8.7., таблица N 37, п.6</t>
  </si>
  <si>
    <t>*</t>
  </si>
  <si>
    <t>Постоянная величина А</t>
  </si>
  <si>
    <t>Постоянная величина В</t>
  </si>
  <si>
    <t>Количество объектов, шт</t>
  </si>
  <si>
    <t xml:space="preserve">Стадия проектирования - "ПД" </t>
  </si>
  <si>
    <t xml:space="preserve">Поправочные коэффициенты: </t>
  </si>
  <si>
    <t>Однотрансформаторные подстанций и односекционные распределительные устройства (до 0,5)</t>
  </si>
  <si>
    <t>Трансформаторные подстанции двух и более этажей (до 1,4)</t>
  </si>
  <si>
    <t xml:space="preserve">Проектирование объектов в населенном пункте с численностью более 1 млн. человек </t>
  </si>
  <si>
    <t>Проектирование объектов в населенном пункте (Санкт-Петербург) (ОП, п.1.10)</t>
  </si>
  <si>
    <t>Переводной коэффициент стоимости в рубли</t>
  </si>
  <si>
    <t>Итого проектная документация:</t>
  </si>
  <si>
    <t>Рабочая документация</t>
  </si>
  <si>
    <t>1.2</t>
  </si>
  <si>
    <t>СБЦП 81-2001-07 "Коммунальные инженерные сети и сооружения",2012г.  Гл. 2.8.7., таблица N 37, п.6</t>
  </si>
  <si>
    <t>Стадия проектирования - "РД"</t>
  </si>
  <si>
    <t>Проектирование объектов в населенном пункте с численностью более 1 млн. человек</t>
  </si>
  <si>
    <t>Итого рабочая документация:</t>
  </si>
  <si>
    <t>Итого по разделу 1:</t>
  </si>
  <si>
    <t xml:space="preserve">Раздел 2. </t>
  </si>
  <si>
    <t>2.1</t>
  </si>
  <si>
    <t>Релейная защита электрических сетей напряжением до 20 кВ</t>
  </si>
  <si>
    <t>СБЦП 81-2001-07 "Коммунальные инженерные сети и сооружения",2012г.  Гл. 2.8.7. , таблица N 38, п.2</t>
  </si>
  <si>
    <t>Количество объектов, сеть</t>
  </si>
  <si>
    <t>2.2</t>
  </si>
  <si>
    <t xml:space="preserve">Стадия проектирования - "РД" </t>
  </si>
  <si>
    <t>Итого по разделу 2:</t>
  </si>
  <si>
    <t xml:space="preserve">Раздел 3. </t>
  </si>
  <si>
    <t>3.1</t>
  </si>
  <si>
    <t>Линейная автоматика электрических сетей напряжением до 20 кВ</t>
  </si>
  <si>
    <t>СБЦП 81-2001-07 "Коммунальные инженерные сети и сооружения",2012г.  Гл. 2.8.7. , таблица N 39, п.2</t>
  </si>
  <si>
    <t>3.2</t>
  </si>
  <si>
    <t>Итого по разделу 3:</t>
  </si>
  <si>
    <t xml:space="preserve">Раздел 4. </t>
  </si>
  <si>
    <t>4.1</t>
  </si>
  <si>
    <t xml:space="preserve">Расчет токов короткого замыкания электрических сетей
напряжением 3 - 20 кВ
</t>
  </si>
  <si>
    <t>СБЦП 81-2001-07 "Коммунальные инженерные сети и сооружения",2012г.  Гл. 2.8.7. , таблица N 40, п.2</t>
  </si>
  <si>
    <t>4.2</t>
  </si>
  <si>
    <t>СБЦП 81-2001-07 "Коммунальные инженерные сети и сооружения",2012г.  Гл. 2.8.7. , таблица N 40, п.4</t>
  </si>
  <si>
    <t>Итого по разделу 4:</t>
  </si>
  <si>
    <t>Итого в ценах 2001 г.</t>
  </si>
  <si>
    <t>ИТОГО без НДС</t>
  </si>
  <si>
    <t>(должность, подпись, расшифровка)</t>
  </si>
  <si>
    <t>Количество объектов</t>
  </si>
  <si>
    <t>Протяженность линии, м</t>
  </si>
  <si>
    <t>Проектировании электрических кабельных линий, проходящих по территории с коэффициентом застройки от 0,3 до 0,5 (гл.2.8.1)</t>
  </si>
  <si>
    <t>При наличии в зоне работ более 10 действующих или проектируемых коммуникаций (гл.2.8.1)</t>
  </si>
  <si>
    <t>Устройство прокола методом ГНБ  м</t>
  </si>
  <si>
    <t>СБЦП 81-2001-07 "Коммунальные инженерные сети и сооружения",2012г. Гл. 2.4., таблица N 5, п.10 (применительно)</t>
  </si>
  <si>
    <t>(47,8+0,18*150)*1,3*1000*0,5</t>
  </si>
  <si>
    <t>Протяженность, м</t>
  </si>
  <si>
    <t>Генеральный директор</t>
  </si>
  <si>
    <t>ООО "Селена Монтаж"</t>
  </si>
  <si>
    <t>_______________/ Р.И.Цветков/</t>
  </si>
  <si>
    <t>_______________/ К.Н. Гайков/</t>
  </si>
  <si>
    <t xml:space="preserve">Генеральный директор
</t>
  </si>
  <si>
    <t>_______________/ К.Н.Гайков/</t>
  </si>
  <si>
    <t xml:space="preserve">Составил: </t>
  </si>
  <si>
    <t>Проверил:</t>
  </si>
  <si>
    <t>________________________</t>
  </si>
  <si>
    <t>Строительство БКТП 2х1000кВА</t>
  </si>
  <si>
    <t>НДС 20%</t>
  </si>
  <si>
    <t>Относительная стоимость работ табл.45 п.2,3,4,9,12 табл.45 доп.п.1,5,7</t>
  </si>
  <si>
    <t>3.15</t>
  </si>
  <si>
    <t>3.16</t>
  </si>
  <si>
    <t>3.17</t>
  </si>
  <si>
    <t xml:space="preserve">       Составил: _________________________И.В.Зимина</t>
  </si>
  <si>
    <t xml:space="preserve">         Проверил: _________________________С.А.Клосинский</t>
  </si>
  <si>
    <t>Заместитель директора по капитальному строительству-
начальник управления строительства и реконструкции объектов по Санкт-Петербургу                                                                                   (дов. №7-19 от 09.01.19)</t>
  </si>
  <si>
    <t xml:space="preserve">График производства работ </t>
  </si>
  <si>
    <t>Заказчик: ПАО "Ленэнерго"</t>
  </si>
  <si>
    <t>Подрядчик: ООО "Селена Монтаж"</t>
  </si>
  <si>
    <t>Начало выполнения работ: 01.04.2019</t>
  </si>
  <si>
    <t>№ п/п</t>
  </si>
  <si>
    <t>Наименование объекта, работ</t>
  </si>
  <si>
    <t>Начало Работ, этапа Работ</t>
  </si>
  <si>
    <t>Окончание Работ, этапа Работ</t>
  </si>
  <si>
    <t>Наименование работ</t>
  </si>
  <si>
    <t>Стоимость работ, этапа Работ, руб.  
(в т.ч. НДС 20%)</t>
  </si>
  <si>
    <t>Апрель</t>
  </si>
  <si>
    <t>ПИР</t>
  </si>
  <si>
    <t>Изыскательские работы</t>
  </si>
  <si>
    <t>Итого:</t>
  </si>
  <si>
    <t>Заказчик:</t>
  </si>
  <si>
    <t>Подрядчик:</t>
  </si>
  <si>
    <t>Генеральный  директор ООО "Селена Монтаж"</t>
  </si>
  <si>
    <t>________________________________/К.Н.Гайков/</t>
  </si>
  <si>
    <t xml:space="preserve"> М.П.</t>
  </si>
  <si>
    <t>май</t>
  </si>
  <si>
    <t>июнь</t>
  </si>
  <si>
    <t>Заместитель директора по капитальному строительству-начальник управления строительства и реконструкции объектов по Санкт-Петербургу
ПАО "Ленэнерго"</t>
  </si>
  <si>
    <t>Строительство БКТП 2х1000 кВА</t>
  </si>
  <si>
    <t>Относительная стоимость работ табл.44 п.1,2,3,4,6,9 табл.44 доп.п.1,5,7</t>
  </si>
  <si>
    <t xml:space="preserve">Относительная стоимость проектирования   Табл. №46   п.1, п.5, п.8 табл.46 доп. п.1,2,5       </t>
  </si>
  <si>
    <t xml:space="preserve"> Относительная стоимость проектирования табл. №47  п.8, п.9, табл.47 доп. П.1,2,5                                                                                                        </t>
  </si>
  <si>
    <t>Итого в ценах 1 квартала 2019 г.                                                                                                              (письмо Минстроя РФ №7581-ДВ/09 от 05.03.2019г.)</t>
  </si>
  <si>
    <t>Окончание выполнения работ: 30.06.2019</t>
  </si>
  <si>
    <t xml:space="preserve">__________________________________/Р.И.Цветков/                                                                                                                  (Доверенность от 09.01.2019 № 7-19)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</si>
  <si>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Проектные и изыскательские работы по Заявке № 24</t>
  </si>
  <si>
    <t xml:space="preserve">Договор: </t>
  </si>
  <si>
    <t>ООО "ПК "Энергия"</t>
  </si>
  <si>
    <t>_______________/ О.Г. Мареев/</t>
  </si>
  <si>
    <t>_______________/ __________/</t>
  </si>
  <si>
    <t>СБЦП 81-2001-07 "Коммунальные инженерные сети и сооружения",2012г. Гл. 2.8.1., таблица N 17, п.2</t>
  </si>
  <si>
    <t>Наличие в зоне работ действующих коммуникаций (гл.2.8.1)</t>
  </si>
  <si>
    <t>НДС, %</t>
  </si>
  <si>
    <t>ВСЕГО с НДС</t>
  </si>
  <si>
    <t>Проектирование объектов в населенном пункте (пгт Кузнечное) (п.2.8.1.1)</t>
  </si>
  <si>
    <t>Проектирование объектов в населенном пункте (пгт Кузнечное) (ОП, п.2.8.1.1)</t>
  </si>
  <si>
    <t>п.3.4 Приказа №620 МРР от 29.12.09</t>
  </si>
  <si>
    <t>"Утверждаю"</t>
  </si>
  <si>
    <t>ЗАКАЗЧИК: Генеральный директор</t>
  </si>
  <si>
    <t>ООО «Сетевое предприятие «Росэнерго»</t>
  </si>
  <si>
    <t>(К.В. Грачев)</t>
  </si>
  <si>
    <t>Индекс на II квартал 2022 года на проектные работы к уровню цен 01.01.2001                                                                                                         (Письмо Минстроя России
№ 19281-ИФ/09 от 29.04.2022</t>
  </si>
  <si>
    <t xml:space="preserve">Основание: Договор № </t>
  </si>
  <si>
    <t xml:space="preserve">       Составил: _________________________</t>
  </si>
  <si>
    <t xml:space="preserve">         Проверил: _________________________</t>
  </si>
  <si>
    <t>СМЕТА № 12-2</t>
  </si>
  <si>
    <t>(7,763+0,042*130)*1,0*1,2*1000*40%</t>
  </si>
  <si>
    <t>(7,763+0,042*130)*1,0*1,2*1000*60%</t>
  </si>
  <si>
    <t>Реконструкция КВЛ-6кВ, ф.57-12 от оп.15 до оп.48 (ориентировочный объем работ: протяженность ВЛ-6 кВ - 2,5 км проводом СИП-3 1х95мм2, протяженность КЛ-6 кВ - 0,13 км) Проектные работы КЛ 6кВ</t>
  </si>
  <si>
    <t>Строительство КЛ 6кВ (0,130км)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</si>
</sst>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#,##0.00000"/>
    <numFmt numFmtId="166" formatCode="_-* #,##0.00[$€-1]_-;\-* #,##0.00[$€-1]_-;_-* &quot;-&quot;??[$€-1]_-"/>
    <numFmt numFmtId="167" formatCode="_-* #,##0.00&quot;р.&quot;_-;\-* #,##0.00&quot;р.&quot;_-;_-* &quot;-&quot;??&quot;р.&quot;_-;_-@_-"/>
    <numFmt numFmtId="168" formatCode="_(* #,##0.00_);_(* \(#,##0.00\);_(* &quot;-&quot;??_);_(@_)"/>
    <numFmt numFmtId="169" formatCode="#,##0&quot;р.&quot;"/>
    <numFmt numFmtId="170" formatCode="#,##0.000"/>
    <numFmt numFmtId="171" formatCode="#,##0.0"/>
    <numFmt numFmtId="172" formatCode="dd\.mm\.yyyy"/>
    <numFmt numFmtId="173" formatCode="0.000"/>
  </numFmts>
  <fonts count="8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@Arial Unicode MS"/>
      <charset val="204"/>
    </font>
    <font>
      <b/>
      <sz val="12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0"/>
      <name val="Arial Cy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Arial Cyr"/>
      <family val="2"/>
      <charset val="204"/>
    </font>
    <font>
      <sz val="12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6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2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27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1" fillId="0" borderId="0">
      <alignment vertical="center"/>
    </xf>
    <xf numFmtId="0" fontId="1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2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6" borderId="0" applyNumberFormat="0" applyBorder="0" applyAlignment="0" applyProtection="0"/>
    <xf numFmtId="0" fontId="14" fillId="40" borderId="0" applyNumberFormat="0" applyBorder="0" applyAlignment="0" applyProtection="0"/>
    <xf numFmtId="0" fontId="14" fillId="39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2" borderId="0" applyNumberFormat="0" applyBorder="0" applyAlignment="0" applyProtection="0"/>
    <xf numFmtId="0" fontId="14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2" borderId="0" applyNumberFormat="0" applyBorder="0" applyAlignment="0" applyProtection="0"/>
    <xf numFmtId="0" fontId="14" fillId="25" borderId="0" applyNumberFormat="0" applyBorder="0" applyAlignment="0" applyProtection="0"/>
    <xf numFmtId="0" fontId="14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43" borderId="0" applyNumberFormat="0" applyBorder="0" applyAlignment="0" applyProtection="0"/>
    <xf numFmtId="0" fontId="14" fillId="26" borderId="0" applyNumberFormat="0" applyBorder="0" applyAlignment="0" applyProtection="0"/>
    <xf numFmtId="0" fontId="14" fillId="45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5" borderId="0" applyNumberFormat="0" applyBorder="0" applyAlignment="0" applyProtection="0"/>
    <xf numFmtId="0" fontId="14" fillId="47" borderId="0" applyNumberFormat="0" applyBorder="0" applyAlignment="0" applyProtection="0"/>
    <xf numFmtId="0" fontId="15" fillId="48" borderId="0" applyNumberFormat="0" applyBorder="0" applyAlignment="0" applyProtection="0"/>
    <xf numFmtId="0" fontId="16" fillId="49" borderId="5" applyNumberFormat="0" applyAlignment="0" applyProtection="0"/>
    <xf numFmtId="0" fontId="17" fillId="39" borderId="6" applyNumberFormat="0" applyAlignment="0" applyProtection="0"/>
    <xf numFmtId="0" fontId="17" fillId="39" borderId="6" applyNumberFormat="0" applyAlignment="0" applyProtection="0"/>
    <xf numFmtId="0" fontId="17" fillId="50" borderId="6" applyNumberFormat="0" applyAlignment="0" applyProtection="0"/>
    <xf numFmtId="0" fontId="18" fillId="0" borderId="0" applyNumberFormat="0" applyFont="0" applyFill="0" applyBorder="0" applyAlignment="0" applyProtection="0"/>
    <xf numFmtId="0" fontId="19" fillId="51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3" borderId="0" applyNumberFormat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6" borderId="0" applyNumberFormat="0" applyBorder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6" borderId="5" applyNumberFormat="0" applyAlignment="0" applyProtection="0"/>
    <xf numFmtId="0" fontId="25" fillId="46" borderId="5" applyNumberFormat="0" applyAlignment="0" applyProtection="0"/>
    <xf numFmtId="0" fontId="25" fillId="9" borderId="5" applyNumberFormat="0" applyAlignment="0" applyProtection="0"/>
    <xf numFmtId="0" fontId="26" fillId="0" borderId="10" applyNumberFormat="0" applyFill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5" borderId="0" applyNumberFormat="0" applyBorder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8" fillId="37" borderId="11" applyNumberFormat="0" applyFont="0" applyAlignment="0" applyProtection="0"/>
    <xf numFmtId="0" fontId="13" fillId="56" borderId="11" applyNumberFormat="0" applyFont="0" applyAlignment="0" applyProtection="0"/>
    <xf numFmtId="0" fontId="28" fillId="49" borderId="12" applyNumberFormat="0" applyAlignment="0" applyProtection="0"/>
    <xf numFmtId="0" fontId="28" fillId="49" borderId="12" applyNumberFormat="0" applyAlignment="0" applyProtection="0"/>
    <xf numFmtId="0" fontId="28" fillId="57" borderId="12" applyNumberFormat="0" applyAlignment="0" applyProtection="0"/>
    <xf numFmtId="0" fontId="29" fillId="58" borderId="0">
      <alignment horizontal="left" vertical="center"/>
    </xf>
    <xf numFmtId="0" fontId="30" fillId="0" borderId="0">
      <alignment horizontal="right" vertical="center"/>
    </xf>
    <xf numFmtId="0" fontId="31" fillId="0" borderId="0">
      <alignment horizontal="left" vertical="top"/>
    </xf>
    <xf numFmtId="0" fontId="29" fillId="58" borderId="0">
      <alignment horizontal="right" vertical="center"/>
    </xf>
    <xf numFmtId="0" fontId="31" fillId="0" borderId="0">
      <alignment horizontal="left" vertical="center"/>
    </xf>
    <xf numFmtId="0" fontId="32" fillId="0" borderId="0">
      <alignment horizontal="right" vertical="top"/>
    </xf>
    <xf numFmtId="0" fontId="33" fillId="0" borderId="0">
      <alignment horizontal="right" vertical="top"/>
    </xf>
    <xf numFmtId="0" fontId="34" fillId="0" borderId="2">
      <alignment horizontal="center" vertical="center"/>
    </xf>
    <xf numFmtId="0" fontId="35" fillId="0" borderId="0">
      <alignment horizontal="right" vertical="top"/>
    </xf>
    <xf numFmtId="0" fontId="36" fillId="0" borderId="0">
      <alignment horizontal="left" vertical="top"/>
    </xf>
    <xf numFmtId="0" fontId="35" fillId="0" borderId="0">
      <alignment horizontal="right" vertical="center"/>
    </xf>
    <xf numFmtId="0" fontId="37" fillId="0" borderId="0">
      <alignment horizontal="center" vertical="center"/>
    </xf>
    <xf numFmtId="0" fontId="38" fillId="0" borderId="0">
      <alignment horizontal="center" vertical="center"/>
    </xf>
    <xf numFmtId="0" fontId="39" fillId="0" borderId="0">
      <alignment horizontal="center" vertical="center"/>
    </xf>
    <xf numFmtId="0" fontId="40" fillId="0" borderId="0">
      <alignment horizontal="left" vertical="center"/>
    </xf>
    <xf numFmtId="0" fontId="29" fillId="2" borderId="0">
      <alignment horizontal="center" vertical="center"/>
    </xf>
    <xf numFmtId="0" fontId="29" fillId="58" borderId="0">
      <alignment horizontal="center" vertical="top"/>
    </xf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5" fillId="0" borderId="0">
      <alignment horizontal="lef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40" fillId="0" borderId="0">
      <alignment horizontal="right" vertical="center"/>
    </xf>
    <xf numFmtId="0" fontId="29" fillId="2" borderId="0">
      <alignment horizontal="center" vertical="center"/>
    </xf>
    <xf numFmtId="0" fontId="41" fillId="58" borderId="0">
      <alignment horizontal="center" vertical="center"/>
    </xf>
    <xf numFmtId="0" fontId="36" fillId="0" borderId="0">
      <alignment horizontal="center" vertical="center"/>
    </xf>
    <xf numFmtId="0" fontId="35" fillId="0" borderId="2">
      <alignment horizontal="center" vertical="center"/>
    </xf>
    <xf numFmtId="0" fontId="35" fillId="0" borderId="2">
      <alignment horizontal="left" vertical="center"/>
    </xf>
    <xf numFmtId="0" fontId="35" fillId="0" borderId="0">
      <alignment horizontal="left" vertical="top"/>
    </xf>
    <xf numFmtId="0" fontId="35" fillId="0" borderId="2">
      <alignment horizontal="center" vertical="center"/>
    </xf>
    <xf numFmtId="0" fontId="35" fillId="0" borderId="0">
      <alignment horizontal="left" vertical="center"/>
    </xf>
    <xf numFmtId="0" fontId="40" fillId="0" borderId="0">
      <alignment horizontal="left" vertical="top"/>
    </xf>
    <xf numFmtId="0" fontId="29" fillId="2" borderId="0">
      <alignment horizontal="left" vertical="center"/>
    </xf>
    <xf numFmtId="0" fontId="42" fillId="58" borderId="0">
      <alignment horizontal="left" vertical="center"/>
    </xf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5" fillId="0" borderId="0">
      <alignment horizontal="right" vertical="center"/>
    </xf>
    <xf numFmtId="0" fontId="38" fillId="0" borderId="0">
      <alignment horizontal="right"/>
    </xf>
    <xf numFmtId="0" fontId="41" fillId="2" borderId="0">
      <alignment horizontal="left" vertical="top"/>
    </xf>
    <xf numFmtId="0" fontId="38" fillId="0" borderId="0">
      <alignment horizontal="right" vertical="center"/>
    </xf>
    <xf numFmtId="0" fontId="40" fillId="0" borderId="0">
      <alignment horizontal="right" vertical="top"/>
    </xf>
    <xf numFmtId="0" fontId="42" fillId="58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35" fillId="0" borderId="0">
      <alignment horizontal="right" vertical="top"/>
    </xf>
    <xf numFmtId="0" fontId="35" fillId="0" borderId="0">
      <alignment horizontal="left" vertical="center"/>
    </xf>
    <xf numFmtId="0" fontId="38" fillId="0" borderId="0">
      <alignment horizontal="right"/>
    </xf>
    <xf numFmtId="0" fontId="29" fillId="2" borderId="0">
      <alignment horizontal="center" vertical="top"/>
    </xf>
    <xf numFmtId="0" fontId="43" fillId="0" borderId="0">
      <alignment horizontal="center" vertical="center"/>
    </xf>
    <xf numFmtId="0" fontId="31" fillId="0" borderId="2">
      <alignment horizontal="center" vertical="center"/>
    </xf>
    <xf numFmtId="0" fontId="41" fillId="58" borderId="0">
      <alignment horizontal="center" vertical="top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5" fillId="0" borderId="0">
      <alignment horizontal="left" vertical="top"/>
    </xf>
    <xf numFmtId="0" fontId="38" fillId="0" borderId="0">
      <alignment horizontal="left"/>
    </xf>
    <xf numFmtId="0" fontId="38" fillId="0" borderId="0">
      <alignment horizontal="left" vertical="top"/>
    </xf>
    <xf numFmtId="0" fontId="36" fillId="0" borderId="0">
      <alignment horizontal="left" vertical="center"/>
    </xf>
    <xf numFmtId="0" fontId="30" fillId="0" borderId="1">
      <alignment horizontal="center" vertical="center"/>
    </xf>
    <xf numFmtId="0" fontId="44" fillId="58" borderId="0">
      <alignment horizontal="right" vertical="top"/>
    </xf>
    <xf numFmtId="0" fontId="36" fillId="0" borderId="0">
      <alignment horizontal="right" vertical="center"/>
    </xf>
    <xf numFmtId="0" fontId="37" fillId="0" borderId="0">
      <alignment horizontal="right" vertical="center"/>
    </xf>
    <xf numFmtId="0" fontId="35" fillId="0" borderId="2">
      <alignment horizontal="right" vertical="center"/>
    </xf>
    <xf numFmtId="0" fontId="31" fillId="0" borderId="2">
      <alignment horizontal="center" vertical="top"/>
    </xf>
    <xf numFmtId="0" fontId="45" fillId="0" borderId="13">
      <alignment horizontal="right" vertical="top"/>
    </xf>
    <xf numFmtId="0" fontId="41" fillId="58" borderId="0">
      <alignment horizontal="left" vertical="top"/>
    </xf>
    <xf numFmtId="0" fontId="36" fillId="0" borderId="0">
      <alignment horizontal="center" vertical="center"/>
    </xf>
    <xf numFmtId="0" fontId="42" fillId="0" borderId="2">
      <alignment horizontal="left" vertical="center"/>
    </xf>
    <xf numFmtId="0" fontId="35" fillId="0" borderId="2">
      <alignment horizontal="center" vertical="center"/>
    </xf>
    <xf numFmtId="0" fontId="31" fillId="0" borderId="2">
      <alignment horizontal="left" vertical="top"/>
    </xf>
    <xf numFmtId="0" fontId="44" fillId="58" borderId="0">
      <alignment horizontal="center" vertical="top"/>
    </xf>
    <xf numFmtId="0" fontId="36" fillId="0" borderId="0">
      <alignment horizontal="left" vertical="top"/>
    </xf>
    <xf numFmtId="0" fontId="42" fillId="0" borderId="2">
      <alignment horizontal="center" vertical="center"/>
    </xf>
    <xf numFmtId="0" fontId="35" fillId="0" borderId="2">
      <alignment horizontal="left" vertical="center"/>
    </xf>
    <xf numFmtId="0" fontId="31" fillId="0" borderId="2">
      <alignment horizontal="right" vertical="top"/>
    </xf>
    <xf numFmtId="0" fontId="29" fillId="58" borderId="0">
      <alignment horizontal="center" vertical="center"/>
    </xf>
    <xf numFmtId="0" fontId="36" fillId="0" borderId="0">
      <alignment horizontal="right" vertical="center"/>
    </xf>
    <xf numFmtId="0" fontId="42" fillId="0" borderId="2">
      <alignment horizontal="center" vertical="center"/>
    </xf>
    <xf numFmtId="0" fontId="35" fillId="0" borderId="0">
      <alignment horizontal="right" vertical="center"/>
    </xf>
    <xf numFmtId="0" fontId="30" fillId="0" borderId="13">
      <alignment horizontal="left" vertical="top"/>
    </xf>
    <xf numFmtId="0" fontId="29" fillId="58" borderId="0">
      <alignment horizontal="center" vertical="center"/>
    </xf>
    <xf numFmtId="0" fontId="36" fillId="0" borderId="0">
      <alignment horizontal="left" vertical="center"/>
    </xf>
    <xf numFmtId="0" fontId="35" fillId="0" borderId="0">
      <alignment horizontal="left" vertical="top"/>
    </xf>
    <xf numFmtId="0" fontId="42" fillId="0" borderId="0">
      <alignment horizontal="right" vertical="center"/>
    </xf>
    <xf numFmtId="0" fontId="35" fillId="0" borderId="0">
      <alignment horizontal="left" vertical="center"/>
    </xf>
    <xf numFmtId="0" fontId="43" fillId="0" borderId="0">
      <alignment horizontal="right" vertical="center"/>
    </xf>
    <xf numFmtId="0" fontId="30" fillId="0" borderId="0">
      <alignment horizontal="left" vertical="center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37" fillId="0" borderId="0">
      <alignment horizontal="center" vertical="top"/>
    </xf>
    <xf numFmtId="0" fontId="35" fillId="0" borderId="0">
      <alignment horizontal="right" vertical="center"/>
    </xf>
    <xf numFmtId="0" fontId="45" fillId="0" borderId="13">
      <alignment horizontal="righ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4" fillId="0" borderId="2">
      <alignment horizontal="right" vertical="top"/>
    </xf>
    <xf numFmtId="0" fontId="35" fillId="0" borderId="2">
      <alignment horizontal="center" vertical="center"/>
    </xf>
    <xf numFmtId="0" fontId="35" fillId="0" borderId="0">
      <alignment horizontal="left" vertical="top"/>
    </xf>
    <xf numFmtId="0" fontId="45" fillId="0" borderId="13">
      <alignment horizontal="lef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5" fillId="0" borderId="2">
      <alignment horizontal="center" vertical="center"/>
    </xf>
    <xf numFmtId="0" fontId="35" fillId="0" borderId="0">
      <alignment horizontal="left" vertical="top"/>
    </xf>
    <xf numFmtId="0" fontId="45" fillId="0" borderId="0">
      <alignment horizontal="lef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7" fillId="0" borderId="0">
      <alignment horizontal="right" vertical="center"/>
    </xf>
    <xf numFmtId="0" fontId="35" fillId="0" borderId="0">
      <alignment horizontal="left" vertical="top"/>
    </xf>
    <xf numFmtId="0" fontId="45" fillId="0" borderId="0">
      <alignment horizontal="right" vertical="top"/>
    </xf>
    <xf numFmtId="0" fontId="29" fillId="58" borderId="0">
      <alignment horizontal="center" vertical="center"/>
    </xf>
    <xf numFmtId="0" fontId="29" fillId="58" borderId="0">
      <alignment horizontal="center" vertical="center"/>
    </xf>
    <xf numFmtId="0" fontId="37" fillId="0" borderId="0">
      <alignment horizontal="right" vertical="center"/>
    </xf>
    <xf numFmtId="0" fontId="35" fillId="0" borderId="0">
      <alignment horizontal="left" vertical="center"/>
    </xf>
    <xf numFmtId="0" fontId="46" fillId="0" borderId="14">
      <alignment horizontal="center" vertical="center"/>
    </xf>
    <xf numFmtId="0" fontId="34" fillId="0" borderId="2">
      <alignment horizontal="left" vertical="top"/>
    </xf>
    <xf numFmtId="0" fontId="29" fillId="58" borderId="0">
      <alignment horizontal="center" vertical="center"/>
    </xf>
    <xf numFmtId="0" fontId="47" fillId="58" borderId="0">
      <alignment horizontal="left" vertical="top"/>
    </xf>
    <xf numFmtId="0" fontId="37" fillId="0" borderId="0">
      <alignment horizontal="right" vertical="center"/>
    </xf>
    <xf numFmtId="0" fontId="47" fillId="0" borderId="15">
      <alignment horizontal="center" vertical="center"/>
    </xf>
    <xf numFmtId="0" fontId="46" fillId="0" borderId="14">
      <alignment horizontal="center" vertical="center"/>
    </xf>
    <xf numFmtId="0" fontId="46" fillId="0" borderId="15">
      <alignment horizontal="center" vertical="center"/>
    </xf>
    <xf numFmtId="0" fontId="34" fillId="0" borderId="2">
      <alignment horizontal="right" vertical="top"/>
    </xf>
    <xf numFmtId="0" fontId="47" fillId="58" borderId="0">
      <alignment horizontal="left" vertical="top"/>
    </xf>
    <xf numFmtId="0" fontId="30" fillId="0" borderId="0">
      <alignment horizontal="right" vertical="center"/>
    </xf>
    <xf numFmtId="0" fontId="35" fillId="0" borderId="2">
      <alignment horizontal="center" vertical="center"/>
    </xf>
    <xf numFmtId="0" fontId="47" fillId="0" borderId="2">
      <alignment horizontal="center" vertical="center"/>
    </xf>
    <xf numFmtId="0" fontId="46" fillId="0" borderId="2">
      <alignment horizontal="center" vertical="center"/>
    </xf>
    <xf numFmtId="0" fontId="30" fillId="0" borderId="0">
      <alignment horizontal="right" vertical="center"/>
    </xf>
    <xf numFmtId="0" fontId="47" fillId="58" borderId="0">
      <alignment horizontal="right" vertical="top"/>
    </xf>
    <xf numFmtId="0" fontId="34" fillId="0" borderId="0">
      <alignment horizontal="left" vertical="center"/>
    </xf>
    <xf numFmtId="0" fontId="34" fillId="0" borderId="2">
      <alignment horizontal="right" vertical="top"/>
    </xf>
    <xf numFmtId="0" fontId="34" fillId="0" borderId="2">
      <alignment horizontal="left" vertical="top"/>
    </xf>
    <xf numFmtId="0" fontId="42" fillId="0" borderId="2">
      <alignment horizontal="left" vertical="center"/>
    </xf>
    <xf numFmtId="0" fontId="47" fillId="0" borderId="2">
      <alignment horizontal="center" vertical="center"/>
    </xf>
    <xf numFmtId="0" fontId="34" fillId="0" borderId="0">
      <alignment horizontal="left" vertical="center"/>
    </xf>
    <xf numFmtId="0" fontId="47" fillId="58" borderId="0">
      <alignment horizontal="right" vertical="top"/>
    </xf>
    <xf numFmtId="0" fontId="34" fillId="0" borderId="1">
      <alignment horizontal="left" vertical="center"/>
    </xf>
    <xf numFmtId="0" fontId="42" fillId="0" borderId="2">
      <alignment horizontal="center" vertical="center"/>
    </xf>
    <xf numFmtId="0" fontId="47" fillId="0" borderId="2">
      <alignment horizontal="center" vertical="center"/>
    </xf>
    <xf numFmtId="0" fontId="42" fillId="58" borderId="0">
      <alignment horizontal="left" vertical="top"/>
    </xf>
    <xf numFmtId="0" fontId="42" fillId="58" borderId="0">
      <alignment horizontal="right" vertical="top"/>
    </xf>
    <xf numFmtId="0" fontId="35" fillId="0" borderId="2">
      <alignment horizontal="center" vertical="center"/>
    </xf>
    <xf numFmtId="0" fontId="47" fillId="0" borderId="2">
      <alignment horizontal="center" vertical="center"/>
    </xf>
    <xf numFmtId="0" fontId="43" fillId="0" borderId="1">
      <alignment horizontal="center" vertical="center"/>
    </xf>
    <xf numFmtId="0" fontId="46" fillId="0" borderId="0">
      <alignment horizontal="center" vertical="top"/>
    </xf>
    <xf numFmtId="0" fontId="42" fillId="58" borderId="0">
      <alignment horizontal="right" vertical="top"/>
    </xf>
    <xf numFmtId="0" fontId="29" fillId="58" borderId="0">
      <alignment horizontal="left" vertical="top"/>
    </xf>
    <xf numFmtId="0" fontId="34" fillId="0" borderId="0">
      <alignment horizontal="left" vertical="top"/>
    </xf>
    <xf numFmtId="0" fontId="34" fillId="0" borderId="0">
      <alignment horizontal="left" vertical="center"/>
    </xf>
    <xf numFmtId="0" fontId="29" fillId="0" borderId="0">
      <alignment horizontal="left" vertical="center"/>
    </xf>
    <xf numFmtId="0" fontId="35" fillId="0" borderId="0">
      <alignment horizontal="right" vertical="center"/>
    </xf>
    <xf numFmtId="0" fontId="29" fillId="58" borderId="0">
      <alignment horizontal="left" vertical="top"/>
    </xf>
    <xf numFmtId="0" fontId="29" fillId="58" borderId="0">
      <alignment horizontal="left" vertical="top"/>
    </xf>
    <xf numFmtId="0" fontId="35" fillId="0" borderId="2">
      <alignment horizontal="center" vertical="top"/>
    </xf>
    <xf numFmtId="0" fontId="47" fillId="0" borderId="2">
      <alignment horizontal="center" vertical="center"/>
    </xf>
    <xf numFmtId="0" fontId="46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right" vertical="top"/>
    </xf>
    <xf numFmtId="0" fontId="42" fillId="0" borderId="2">
      <alignment horizontal="center" vertical="center"/>
    </xf>
    <xf numFmtId="0" fontId="47" fillId="0" borderId="2">
      <alignment horizontal="center" vertical="center"/>
    </xf>
    <xf numFmtId="0" fontId="46" fillId="0" borderId="0">
      <alignment horizontal="left" vertical="top"/>
    </xf>
    <xf numFmtId="0" fontId="46" fillId="0" borderId="0">
      <alignment horizontal="right" vertical="top"/>
    </xf>
    <xf numFmtId="0" fontId="29" fillId="58" borderId="0">
      <alignment horizontal="right" vertical="top"/>
    </xf>
    <xf numFmtId="0" fontId="29" fillId="58" borderId="0">
      <alignment horizontal="right" vertical="top"/>
    </xf>
    <xf numFmtId="0" fontId="35" fillId="0" borderId="0">
      <alignment horizontal="left" vertical="top"/>
    </xf>
    <xf numFmtId="0" fontId="47" fillId="0" borderId="2">
      <alignment horizontal="center" vertical="center"/>
    </xf>
    <xf numFmtId="0" fontId="46" fillId="0" borderId="0">
      <alignment horizontal="right" vertical="top"/>
    </xf>
    <xf numFmtId="0" fontId="29" fillId="58" borderId="0">
      <alignment horizontal="right" vertical="top"/>
    </xf>
    <xf numFmtId="0" fontId="29" fillId="58" borderId="0">
      <alignment horizontal="left"/>
    </xf>
    <xf numFmtId="0" fontId="37" fillId="0" borderId="0">
      <alignment horizontal="center" vertical="top"/>
    </xf>
    <xf numFmtId="0" fontId="47" fillId="0" borderId="14">
      <alignment horizontal="center" vertical="center"/>
    </xf>
    <xf numFmtId="0" fontId="46" fillId="0" borderId="2">
      <alignment horizontal="right" vertical="top"/>
    </xf>
    <xf numFmtId="0" fontId="46" fillId="0" borderId="0">
      <alignment horizontal="right" vertical="top"/>
    </xf>
    <xf numFmtId="0" fontId="29" fillId="58" borderId="0">
      <alignment horizontal="left"/>
    </xf>
    <xf numFmtId="0" fontId="41" fillId="58" borderId="0">
      <alignment horizontal="left" vertical="top"/>
    </xf>
    <xf numFmtId="0" fontId="35" fillId="0" borderId="0">
      <alignment horizontal="left" vertical="top"/>
    </xf>
    <xf numFmtId="0" fontId="47" fillId="0" borderId="14">
      <alignment horizontal="center" vertical="center"/>
    </xf>
    <xf numFmtId="0" fontId="36" fillId="0" borderId="0">
      <alignment horizontal="left" vertical="top"/>
    </xf>
    <xf numFmtId="0" fontId="41" fillId="58" borderId="0">
      <alignment horizontal="left" vertical="top"/>
    </xf>
    <xf numFmtId="0" fontId="29" fillId="58" borderId="0">
      <alignment horizontal="left"/>
    </xf>
    <xf numFmtId="0" fontId="47" fillId="0" borderId="15">
      <alignment horizontal="center" vertical="center"/>
    </xf>
    <xf numFmtId="0" fontId="47" fillId="0" borderId="15">
      <alignment horizontal="center" vertical="center"/>
    </xf>
    <xf numFmtId="0" fontId="36" fillId="0" borderId="2">
      <alignment horizontal="left" vertical="top"/>
    </xf>
    <xf numFmtId="0" fontId="36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left"/>
    </xf>
    <xf numFmtId="0" fontId="47" fillId="0" borderId="2">
      <alignment horizontal="center" vertical="center"/>
    </xf>
    <xf numFmtId="0" fontId="46" fillId="0" borderId="0">
      <alignment horizontal="right" vertical="top"/>
    </xf>
    <xf numFmtId="0" fontId="46" fillId="0" borderId="2">
      <alignment horizontal="right" vertical="top"/>
    </xf>
    <xf numFmtId="0" fontId="36" fillId="0" borderId="0">
      <alignment horizontal="right" vertical="top"/>
    </xf>
    <xf numFmtId="0" fontId="29" fillId="58" borderId="0">
      <alignment horizontal="left"/>
    </xf>
    <xf numFmtId="0" fontId="41" fillId="58" borderId="0">
      <alignment horizontal="left" vertical="top"/>
    </xf>
    <xf numFmtId="0" fontId="47" fillId="0" borderId="14">
      <alignment horizontal="center" vertical="center"/>
    </xf>
    <xf numFmtId="0" fontId="47" fillId="0" borderId="2">
      <alignment horizontal="center" vertical="center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41" fillId="58" borderId="0">
      <alignment horizontal="left" vertical="top"/>
    </xf>
    <xf numFmtId="0" fontId="29" fillId="58" borderId="0">
      <alignment horizontal="left"/>
    </xf>
    <xf numFmtId="0" fontId="47" fillId="0" borderId="14">
      <alignment horizontal="center" vertical="center"/>
    </xf>
    <xf numFmtId="0" fontId="47" fillId="0" borderId="2">
      <alignment horizontal="center" vertical="center"/>
    </xf>
    <xf numFmtId="0" fontId="36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right" vertical="top"/>
    </xf>
    <xf numFmtId="0" fontId="47" fillId="0" borderId="14">
      <alignment horizontal="center" vertical="center"/>
    </xf>
    <xf numFmtId="0" fontId="47" fillId="0" borderId="14">
      <alignment horizontal="center" vertical="center"/>
    </xf>
    <xf numFmtId="0" fontId="36" fillId="0" borderId="0">
      <alignment horizontal="right" vertical="top"/>
    </xf>
    <xf numFmtId="0" fontId="29" fillId="58" borderId="0">
      <alignment horizontal="right" vertical="top"/>
    </xf>
    <xf numFmtId="0" fontId="48" fillId="0" borderId="0">
      <alignment horizontal="center" vertical="center"/>
    </xf>
    <xf numFmtId="0" fontId="49" fillId="0" borderId="0">
      <alignment horizontal="center" vertical="center"/>
    </xf>
    <xf numFmtId="0" fontId="34" fillId="0" borderId="1">
      <alignment horizontal="left" vertical="center"/>
    </xf>
    <xf numFmtId="0" fontId="29" fillId="0" borderId="0">
      <alignment horizontal="left" vertical="center"/>
    </xf>
    <xf numFmtId="0" fontId="34" fillId="0" borderId="2">
      <alignment horizontal="left" vertical="top"/>
    </xf>
    <xf numFmtId="0" fontId="35" fillId="0" borderId="2">
      <alignment horizontal="center" vertical="center"/>
    </xf>
    <xf numFmtId="0" fontId="29" fillId="58" borderId="0">
      <alignment horizontal="left" vertical="top"/>
    </xf>
    <xf numFmtId="0" fontId="47" fillId="0" borderId="2">
      <alignment horizontal="center" vertical="center"/>
    </xf>
    <xf numFmtId="0" fontId="47" fillId="0" borderId="0">
      <alignment horizontal="left" vertical="top"/>
    </xf>
    <xf numFmtId="0" fontId="47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6" fillId="0" borderId="0">
      <alignment horizontal="left" vertical="top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43" fillId="0" borderId="1">
      <alignment horizontal="center" vertical="center"/>
    </xf>
    <xf numFmtId="0" fontId="29" fillId="58" borderId="0">
      <alignment horizontal="left"/>
    </xf>
    <xf numFmtId="0" fontId="29" fillId="58" borderId="0">
      <alignment horizontal="left" vertical="top"/>
    </xf>
    <xf numFmtId="0" fontId="47" fillId="0" borderId="2">
      <alignment horizontal="center" vertical="center"/>
    </xf>
    <xf numFmtId="0" fontId="47" fillId="0" borderId="0">
      <alignment horizontal="lef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7" fillId="0" borderId="2">
      <alignment horizontal="center" vertical="center"/>
    </xf>
    <xf numFmtId="0" fontId="47" fillId="0" borderId="0">
      <alignment horizontal="right" vertical="top"/>
    </xf>
    <xf numFmtId="0" fontId="47" fillId="0" borderId="0">
      <alignment horizontal="right" vertical="top"/>
    </xf>
    <xf numFmtId="0" fontId="29" fillId="58" borderId="0">
      <alignment horizontal="left"/>
    </xf>
    <xf numFmtId="0" fontId="29" fillId="58" borderId="0">
      <alignment horizontal="left"/>
    </xf>
    <xf numFmtId="0" fontId="46" fillId="0" borderId="0">
      <alignment horizontal="righ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46" fillId="0" borderId="0">
      <alignment horizontal="left" vertical="top"/>
    </xf>
    <xf numFmtId="0" fontId="29" fillId="58" borderId="0">
      <alignment horizontal="left"/>
    </xf>
    <xf numFmtId="0" fontId="29" fillId="58" borderId="0">
      <alignment horizontal="left" vertical="top"/>
    </xf>
    <xf numFmtId="0" fontId="47" fillId="0" borderId="14">
      <alignment horizontal="center" vertical="center"/>
    </xf>
    <xf numFmtId="0" fontId="47" fillId="0" borderId="0">
      <alignment horizontal="right" vertical="top"/>
    </xf>
    <xf numFmtId="0" fontId="29" fillId="58" borderId="0">
      <alignment horizontal="left" vertical="top"/>
    </xf>
    <xf numFmtId="0" fontId="29" fillId="58" borderId="0">
      <alignment horizontal="left"/>
    </xf>
    <xf numFmtId="0" fontId="47" fillId="0" borderId="15">
      <alignment horizontal="center" vertical="center"/>
    </xf>
    <xf numFmtId="0" fontId="42" fillId="0" borderId="13">
      <alignment horizontal="left" vertical="top"/>
    </xf>
    <xf numFmtId="0" fontId="29" fillId="58" borderId="0">
      <alignment horizontal="left"/>
    </xf>
    <xf numFmtId="0" fontId="46" fillId="0" borderId="0">
      <alignment horizontal="right" vertical="top"/>
    </xf>
    <xf numFmtId="0" fontId="43" fillId="0" borderId="13">
      <alignment horizontal="lef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6" fillId="0" borderId="0">
      <alignment horizontal="right" vertical="top"/>
    </xf>
    <xf numFmtId="0" fontId="43" fillId="0" borderId="13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right" vertical="top"/>
    </xf>
    <xf numFmtId="0" fontId="42" fillId="0" borderId="13">
      <alignment horizontal="left" vertical="top"/>
    </xf>
    <xf numFmtId="0" fontId="47" fillId="0" borderId="14">
      <alignment horizontal="center" vertical="center"/>
    </xf>
    <xf numFmtId="0" fontId="42" fillId="0" borderId="13">
      <alignment horizontal="right" vertical="top"/>
    </xf>
    <xf numFmtId="0" fontId="36" fillId="0" borderId="0">
      <alignment horizontal="center" vertical="top"/>
    </xf>
    <xf numFmtId="0" fontId="34" fillId="0" borderId="0">
      <alignment horizontal="center" vertical="top"/>
    </xf>
    <xf numFmtId="0" fontId="29" fillId="0" borderId="0">
      <alignment horizontal="left" vertical="center"/>
    </xf>
    <xf numFmtId="0" fontId="35" fillId="0" borderId="2">
      <alignment horizontal="center" vertical="center"/>
    </xf>
    <xf numFmtId="0" fontId="36" fillId="0" borderId="0">
      <alignment horizontal="left" vertical="center"/>
    </xf>
    <xf numFmtId="0" fontId="34" fillId="0" borderId="2">
      <alignment horizontal="left" vertical="top"/>
    </xf>
    <xf numFmtId="0" fontId="29" fillId="2" borderId="0">
      <alignment horizontal="center" vertical="center"/>
    </xf>
    <xf numFmtId="0" fontId="30" fillId="0" borderId="2">
      <alignment horizontal="center" vertical="center"/>
    </xf>
    <xf numFmtId="0" fontId="50" fillId="0" borderId="0">
      <alignment horizontal="left" vertical="center"/>
    </xf>
    <xf numFmtId="0" fontId="29" fillId="58" borderId="0">
      <alignment horizontal="center" vertical="center"/>
    </xf>
    <xf numFmtId="0" fontId="43" fillId="0" borderId="13">
      <alignment horizontal="right" vertical="top"/>
    </xf>
    <xf numFmtId="0" fontId="47" fillId="0" borderId="14">
      <alignment horizontal="center" vertical="center"/>
    </xf>
    <xf numFmtId="0" fontId="42" fillId="0" borderId="0">
      <alignment horizontal="right" vertical="top"/>
    </xf>
    <xf numFmtId="0" fontId="47" fillId="0" borderId="0">
      <alignment horizontal="left" vertical="top"/>
    </xf>
    <xf numFmtId="0" fontId="42" fillId="0" borderId="13">
      <alignment horizontal="right" vertical="top"/>
    </xf>
    <xf numFmtId="0" fontId="42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0">
      <alignment horizontal="righ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43" fillId="0" borderId="13">
      <alignment horizontal="left" vertical="top"/>
    </xf>
    <xf numFmtId="0" fontId="29" fillId="0" borderId="0">
      <alignment horizontal="left" vertical="top"/>
    </xf>
    <xf numFmtId="0" fontId="43" fillId="0" borderId="0">
      <alignment horizontal="right" vertical="top"/>
    </xf>
    <xf numFmtId="0" fontId="29" fillId="0" borderId="0">
      <alignment horizontal="right" vertical="top"/>
    </xf>
    <xf numFmtId="0" fontId="42" fillId="0" borderId="1">
      <alignment horizontal="center" vertical="center"/>
    </xf>
    <xf numFmtId="0" fontId="47" fillId="0" borderId="0">
      <alignment horizontal="left" vertical="top"/>
    </xf>
    <xf numFmtId="0" fontId="29" fillId="0" borderId="0">
      <alignment horizontal="left" vertical="top"/>
    </xf>
    <xf numFmtId="0" fontId="43" fillId="0" borderId="0">
      <alignment horizontal="right" vertical="top"/>
    </xf>
    <xf numFmtId="0" fontId="47" fillId="0" borderId="0">
      <alignment horizontal="left" vertical="top"/>
    </xf>
    <xf numFmtId="0" fontId="29" fillId="0" borderId="0">
      <alignment horizontal="left" vertical="top"/>
    </xf>
    <xf numFmtId="0" fontId="47" fillId="0" borderId="0">
      <alignment horizontal="right" vertical="top"/>
    </xf>
    <xf numFmtId="0" fontId="29" fillId="0" borderId="0">
      <alignment horizontal="righ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29" fillId="0" borderId="0">
      <alignment horizontal="left" vertical="top"/>
    </xf>
    <xf numFmtId="0" fontId="36" fillId="0" borderId="0">
      <alignment horizontal="left" vertical="top"/>
    </xf>
    <xf numFmtId="0" fontId="42" fillId="0" borderId="0">
      <alignment horizontal="left" vertical="top"/>
    </xf>
    <xf numFmtId="0" fontId="47" fillId="0" borderId="0">
      <alignment horizontal="left" vertical="top"/>
    </xf>
    <xf numFmtId="0" fontId="47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42" fillId="0" borderId="0">
      <alignment horizontal="right" vertical="top"/>
    </xf>
    <xf numFmtId="0" fontId="47" fillId="0" borderId="0">
      <alignment horizontal="right" vertical="top"/>
    </xf>
    <xf numFmtId="0" fontId="42" fillId="0" borderId="13">
      <alignment horizontal="right" vertical="top"/>
    </xf>
    <xf numFmtId="0" fontId="36" fillId="0" borderId="0">
      <alignment horizontal="right" vertical="top"/>
    </xf>
    <xf numFmtId="0" fontId="29" fillId="0" borderId="0">
      <alignment horizontal="right" vertical="top"/>
    </xf>
    <xf numFmtId="0" fontId="47" fillId="0" borderId="0">
      <alignment horizontal="right" vertical="top"/>
    </xf>
    <xf numFmtId="0" fontId="42" fillId="0" borderId="13">
      <alignment horizontal="left" vertical="top"/>
    </xf>
    <xf numFmtId="0" fontId="36" fillId="0" borderId="0">
      <alignment horizontal="right" vertical="top"/>
    </xf>
    <xf numFmtId="0" fontId="42" fillId="0" borderId="0">
      <alignment horizontal="right" vertical="top"/>
    </xf>
    <xf numFmtId="0" fontId="42" fillId="0" borderId="13">
      <alignment horizontal="left" vertical="top"/>
    </xf>
    <xf numFmtId="0" fontId="42" fillId="0" borderId="13">
      <alignment horizontal="right" vertical="top"/>
    </xf>
    <xf numFmtId="0" fontId="43" fillId="0" borderId="0">
      <alignment horizontal="left" vertical="top"/>
    </xf>
    <xf numFmtId="0" fontId="30" fillId="0" borderId="0">
      <alignment horizontal="left" vertical="top"/>
    </xf>
    <xf numFmtId="0" fontId="41" fillId="0" borderId="1">
      <alignment horizontal="left" vertical="top"/>
    </xf>
    <xf numFmtId="0" fontId="35" fillId="0" borderId="0">
      <alignment horizontal="left" vertical="center"/>
    </xf>
    <xf numFmtId="0" fontId="51" fillId="0" borderId="1">
      <alignment horizontal="left" vertical="top"/>
    </xf>
    <xf numFmtId="0" fontId="40" fillId="0" borderId="1">
      <alignment horizontal="center"/>
    </xf>
    <xf numFmtId="0" fontId="29" fillId="2" borderId="0">
      <alignment horizontal="center" vertical="center"/>
    </xf>
    <xf numFmtId="0" fontId="35" fillId="0" borderId="0">
      <alignment horizontal="left" vertical="top"/>
    </xf>
    <xf numFmtId="0" fontId="36" fillId="0" borderId="0">
      <alignment horizontal="right" vertical="top"/>
    </xf>
    <xf numFmtId="0" fontId="43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left" vertical="top"/>
    </xf>
    <xf numFmtId="0" fontId="36" fillId="0" borderId="0">
      <alignment horizontal="right" vertical="top"/>
    </xf>
    <xf numFmtId="0" fontId="36" fillId="0" borderId="0">
      <alignment horizontal="right" vertical="top"/>
    </xf>
    <xf numFmtId="0" fontId="29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1">
      <alignment horizontal="center" vertical="center"/>
    </xf>
    <xf numFmtId="0" fontId="43" fillId="0" borderId="0">
      <alignment horizontal="left" vertical="top"/>
    </xf>
    <xf numFmtId="0" fontId="43" fillId="0" borderId="13">
      <alignment horizontal="right" vertical="top"/>
    </xf>
    <xf numFmtId="0" fontId="43" fillId="0" borderId="0">
      <alignment horizontal="lef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3" fillId="0" borderId="0">
      <alignment horizontal="right" vertical="top"/>
    </xf>
    <xf numFmtId="0" fontId="46" fillId="0" borderId="0">
      <alignment horizontal="left" vertical="top"/>
    </xf>
    <xf numFmtId="0" fontId="43" fillId="0" borderId="0">
      <alignment horizontal="right" vertical="top"/>
    </xf>
    <xf numFmtId="0" fontId="43" fillId="0" borderId="0">
      <alignment horizontal="right" vertical="top"/>
    </xf>
    <xf numFmtId="0" fontId="36" fillId="0" borderId="0">
      <alignment horizontal="left" vertical="top"/>
    </xf>
    <xf numFmtId="0" fontId="41" fillId="0" borderId="0">
      <alignment horizontal="left" vertical="top"/>
    </xf>
    <xf numFmtId="0" fontId="46" fillId="0" borderId="0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43" fillId="0" borderId="13">
      <alignment horizontal="right" vertical="top"/>
    </xf>
    <xf numFmtId="0" fontId="36" fillId="0" borderId="0">
      <alignment horizontal="left" vertical="center"/>
    </xf>
    <xf numFmtId="0" fontId="43" fillId="0" borderId="13">
      <alignment horizontal="right" vertical="top"/>
    </xf>
    <xf numFmtId="0" fontId="43" fillId="0" borderId="13">
      <alignment horizontal="right" vertical="top"/>
    </xf>
    <xf numFmtId="0" fontId="36" fillId="0" borderId="0">
      <alignment horizontal="right" vertical="center"/>
    </xf>
    <xf numFmtId="0" fontId="43" fillId="0" borderId="13">
      <alignment horizontal="right" vertical="top"/>
    </xf>
    <xf numFmtId="0" fontId="36" fillId="0" borderId="0">
      <alignment horizontal="left" vertical="top"/>
    </xf>
    <xf numFmtId="0" fontId="46" fillId="0" borderId="0">
      <alignment horizontal="left" vertical="top"/>
    </xf>
    <xf numFmtId="0" fontId="43" fillId="0" borderId="13">
      <alignment horizontal="right" vertical="top"/>
    </xf>
    <xf numFmtId="0" fontId="46" fillId="0" borderId="0">
      <alignment horizontal="left" vertical="top"/>
    </xf>
    <xf numFmtId="0" fontId="43" fillId="0" borderId="0">
      <alignment horizontal="left" vertical="top"/>
    </xf>
    <xf numFmtId="0" fontId="43" fillId="0" borderId="13">
      <alignment horizontal="righ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3">
      <alignment horizontal="righ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46" fillId="0" borderId="0">
      <alignment horizontal="left" vertical="top"/>
    </xf>
    <xf numFmtId="0" fontId="43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">
      <alignment horizontal="center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right" vertical="center"/>
    </xf>
    <xf numFmtId="0" fontId="43" fillId="0" borderId="13">
      <alignment horizontal="left" vertical="top"/>
    </xf>
    <xf numFmtId="0" fontId="4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right" vertical="center"/>
    </xf>
    <xf numFmtId="0" fontId="36" fillId="0" borderId="0">
      <alignment horizontal="right" vertical="center"/>
    </xf>
    <xf numFmtId="0" fontId="36" fillId="0" borderId="1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29" fillId="0" borderId="0">
      <alignment horizontal="lef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4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36" fillId="0" borderId="0">
      <alignment horizontal="left" vertical="center"/>
    </xf>
    <xf numFmtId="0" fontId="43" fillId="0" borderId="13">
      <alignment horizontal="left" vertical="top"/>
    </xf>
    <xf numFmtId="0" fontId="46" fillId="0" borderId="0">
      <alignment horizontal="left" vertical="top"/>
    </xf>
    <xf numFmtId="0" fontId="43" fillId="0" borderId="13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35" fillId="0" borderId="2">
      <alignment horizontal="center" vertical="top"/>
    </xf>
    <xf numFmtId="0" fontId="36" fillId="0" borderId="0">
      <alignment horizontal="left" vertical="center"/>
    </xf>
    <xf numFmtId="0" fontId="47" fillId="0" borderId="0">
      <alignment horizontal="left" vertical="top"/>
    </xf>
    <xf numFmtId="0" fontId="38" fillId="0" borderId="0">
      <alignment horizontal="left" vertical="center"/>
    </xf>
    <xf numFmtId="0" fontId="30" fillId="0" borderId="2">
      <alignment horizontal="center" vertical="center"/>
    </xf>
    <xf numFmtId="0" fontId="34" fillId="0" borderId="0">
      <alignment horizontal="center" vertical="top"/>
    </xf>
    <xf numFmtId="0" fontId="29" fillId="2" borderId="0">
      <alignment horizontal="center" vertical="center"/>
    </xf>
    <xf numFmtId="0" fontId="29" fillId="58" borderId="0">
      <alignment horizontal="righ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3" fillId="0" borderId="1">
      <alignment horizontal="center" vertical="center"/>
    </xf>
    <xf numFmtId="0" fontId="36" fillId="0" borderId="0">
      <alignment horizontal="right" vertical="center"/>
    </xf>
    <xf numFmtId="0" fontId="43" fillId="0" borderId="0">
      <alignment horizontal="left" vertical="top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43" fillId="0" borderId="13">
      <alignment horizontal="left" vertical="top"/>
    </xf>
    <xf numFmtId="0" fontId="36" fillId="0" borderId="0">
      <alignment horizontal="left" vertical="center"/>
    </xf>
    <xf numFmtId="0" fontId="43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center"/>
    </xf>
    <xf numFmtId="0" fontId="36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right" vertical="top"/>
    </xf>
    <xf numFmtId="0" fontId="36" fillId="0" borderId="0">
      <alignment horizontal="left" vertical="center"/>
    </xf>
    <xf numFmtId="0" fontId="43" fillId="0" borderId="1">
      <alignment horizontal="center" vertical="center"/>
    </xf>
    <xf numFmtId="0" fontId="36" fillId="0" borderId="1">
      <alignment horizontal="left" vertical="center"/>
    </xf>
    <xf numFmtId="0" fontId="36" fillId="0" borderId="1">
      <alignment horizontal="left" vertical="center"/>
    </xf>
    <xf numFmtId="0" fontId="36" fillId="0" borderId="0">
      <alignment horizontal="left" vertical="top"/>
    </xf>
    <xf numFmtId="0" fontId="43" fillId="0" borderId="13">
      <alignment horizontal="left" vertical="top"/>
    </xf>
    <xf numFmtId="0" fontId="42" fillId="0" borderId="13">
      <alignment horizontal="left" vertical="top"/>
    </xf>
    <xf numFmtId="0" fontId="36" fillId="0" borderId="1">
      <alignment horizontal="left" vertical="center"/>
    </xf>
    <xf numFmtId="0" fontId="36" fillId="0" borderId="0">
      <alignment horizontal="right" vertical="center"/>
    </xf>
    <xf numFmtId="0" fontId="42" fillId="0" borderId="13">
      <alignment horizontal="left" vertical="top"/>
    </xf>
    <xf numFmtId="0" fontId="29" fillId="0" borderId="0">
      <alignment horizontal="left"/>
    </xf>
    <xf numFmtId="0" fontId="36" fillId="0" borderId="0">
      <alignment horizontal="left" vertical="center"/>
    </xf>
    <xf numFmtId="0" fontId="52" fillId="0" borderId="1">
      <alignment horizontal="left" vertical="top"/>
    </xf>
    <xf numFmtId="0" fontId="36" fillId="0" borderId="0">
      <alignment horizontal="left" vertical="center"/>
    </xf>
    <xf numFmtId="0" fontId="42" fillId="0" borderId="1">
      <alignment horizontal="center" vertical="center"/>
    </xf>
    <xf numFmtId="0" fontId="29" fillId="0" borderId="0">
      <alignment horizontal="left"/>
    </xf>
    <xf numFmtId="0" fontId="36" fillId="0" borderId="0">
      <alignment horizontal="left" vertical="top"/>
    </xf>
    <xf numFmtId="0" fontId="43" fillId="0" borderId="0">
      <alignment horizontal="left" vertical="center"/>
    </xf>
    <xf numFmtId="0" fontId="34" fillId="0" borderId="2">
      <alignment horizontal="center" vertical="center"/>
    </xf>
    <xf numFmtId="0" fontId="29" fillId="58" borderId="0">
      <alignment horizontal="right" vertical="center"/>
    </xf>
    <xf numFmtId="0" fontId="35" fillId="0" borderId="0">
      <alignment horizontal="left" vertical="top"/>
    </xf>
    <xf numFmtId="0" fontId="39" fillId="0" borderId="0">
      <alignment horizontal="center"/>
    </xf>
    <xf numFmtId="0" fontId="38" fillId="0" borderId="0">
      <alignment horizontal="left" vertical="center"/>
    </xf>
    <xf numFmtId="0" fontId="53" fillId="0" borderId="0">
      <alignment horizontal="center" vertical="center"/>
    </xf>
    <xf numFmtId="0" fontId="42" fillId="2" borderId="0">
      <alignment horizontal="center" vertical="center"/>
    </xf>
    <xf numFmtId="0" fontId="53" fillId="0" borderId="0">
      <alignment horizontal="center"/>
    </xf>
    <xf numFmtId="0" fontId="29" fillId="58" borderId="0">
      <alignment horizontal="right" vertical="center"/>
    </xf>
    <xf numFmtId="0" fontId="36" fillId="0" borderId="1">
      <alignment horizontal="left" vertical="center"/>
    </xf>
    <xf numFmtId="0" fontId="41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right" vertical="center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29" fillId="0" borderId="1">
      <alignment horizontal="left" vertical="center"/>
    </xf>
    <xf numFmtId="0" fontId="43" fillId="0" borderId="0">
      <alignment horizontal="left" vertical="top"/>
    </xf>
    <xf numFmtId="0" fontId="30" fillId="0" borderId="2">
      <alignment horizontal="center" vertical="center"/>
    </xf>
    <xf numFmtId="0" fontId="35" fillId="0" borderId="0">
      <alignment horizontal="left" vertical="center"/>
    </xf>
    <xf numFmtId="0" fontId="38" fillId="0" borderId="0">
      <alignment horizontal="center" vertical="center"/>
    </xf>
    <xf numFmtId="0" fontId="38" fillId="0" borderId="0">
      <alignment horizontal="left" vertical="top"/>
    </xf>
    <xf numFmtId="0" fontId="40" fillId="0" borderId="0">
      <alignment horizontal="center" vertical="top"/>
    </xf>
    <xf numFmtId="0" fontId="29" fillId="2" borderId="0">
      <alignment horizontal="left" vertical="center"/>
    </xf>
    <xf numFmtId="0" fontId="29" fillId="58" borderId="0">
      <alignment horizontal="right" vertical="top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">
      <alignment horizontal="center"/>
    </xf>
    <xf numFmtId="0" fontId="18" fillId="0" borderId="0">
      <alignment vertical="top"/>
    </xf>
    <xf numFmtId="0" fontId="14" fillId="59" borderId="0" applyNumberFormat="0" applyBorder="0" applyAlignment="0" applyProtection="0"/>
    <xf numFmtId="0" fontId="14" fillId="35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4" fillId="60" borderId="0" applyNumberFormat="0" applyBorder="0" applyAlignment="0" applyProtection="0"/>
    <xf numFmtId="0" fontId="14" fillId="4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42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61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62" borderId="0" applyNumberFormat="0" applyBorder="0" applyAlignment="0" applyProtection="0"/>
    <xf numFmtId="0" fontId="14" fillId="47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14" fillId="62" borderId="0" applyNumberFormat="0" applyBorder="0" applyAlignment="0" applyProtection="0"/>
    <xf numFmtId="0" fontId="25" fillId="15" borderId="5" applyNumberFormat="0" applyAlignment="0" applyProtection="0"/>
    <xf numFmtId="0" fontId="25" fillId="9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57" fillId="0" borderId="2">
      <alignment horizontal="center"/>
    </xf>
    <xf numFmtId="0" fontId="57" fillId="0" borderId="0">
      <alignment vertical="top"/>
    </xf>
    <xf numFmtId="0" fontId="28" fillId="63" borderId="12" applyNumberFormat="0" applyAlignment="0" applyProtection="0"/>
    <xf numFmtId="0" fontId="28" fillId="57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28" fillId="63" borderId="12" applyNumberFormat="0" applyAlignment="0" applyProtection="0"/>
    <xf numFmtId="0" fontId="58" fillId="63" borderId="5" applyNumberFormat="0" applyAlignment="0" applyProtection="0"/>
    <xf numFmtId="0" fontId="58" fillId="57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167" fontId="5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57" fillId="0" borderId="0">
      <alignment horizontal="right" vertical="top" wrapText="1"/>
    </xf>
    <xf numFmtId="0" fontId="57" fillId="0" borderId="0"/>
    <xf numFmtId="0" fontId="18" fillId="0" borderId="0"/>
    <xf numFmtId="0" fontId="18" fillId="0" borderId="0"/>
    <xf numFmtId="0" fontId="57" fillId="0" borderId="0"/>
    <xf numFmtId="0" fontId="18" fillId="0" borderId="0"/>
    <xf numFmtId="0" fontId="18" fillId="0" borderId="0"/>
    <xf numFmtId="0" fontId="17" fillId="64" borderId="6" applyNumberFormat="0" applyAlignment="0" applyProtection="0"/>
    <xf numFmtId="0" fontId="17" fillId="50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57" fillId="0" borderId="2">
      <alignment horizontal="center" wrapText="1"/>
    </xf>
    <xf numFmtId="0" fontId="18" fillId="0" borderId="0">
      <alignment vertical="top"/>
    </xf>
    <xf numFmtId="0" fontId="18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65" borderId="0" applyNumberFormat="0" applyBorder="0" applyAlignment="0" applyProtection="0"/>
    <xf numFmtId="0" fontId="27" fillId="5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27" fillId="65" borderId="0" applyNumberFormat="0" applyBorder="0" applyAlignment="0" applyProtection="0"/>
    <xf numFmtId="0" fontId="18" fillId="0" borderId="0"/>
    <xf numFmtId="0" fontId="63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8" fillId="0" borderId="0"/>
    <xf numFmtId="0" fontId="18" fillId="0" borderId="0"/>
    <xf numFmtId="0" fontId="6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64" fillId="0" borderId="0"/>
    <xf numFmtId="0" fontId="18" fillId="0" borderId="0"/>
    <xf numFmtId="0" fontId="6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63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63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3" fillId="0" borderId="0"/>
    <xf numFmtId="0" fontId="13" fillId="0" borderId="0"/>
    <xf numFmtId="0" fontId="63" fillId="0" borderId="0"/>
    <xf numFmtId="0" fontId="18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1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7" fillId="0" borderId="0"/>
    <xf numFmtId="0" fontId="57" fillId="0" borderId="2">
      <alignment horizontal="center" wrapText="1"/>
    </xf>
    <xf numFmtId="0" fontId="66" fillId="11" borderId="0" applyNumberFormat="0" applyBorder="0" applyAlignment="0" applyProtection="0"/>
    <xf numFmtId="0" fontId="66" fillId="5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18" fillId="56" borderId="11" applyNumberFormat="0" applyFon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0" fontId="63" fillId="66" borderId="11" applyNumberFormat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7" fillId="0" borderId="2">
      <alignment horizontal="center"/>
    </xf>
    <xf numFmtId="0" fontId="57" fillId="0" borderId="2">
      <alignment horizontal="center" wrapText="1"/>
    </xf>
    <xf numFmtId="0" fontId="18" fillId="0" borderId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8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>
      <alignment horizontal="center"/>
    </xf>
    <xf numFmtId="164" fontId="63" fillId="0" borderId="0" applyFont="0" applyFill="0" applyBorder="0" applyAlignment="0" applyProtection="0"/>
    <xf numFmtId="168" fontId="6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8" fillId="0" borderId="0" applyFont="0" applyFill="0" applyBorder="0" applyAlignment="0" applyProtection="0"/>
    <xf numFmtId="169" fontId="6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3" fillId="0" borderId="0" applyFont="0" applyFill="0" applyBorder="0" applyAlignment="0" applyProtection="0"/>
    <xf numFmtId="0" fontId="57" fillId="0" borderId="0">
      <alignment horizontal="left" vertical="top"/>
    </xf>
    <xf numFmtId="0" fontId="21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57" fillId="0" borderId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25" fillId="15" borderId="5" applyNumberFormat="0" applyAlignment="0" applyProtection="0"/>
    <xf numFmtId="0" fontId="25" fillId="15" borderId="5" applyNumberFormat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8" fillId="63" borderId="5" applyNumberFormat="0" applyAlignment="0" applyProtection="0"/>
    <xf numFmtId="0" fontId="58" fillId="63" borderId="5" applyNumberFormat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17" fillId="64" borderId="6" applyNumberFormat="0" applyAlignment="0" applyProtection="0"/>
    <xf numFmtId="0" fontId="17" fillId="64" borderId="6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1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2" applyFont="1"/>
    <xf numFmtId="0" fontId="4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4" fontId="4" fillId="3" borderId="2" xfId="1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4" fillId="0" borderId="0" xfId="1420" applyFont="1" applyAlignment="1">
      <alignment horizontal="left" wrapText="1"/>
    </xf>
    <xf numFmtId="0" fontId="57" fillId="0" borderId="0" xfId="1420" applyFont="1" applyAlignment="1"/>
    <xf numFmtId="0" fontId="57" fillId="0" borderId="0" xfId="1420" applyFont="1"/>
    <xf numFmtId="4" fontId="4" fillId="0" borderId="0" xfId="1420" applyNumberFormat="1" applyFont="1" applyAlignment="1">
      <alignment vertical="center" wrapText="1"/>
    </xf>
    <xf numFmtId="4" fontId="4" fillId="0" borderId="0" xfId="1420" applyNumberFormat="1" applyFont="1" applyAlignment="1">
      <alignment wrapText="1"/>
    </xf>
    <xf numFmtId="4" fontId="4" fillId="0" borderId="0" xfId="1420" applyNumberFormat="1" applyFont="1" applyBorder="1" applyAlignment="1">
      <alignment wrapText="1"/>
    </xf>
    <xf numFmtId="49" fontId="3" fillId="0" borderId="2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center" vertical="center" wrapText="1"/>
    </xf>
    <xf numFmtId="4" fontId="4" fillId="0" borderId="0" xfId="1420" applyNumberFormat="1" applyFont="1" applyAlignment="1">
      <alignment horizontal="center" vertical="center" wrapText="1"/>
    </xf>
    <xf numFmtId="49" fontId="71" fillId="0" borderId="21" xfId="1393" applyNumberFormat="1" applyFont="1" applyBorder="1" applyAlignment="1">
      <alignment horizontal="center" wrapText="1"/>
    </xf>
    <xf numFmtId="49" fontId="71" fillId="0" borderId="22" xfId="1393" applyNumberFormat="1" applyFont="1" applyBorder="1" applyAlignment="1">
      <alignment horizontal="center" wrapText="1"/>
    </xf>
    <xf numFmtId="49" fontId="71" fillId="0" borderId="0" xfId="1420" applyNumberFormat="1" applyFont="1" applyAlignment="1">
      <alignment wrapText="1"/>
    </xf>
    <xf numFmtId="4" fontId="3" fillId="0" borderId="3" xfId="1420" applyNumberFormat="1" applyFont="1" applyBorder="1" applyAlignment="1">
      <alignment horizontal="left" vertical="top" wrapText="1"/>
    </xf>
    <xf numFmtId="4" fontId="3" fillId="0" borderId="3" xfId="1420" applyNumberFormat="1" applyFont="1" applyBorder="1" applyAlignment="1">
      <alignment horizontal="left" vertical="center" wrapText="1"/>
    </xf>
    <xf numFmtId="3" fontId="3" fillId="0" borderId="2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left" vertical="top" wrapText="1"/>
    </xf>
    <xf numFmtId="9" fontId="3" fillId="0" borderId="2" xfId="1826" applyFont="1" applyBorder="1" applyAlignment="1">
      <alignment horizontal="center" vertical="center" wrapText="1"/>
    </xf>
    <xf numFmtId="4" fontId="72" fillId="0" borderId="4" xfId="1420" applyNumberFormat="1" applyFont="1" applyBorder="1" applyAlignment="1">
      <alignment wrapText="1"/>
    </xf>
    <xf numFmtId="4" fontId="3" fillId="0" borderId="23" xfId="1420" applyNumberFormat="1" applyFont="1" applyBorder="1" applyAlignment="1">
      <alignment horizontal="center" vertical="center" wrapText="1"/>
    </xf>
    <xf numFmtId="4" fontId="57" fillId="0" borderId="4" xfId="1420" applyNumberFormat="1" applyFont="1" applyBorder="1" applyAlignment="1">
      <alignment wrapText="1"/>
    </xf>
    <xf numFmtId="4" fontId="74" fillId="0" borderId="0" xfId="1420" applyNumberFormat="1" applyFont="1" applyAlignment="1">
      <alignment wrapText="1"/>
    </xf>
    <xf numFmtId="4" fontId="57" fillId="0" borderId="2" xfId="1420" applyNumberFormat="1" applyFont="1" applyBorder="1" applyAlignment="1">
      <alignment wrapText="1"/>
    </xf>
    <xf numFmtId="3" fontId="3" fillId="0" borderId="14" xfId="1420" applyNumberFormat="1" applyFont="1" applyBorder="1" applyAlignment="1">
      <alignment horizontal="center" vertical="center" wrapText="1"/>
    </xf>
    <xf numFmtId="4" fontId="4" fillId="0" borderId="13" xfId="1420" applyNumberFormat="1" applyFont="1" applyBorder="1" applyAlignment="1">
      <alignment wrapText="1"/>
    </xf>
    <xf numFmtId="4" fontId="4" fillId="0" borderId="24" xfId="1420" applyNumberFormat="1" applyFont="1" applyBorder="1" applyAlignment="1">
      <alignment wrapText="1"/>
    </xf>
    <xf numFmtId="4" fontId="4" fillId="0" borderId="25" xfId="1420" applyNumberFormat="1" applyFont="1" applyBorder="1" applyAlignment="1">
      <alignment wrapText="1"/>
    </xf>
    <xf numFmtId="9" fontId="3" fillId="0" borderId="2" xfId="1420" applyNumberFormat="1" applyFont="1" applyBorder="1" applyAlignment="1">
      <alignment horizontal="center" vertical="center" wrapText="1"/>
    </xf>
    <xf numFmtId="4" fontId="5" fillId="0" borderId="1" xfId="1420" applyNumberFormat="1" applyFont="1" applyBorder="1" applyAlignment="1">
      <alignment wrapText="1"/>
    </xf>
    <xf numFmtId="4" fontId="5" fillId="0" borderId="33" xfId="1420" applyNumberFormat="1" applyFont="1" applyBorder="1" applyAlignment="1">
      <alignment wrapText="1"/>
    </xf>
    <xf numFmtId="49" fontId="4" fillId="0" borderId="2" xfId="1420" applyNumberFormat="1" applyFont="1" applyBorder="1" applyAlignment="1">
      <alignment horizontal="center" vertical="center" wrapText="1"/>
    </xf>
    <xf numFmtId="49" fontId="8" fillId="0" borderId="2" xfId="1420" applyNumberFormat="1" applyFont="1" applyBorder="1" applyAlignment="1">
      <alignment horizontal="center" vertical="center" wrapText="1"/>
    </xf>
    <xf numFmtId="4" fontId="8" fillId="0" borderId="0" xfId="1420" applyNumberFormat="1" applyFont="1" applyAlignment="1">
      <alignment vertical="center" wrapText="1"/>
    </xf>
    <xf numFmtId="4" fontId="8" fillId="3" borderId="0" xfId="1420" applyNumberFormat="1" applyFont="1" applyFill="1" applyAlignment="1">
      <alignment wrapText="1"/>
    </xf>
    <xf numFmtId="49" fontId="4" fillId="0" borderId="0" xfId="1420" applyNumberFormat="1" applyFont="1" applyBorder="1" applyAlignment="1">
      <alignment horizontal="center" vertical="center" wrapText="1"/>
    </xf>
    <xf numFmtId="4" fontId="8" fillId="0" borderId="0" xfId="1420" applyNumberFormat="1" applyFont="1" applyBorder="1" applyAlignment="1">
      <alignment horizontal="left" wrapText="1"/>
    </xf>
    <xf numFmtId="4" fontId="8" fillId="3" borderId="0" xfId="1420" applyNumberFormat="1" applyFont="1" applyFill="1" applyBorder="1" applyAlignment="1">
      <alignment horizontal="center" vertical="top" wrapText="1"/>
    </xf>
    <xf numFmtId="4" fontId="8" fillId="3" borderId="0" xfId="1420" applyNumberFormat="1" applyFont="1" applyFill="1" applyBorder="1" applyAlignment="1">
      <alignment horizontal="right" vertical="top" wrapText="1"/>
    </xf>
    <xf numFmtId="49" fontId="3" fillId="0" borderId="0" xfId="1420" applyNumberFormat="1" applyFont="1" applyBorder="1" applyAlignment="1">
      <alignment horizontal="center" vertical="center" wrapText="1"/>
    </xf>
    <xf numFmtId="4" fontId="57" fillId="0" borderId="0" xfId="1420" applyNumberFormat="1" applyFont="1" applyAlignment="1">
      <alignment wrapText="1"/>
    </xf>
    <xf numFmtId="4" fontId="75" fillId="0" borderId="0" xfId="1420" applyNumberFormat="1" applyFont="1" applyAlignment="1">
      <alignment horizontal="center" vertical="top" wrapText="1"/>
    </xf>
    <xf numFmtId="49" fontId="76" fillId="0" borderId="0" xfId="1420" applyNumberFormat="1" applyFont="1" applyAlignment="1">
      <alignment horizontal="center" vertical="top" wrapText="1"/>
    </xf>
    <xf numFmtId="4" fontId="76" fillId="0" borderId="0" xfId="1420" applyNumberFormat="1" applyFont="1" applyAlignment="1">
      <alignment horizontal="left" vertical="top" wrapText="1"/>
    </xf>
    <xf numFmtId="4" fontId="57" fillId="0" borderId="0" xfId="1420" applyNumberFormat="1" applyFont="1" applyAlignment="1">
      <alignment horizontal="center" vertical="center" wrapText="1"/>
    </xf>
    <xf numFmtId="4" fontId="77" fillId="0" borderId="0" xfId="1420" applyNumberFormat="1" applyFont="1" applyAlignment="1">
      <alignment horizontal="right" vertical="top" wrapText="1"/>
    </xf>
    <xf numFmtId="49" fontId="4" fillId="0" borderId="0" xfId="1420" applyNumberFormat="1" applyFont="1" applyAlignment="1">
      <alignment wrapText="1"/>
    </xf>
    <xf numFmtId="4" fontId="4" fillId="0" borderId="0" xfId="1420" applyNumberFormat="1" applyFont="1" applyAlignment="1">
      <alignment horizontal="left" wrapText="1"/>
    </xf>
    <xf numFmtId="49" fontId="4" fillId="0" borderId="0" xfId="1420" applyNumberFormat="1" applyFont="1" applyAlignment="1">
      <alignment horizontal="left" vertical="top" wrapText="1"/>
    </xf>
    <xf numFmtId="4" fontId="4" fillId="0" borderId="0" xfId="1420" applyNumberFormat="1" applyFont="1" applyAlignment="1">
      <alignment horizontal="right" vertical="top" wrapText="1"/>
    </xf>
    <xf numFmtId="4" fontId="4" fillId="0" borderId="0" xfId="1420" applyNumberFormat="1" applyFont="1" applyAlignment="1">
      <alignment horizontal="left" vertical="top" wrapText="1"/>
    </xf>
    <xf numFmtId="4" fontId="76" fillId="0" borderId="0" xfId="1420" applyNumberFormat="1" applyFont="1" applyAlignment="1">
      <alignment horizontal="right" vertical="top" wrapText="1"/>
    </xf>
    <xf numFmtId="4" fontId="57" fillId="0" borderId="0" xfId="1420" applyNumberFormat="1" applyFont="1" applyAlignment="1">
      <alignment horizontal="right" vertical="top" wrapText="1"/>
    </xf>
    <xf numFmtId="4" fontId="73" fillId="0" borderId="2" xfId="1420" applyNumberFormat="1" applyFont="1" applyBorder="1" applyAlignment="1">
      <alignment horizontal="left" vertical="center" wrapText="1"/>
    </xf>
    <xf numFmtId="4" fontId="3" fillId="0" borderId="2" xfId="1420" applyNumberFormat="1" applyFont="1" applyBorder="1" applyAlignment="1">
      <alignment horizontal="left" vertical="center" wrapText="1"/>
    </xf>
    <xf numFmtId="171" fontId="3" fillId="0" borderId="2" xfId="142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4" fontId="3" fillId="0" borderId="23" xfId="1420" applyNumberFormat="1" applyFont="1" applyBorder="1" applyAlignment="1">
      <alignment horizontal="center" vertical="center" wrapText="1"/>
    </xf>
    <xf numFmtId="4" fontId="75" fillId="0" borderId="0" xfId="1420" applyNumberFormat="1" applyFont="1" applyAlignment="1">
      <alignment horizontal="center" vertical="top" wrapText="1"/>
    </xf>
    <xf numFmtId="4" fontId="4" fillId="0" borderId="2" xfId="1420" applyNumberFormat="1" applyFont="1" applyBorder="1" applyAlignment="1">
      <alignment horizontal="left" wrapText="1"/>
    </xf>
    <xf numFmtId="4" fontId="4" fillId="0" borderId="2" xfId="1420" applyNumberFormat="1" applyFont="1" applyBorder="1" applyAlignment="1">
      <alignment horizontal="center" wrapText="1"/>
    </xf>
    <xf numFmtId="0" fontId="5" fillId="0" borderId="0" xfId="1444" applyFont="1" applyFill="1" applyAlignment="1">
      <alignment horizontal="right"/>
    </xf>
    <xf numFmtId="0" fontId="1" fillId="0" borderId="0" xfId="1444" applyFill="1"/>
    <xf numFmtId="0" fontId="5" fillId="0" borderId="0" xfId="1444" applyFont="1" applyFill="1" applyBorder="1" applyProtection="1">
      <protection locked="0"/>
    </xf>
    <xf numFmtId="0" fontId="78" fillId="0" borderId="0" xfId="1444" applyFont="1" applyFill="1" applyBorder="1" applyAlignment="1" applyProtection="1">
      <alignment vertical="center"/>
      <protection locked="0"/>
    </xf>
    <xf numFmtId="0" fontId="78" fillId="0" borderId="0" xfId="1444" applyFont="1" applyFill="1" applyBorder="1" applyAlignment="1" applyProtection="1">
      <alignment vertical="center" wrapText="1"/>
      <protection locked="0"/>
    </xf>
    <xf numFmtId="0" fontId="78" fillId="0" borderId="0" xfId="1444" applyFont="1" applyFill="1" applyBorder="1" applyAlignment="1" applyProtection="1">
      <alignment horizontal="left" vertical="center"/>
      <protection locked="0"/>
    </xf>
    <xf numFmtId="0" fontId="79" fillId="0" borderId="0" xfId="1444" applyFont="1" applyFill="1" applyBorder="1" applyAlignment="1" applyProtection="1">
      <alignment horizontal="left" vertical="center" wrapText="1"/>
      <protection locked="0"/>
    </xf>
    <xf numFmtId="0" fontId="4" fillId="0" borderId="0" xfId="1444" applyFont="1" applyFill="1" applyBorder="1" applyProtection="1">
      <protection locked="0"/>
    </xf>
    <xf numFmtId="0" fontId="80" fillId="0" borderId="0" xfId="1444" applyFont="1" applyFill="1" applyBorder="1" applyAlignment="1">
      <alignment horizontal="center" vertical="center" wrapText="1"/>
    </xf>
    <xf numFmtId="0" fontId="1" fillId="0" borderId="0" xfId="1444" applyFill="1" applyBorder="1"/>
    <xf numFmtId="0" fontId="78" fillId="0" borderId="4" xfId="1444" applyFont="1" applyFill="1" applyBorder="1" applyAlignment="1">
      <alignment horizontal="center" vertical="center" textRotation="90" wrapText="1"/>
    </xf>
    <xf numFmtId="0" fontId="78" fillId="0" borderId="2" xfId="1444" applyFont="1" applyFill="1" applyBorder="1" applyAlignment="1">
      <alignment horizontal="center" vertical="center" textRotation="90"/>
    </xf>
    <xf numFmtId="0" fontId="78" fillId="0" borderId="0" xfId="1444" applyFont="1" applyFill="1" applyBorder="1" applyAlignment="1">
      <alignment horizontal="center" vertical="center" textRotation="90"/>
    </xf>
    <xf numFmtId="0" fontId="5" fillId="0" borderId="2" xfId="1444" applyFont="1" applyFill="1" applyBorder="1" applyAlignment="1">
      <alignment horizontal="center" vertical="center"/>
    </xf>
    <xf numFmtId="14" fontId="78" fillId="0" borderId="4" xfId="1444" applyNumberFormat="1" applyFont="1" applyFill="1" applyBorder="1" applyAlignment="1">
      <alignment horizontal="center" vertical="center" wrapText="1"/>
    </xf>
    <xf numFmtId="4" fontId="78" fillId="0" borderId="4" xfId="1444" applyNumberFormat="1" applyFont="1" applyFill="1" applyBorder="1" applyAlignment="1">
      <alignment horizontal="center" vertical="center" wrapText="1"/>
    </xf>
    <xf numFmtId="0" fontId="78" fillId="67" borderId="2" xfId="1444" applyFont="1" applyFill="1" applyBorder="1" applyAlignment="1">
      <alignment horizontal="center" vertical="center" textRotation="90"/>
    </xf>
    <xf numFmtId="0" fontId="78" fillId="67" borderId="0" xfId="1444" applyFont="1" applyFill="1" applyBorder="1" applyAlignment="1">
      <alignment horizontal="center" vertical="center" textRotation="90"/>
    </xf>
    <xf numFmtId="2" fontId="1" fillId="0" borderId="0" xfId="1444" applyNumberFormat="1" applyFill="1"/>
    <xf numFmtId="49" fontId="78" fillId="0" borderId="0" xfId="1444" applyNumberFormat="1" applyFont="1" applyFill="1" applyBorder="1" applyAlignment="1">
      <alignment horizontal="center" vertical="center"/>
    </xf>
    <xf numFmtId="172" fontId="78" fillId="0" borderId="0" xfId="1444" applyNumberFormat="1" applyFont="1" applyFill="1" applyBorder="1" applyAlignment="1">
      <alignment horizontal="center" vertical="center" wrapText="1"/>
    </xf>
    <xf numFmtId="172" fontId="78" fillId="0" borderId="2" xfId="1444" applyNumberFormat="1" applyFont="1" applyFill="1" applyBorder="1" applyAlignment="1">
      <alignment horizontal="center" vertical="center" wrapText="1"/>
    </xf>
    <xf numFmtId="4" fontId="78" fillId="0" borderId="2" xfId="1444" applyNumberFormat="1" applyFont="1" applyFill="1" applyBorder="1" applyAlignment="1">
      <alignment horizontal="center" vertical="center" wrapText="1"/>
    </xf>
    <xf numFmtId="0" fontId="78" fillId="0" borderId="2" xfId="1444" applyFont="1" applyFill="1" applyBorder="1"/>
    <xf numFmtId="0" fontId="78" fillId="0" borderId="0" xfId="1444" applyFont="1" applyFill="1" applyBorder="1"/>
    <xf numFmtId="0" fontId="78" fillId="0" borderId="0" xfId="1444" applyFont="1" applyFill="1" applyBorder="1" applyAlignment="1">
      <alignment horizontal="left" vertical="center"/>
    </xf>
    <xf numFmtId="0" fontId="5" fillId="0" borderId="0" xfId="1444" applyFont="1" applyFill="1" applyAlignment="1">
      <alignment vertical="top"/>
    </xf>
    <xf numFmtId="0" fontId="78" fillId="0" borderId="0" xfId="1444" applyFont="1" applyFill="1" applyBorder="1" applyAlignment="1">
      <alignment horizontal="left" vertical="top"/>
    </xf>
    <xf numFmtId="0" fontId="78" fillId="0" borderId="0" xfId="1444" applyFont="1" applyFill="1" applyBorder="1" applyAlignment="1">
      <alignment vertical="center" wrapText="1"/>
    </xf>
    <xf numFmtId="14" fontId="78" fillId="0" borderId="0" xfId="1444" applyNumberFormat="1" applyFont="1" applyFill="1" applyBorder="1" applyAlignment="1">
      <alignment horizontal="center" vertical="center" wrapText="1"/>
    </xf>
    <xf numFmtId="4" fontId="78" fillId="0" borderId="0" xfId="1444" applyNumberFormat="1" applyFont="1" applyFill="1" applyBorder="1" applyAlignment="1">
      <alignment horizontal="center" vertical="center" wrapText="1"/>
    </xf>
    <xf numFmtId="0" fontId="5" fillId="0" borderId="0" xfId="1444" applyFont="1" applyFill="1" applyBorder="1"/>
    <xf numFmtId="173" fontId="4" fillId="2" borderId="0" xfId="0" applyNumberFormat="1" applyFont="1" applyFill="1" applyAlignment="1">
      <alignment vertical="center" wrapText="1"/>
    </xf>
    <xf numFmtId="0" fontId="78" fillId="0" borderId="4" xfId="1444" applyFont="1" applyFill="1" applyBorder="1" applyAlignment="1">
      <alignment horizontal="center" vertical="center" wrapText="1"/>
    </xf>
    <xf numFmtId="0" fontId="5" fillId="0" borderId="13" xfId="1444" applyFont="1" applyFill="1" applyBorder="1" applyAlignment="1">
      <alignment horizontal="center" vertical="center"/>
    </xf>
    <xf numFmtId="0" fontId="78" fillId="0" borderId="0" xfId="1444" applyFont="1" applyFill="1" applyBorder="1" applyAlignment="1">
      <alignment horizontal="left" vertical="center" wrapText="1"/>
    </xf>
    <xf numFmtId="0" fontId="78" fillId="0" borderId="0" xfId="1444" applyFont="1" applyFill="1" applyBorder="1" applyAlignment="1">
      <alignment horizontal="center" vertical="center" wrapText="1"/>
    </xf>
    <xf numFmtId="0" fontId="5" fillId="0" borderId="0" xfId="1444" applyFont="1" applyFill="1"/>
    <xf numFmtId="0" fontId="79" fillId="0" borderId="0" xfId="1444" applyFont="1" applyFill="1" applyBorder="1" applyAlignment="1">
      <alignment horizontal="left" vertical="center" wrapText="1"/>
    </xf>
    <xf numFmtId="0" fontId="2" fillId="0" borderId="0" xfId="1444" applyFont="1" applyFill="1" applyBorder="1"/>
    <xf numFmtId="0" fontId="2" fillId="0" borderId="0" xfId="1444" applyFont="1" applyFill="1"/>
    <xf numFmtId="4" fontId="4" fillId="0" borderId="2" xfId="1420" applyNumberFormat="1" applyFont="1" applyBorder="1" applyAlignment="1">
      <alignment horizontal="center" vertical="center" wrapText="1"/>
    </xf>
    <xf numFmtId="49" fontId="8" fillId="0" borderId="21" xfId="1393" applyNumberFormat="1" applyFont="1" applyBorder="1" applyAlignment="1">
      <alignment horizontal="center" wrapText="1"/>
    </xf>
    <xf numFmtId="49" fontId="8" fillId="0" borderId="22" xfId="1393" applyNumberFormat="1" applyFont="1" applyBorder="1" applyAlignment="1">
      <alignment horizontal="center" wrapText="1"/>
    </xf>
    <xf numFmtId="4" fontId="4" fillId="0" borderId="2" xfId="1420" applyNumberFormat="1" applyFont="1" applyBorder="1" applyAlignment="1">
      <alignment horizontal="left" vertical="top" wrapText="1"/>
    </xf>
    <xf numFmtId="170" fontId="4" fillId="0" borderId="2" xfId="1420" applyNumberFormat="1" applyFont="1" applyBorder="1" applyAlignment="1">
      <alignment horizontal="center" vertical="center" wrapText="1"/>
    </xf>
    <xf numFmtId="4" fontId="74" fillId="0" borderId="2" xfId="1420" applyNumberFormat="1" applyFont="1" applyBorder="1" applyAlignment="1">
      <alignment horizontal="left" vertical="center" wrapText="1"/>
    </xf>
    <xf numFmtId="3" fontId="4" fillId="0" borderId="2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horizontal="left" vertical="center" wrapText="1"/>
    </xf>
    <xf numFmtId="9" fontId="4" fillId="0" borderId="2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wrapText="1"/>
    </xf>
    <xf numFmtId="4" fontId="4" fillId="0" borderId="4" xfId="1420" applyNumberFormat="1" applyFont="1" applyBorder="1" applyAlignment="1">
      <alignment wrapText="1"/>
    </xf>
    <xf numFmtId="0" fontId="78" fillId="0" borderId="14" xfId="1444" applyFont="1" applyFill="1" applyBorder="1" applyAlignment="1">
      <alignment horizontal="left" vertical="center" wrapText="1"/>
    </xf>
    <xf numFmtId="0" fontId="78" fillId="0" borderId="15" xfId="1444" applyFont="1" applyFill="1" applyBorder="1" applyAlignment="1">
      <alignment horizontal="left" vertical="center" wrapText="1"/>
    </xf>
    <xf numFmtId="0" fontId="78" fillId="0" borderId="32" xfId="1444" applyFont="1" applyFill="1" applyBorder="1" applyAlignment="1">
      <alignment horizontal="left" vertical="center" wrapText="1"/>
    </xf>
    <xf numFmtId="0" fontId="78" fillId="0" borderId="33" xfId="1444" applyFont="1" applyFill="1" applyBorder="1" applyAlignment="1">
      <alignment horizontal="left" vertical="center" wrapText="1"/>
    </xf>
    <xf numFmtId="0" fontId="78" fillId="0" borderId="23" xfId="1444" applyFont="1" applyFill="1" applyBorder="1" applyAlignment="1">
      <alignment horizontal="center" vertical="center" wrapText="1"/>
    </xf>
    <xf numFmtId="0" fontId="78" fillId="0" borderId="24" xfId="1444" applyFont="1" applyFill="1" applyBorder="1" applyAlignment="1">
      <alignment horizontal="center" vertical="center" wrapText="1"/>
    </xf>
    <xf numFmtId="0" fontId="78" fillId="0" borderId="20" xfId="1444" applyFont="1" applyFill="1" applyBorder="1" applyAlignment="1">
      <alignment horizontal="center" vertical="center" wrapText="1"/>
    </xf>
    <xf numFmtId="0" fontId="78" fillId="0" borderId="25" xfId="1444" applyFont="1" applyFill="1" applyBorder="1" applyAlignment="1">
      <alignment horizontal="center" vertical="center" wrapText="1"/>
    </xf>
    <xf numFmtId="0" fontId="78" fillId="0" borderId="32" xfId="1444" applyFont="1" applyFill="1" applyBorder="1" applyAlignment="1">
      <alignment horizontal="center" vertical="center" wrapText="1"/>
    </xf>
    <xf numFmtId="0" fontId="78" fillId="0" borderId="33" xfId="1444" applyFont="1" applyFill="1" applyBorder="1" applyAlignment="1">
      <alignment horizontal="center" vertical="center" wrapText="1"/>
    </xf>
    <xf numFmtId="0" fontId="78" fillId="0" borderId="0" xfId="1444" applyFont="1" applyFill="1" applyBorder="1" applyAlignment="1">
      <alignment horizontal="left" vertical="center" wrapText="1"/>
    </xf>
    <xf numFmtId="0" fontId="78" fillId="0" borderId="0" xfId="1444" applyFont="1" applyFill="1" applyBorder="1" applyAlignment="1">
      <alignment horizontal="center" vertical="center" wrapText="1"/>
    </xf>
    <xf numFmtId="0" fontId="79" fillId="0" borderId="0" xfId="1444" applyFont="1" applyFill="1" applyBorder="1" applyAlignment="1">
      <alignment horizontal="center" vertical="center" wrapText="1"/>
    </xf>
    <xf numFmtId="0" fontId="78" fillId="0" borderId="0" xfId="1444" applyFont="1" applyFill="1" applyBorder="1" applyAlignment="1">
      <alignment horizontal="left" vertical="top" wrapText="1"/>
    </xf>
    <xf numFmtId="0" fontId="78" fillId="0" borderId="0" xfId="1444" applyFont="1" applyFill="1" applyBorder="1" applyAlignment="1">
      <alignment horizontal="center" vertical="center"/>
    </xf>
    <xf numFmtId="0" fontId="5" fillId="0" borderId="0" xfId="1444" applyFont="1" applyFill="1"/>
    <xf numFmtId="0" fontId="79" fillId="0" borderId="0" xfId="1444" applyFont="1" applyFill="1" applyBorder="1" applyAlignment="1">
      <alignment horizontal="left" vertical="center" wrapText="1"/>
    </xf>
    <xf numFmtId="4" fontId="78" fillId="67" borderId="3" xfId="1444" applyNumberFormat="1" applyFont="1" applyFill="1" applyBorder="1" applyAlignment="1">
      <alignment horizontal="center" vertical="center" wrapText="1"/>
    </xf>
    <xf numFmtId="4" fontId="78" fillId="67" borderId="22" xfId="1444" applyNumberFormat="1" applyFont="1" applyFill="1" applyBorder="1" applyAlignment="1">
      <alignment horizontal="center" vertical="center" wrapText="1"/>
    </xf>
    <xf numFmtId="4" fontId="78" fillId="67" borderId="4" xfId="1444" applyNumberFormat="1" applyFont="1" applyFill="1" applyBorder="1" applyAlignment="1">
      <alignment horizontal="center" vertical="center" wrapText="1"/>
    </xf>
    <xf numFmtId="0" fontId="78" fillId="67" borderId="3" xfId="1444" applyFont="1" applyFill="1" applyBorder="1" applyAlignment="1">
      <alignment horizontal="center" vertical="center" textRotation="90"/>
    </xf>
    <xf numFmtId="0" fontId="78" fillId="67" borderId="22" xfId="1444" applyFont="1" applyFill="1" applyBorder="1" applyAlignment="1">
      <alignment horizontal="center" vertical="center" textRotation="90"/>
    </xf>
    <xf numFmtId="0" fontId="78" fillId="67" borderId="4" xfId="1444" applyFont="1" applyFill="1" applyBorder="1" applyAlignment="1">
      <alignment horizontal="center" vertical="center" textRotation="90"/>
    </xf>
    <xf numFmtId="0" fontId="78" fillId="0" borderId="0" xfId="1444" applyFont="1" applyFill="1" applyBorder="1" applyAlignment="1" applyProtection="1">
      <alignment horizontal="center" vertical="center" wrapText="1"/>
      <protection locked="0"/>
    </xf>
    <xf numFmtId="0" fontId="79" fillId="0" borderId="0" xfId="1444" applyFont="1" applyFill="1" applyBorder="1" applyAlignment="1" applyProtection="1">
      <alignment horizontal="center" vertical="center" wrapText="1"/>
      <protection locked="0"/>
    </xf>
    <xf numFmtId="0" fontId="78" fillId="0" borderId="2" xfId="1444" applyFont="1" applyFill="1" applyBorder="1" applyAlignment="1">
      <alignment horizontal="center" vertical="top" wrapText="1"/>
    </xf>
    <xf numFmtId="0" fontId="5" fillId="0" borderId="2" xfId="1444" applyFont="1" applyFill="1" applyBorder="1"/>
    <xf numFmtId="0" fontId="78" fillId="0" borderId="3" xfId="1444" applyFont="1" applyFill="1" applyBorder="1" applyAlignment="1">
      <alignment horizontal="center" vertical="center" wrapText="1"/>
    </xf>
    <xf numFmtId="0" fontId="78" fillId="0" borderId="22" xfId="1444" applyFont="1" applyFill="1" applyBorder="1" applyAlignment="1">
      <alignment horizontal="center" vertical="center" wrapText="1"/>
    </xf>
    <xf numFmtId="0" fontId="78" fillId="0" borderId="4" xfId="1444" applyFont="1" applyFill="1" applyBorder="1" applyAlignment="1">
      <alignment horizontal="center" vertical="center" wrapText="1"/>
    </xf>
    <xf numFmtId="0" fontId="5" fillId="0" borderId="23" xfId="1444" applyFont="1" applyFill="1" applyBorder="1" applyAlignment="1">
      <alignment horizontal="center" vertical="center"/>
    </xf>
    <xf numFmtId="0" fontId="5" fillId="0" borderId="13" xfId="1444" applyFont="1" applyFill="1" applyBorder="1" applyAlignment="1">
      <alignment horizontal="center" vertical="center"/>
    </xf>
    <xf numFmtId="0" fontId="5" fillId="0" borderId="24" xfId="1444" applyFont="1" applyFill="1" applyBorder="1" applyAlignment="1">
      <alignment horizontal="center" vertical="center"/>
    </xf>
    <xf numFmtId="0" fontId="5" fillId="0" borderId="32" xfId="1444" applyFont="1" applyFill="1" applyBorder="1" applyAlignment="1">
      <alignment horizontal="center" vertical="center"/>
    </xf>
    <xf numFmtId="0" fontId="5" fillId="0" borderId="1" xfId="1444" applyFont="1" applyFill="1" applyBorder="1" applyAlignment="1">
      <alignment horizontal="center" vertical="center"/>
    </xf>
    <xf numFmtId="0" fontId="5" fillId="0" borderId="33" xfId="1444" applyFont="1" applyFill="1" applyBorder="1" applyAlignment="1">
      <alignment horizontal="center" vertical="center"/>
    </xf>
    <xf numFmtId="0" fontId="5" fillId="0" borderId="3" xfId="1444" applyFont="1" applyFill="1" applyBorder="1" applyAlignment="1">
      <alignment horizontal="center" vertical="center"/>
    </xf>
    <xf numFmtId="0" fontId="5" fillId="0" borderId="22" xfId="1444" applyFont="1" applyFill="1" applyBorder="1" applyAlignment="1">
      <alignment horizontal="center" vertical="center"/>
    </xf>
    <xf numFmtId="0" fontId="5" fillId="0" borderId="4" xfId="1444" applyFont="1" applyFill="1" applyBorder="1" applyAlignment="1">
      <alignment horizontal="center" vertical="center"/>
    </xf>
    <xf numFmtId="14" fontId="78" fillId="0" borderId="3" xfId="1444" applyNumberFormat="1" applyFont="1" applyFill="1" applyBorder="1" applyAlignment="1">
      <alignment horizontal="center" vertical="center" wrapText="1"/>
    </xf>
    <xf numFmtId="14" fontId="78" fillId="0" borderId="22" xfId="1444" applyNumberFormat="1" applyFont="1" applyFill="1" applyBorder="1" applyAlignment="1">
      <alignment horizontal="center" vertical="center" wrapText="1"/>
    </xf>
    <xf numFmtId="14" fontId="78" fillId="0" borderId="4" xfId="1444" applyNumberFormat="1" applyFont="1" applyFill="1" applyBorder="1" applyAlignment="1">
      <alignment horizontal="center" vertical="center" wrapText="1"/>
    </xf>
    <xf numFmtId="4" fontId="78" fillId="0" borderId="3" xfId="1444" applyNumberFormat="1" applyFont="1" applyFill="1" applyBorder="1" applyAlignment="1">
      <alignment horizontal="center" vertical="center" wrapText="1"/>
    </xf>
    <xf numFmtId="4" fontId="78" fillId="0" borderId="22" xfId="1444" applyNumberFormat="1" applyFont="1" applyFill="1" applyBorder="1" applyAlignment="1">
      <alignment horizontal="center" vertical="center" wrapText="1"/>
    </xf>
    <xf numFmtId="4" fontId="78" fillId="0" borderId="4" xfId="1444" applyNumberFormat="1" applyFont="1" applyFill="1" applyBorder="1" applyAlignment="1">
      <alignment horizontal="center" vertical="center" wrapText="1"/>
    </xf>
    <xf numFmtId="0" fontId="69" fillId="2" borderId="0" xfId="0" applyFont="1" applyFill="1" applyAlignment="1">
      <alignment horizontal="center" vertical="center" wrapText="1"/>
    </xf>
    <xf numFmtId="0" fontId="8" fillId="2" borderId="0" xfId="0" quotePrefix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4" fontId="75" fillId="0" borderId="0" xfId="1420" applyNumberFormat="1" applyFont="1" applyAlignment="1">
      <alignment horizontal="center" vertical="top" wrapText="1"/>
    </xf>
    <xf numFmtId="4" fontId="8" fillId="0" borderId="2" xfId="1420" applyNumberFormat="1" applyFont="1" applyBorder="1" applyAlignment="1">
      <alignment horizontal="left" wrapText="1"/>
    </xf>
    <xf numFmtId="4" fontId="8" fillId="3" borderId="2" xfId="1420" applyNumberFormat="1" applyFont="1" applyFill="1" applyBorder="1" applyAlignment="1">
      <alignment horizontal="center" vertical="top" wrapText="1"/>
    </xf>
    <xf numFmtId="4" fontId="8" fillId="3" borderId="2" xfId="1420" applyNumberFormat="1" applyFont="1" applyFill="1" applyBorder="1" applyAlignment="1">
      <alignment horizontal="right" vertical="top" wrapText="1"/>
    </xf>
    <xf numFmtId="4" fontId="3" fillId="0" borderId="0" xfId="1420" applyNumberFormat="1" applyFont="1" applyAlignment="1">
      <alignment horizontal="center" vertical="top" wrapText="1"/>
    </xf>
    <xf numFmtId="4" fontId="8" fillId="0" borderId="14" xfId="1420" applyNumberFormat="1" applyFont="1" applyBorder="1" applyAlignment="1">
      <alignment horizontal="left" vertical="center" wrapText="1"/>
    </xf>
    <xf numFmtId="4" fontId="8" fillId="0" borderId="40" xfId="1420" applyNumberFormat="1" applyFont="1" applyBorder="1" applyAlignment="1">
      <alignment horizontal="left" vertical="center" wrapText="1"/>
    </xf>
    <xf numFmtId="4" fontId="8" fillId="0" borderId="15" xfId="1420" applyNumberFormat="1" applyFont="1" applyBorder="1" applyAlignment="1">
      <alignment horizontal="left" vertical="center" wrapText="1"/>
    </xf>
    <xf numFmtId="4" fontId="4" fillId="3" borderId="2" xfId="1420" applyNumberFormat="1" applyFont="1" applyFill="1" applyBorder="1" applyAlignment="1">
      <alignment horizontal="center" vertical="top" wrapText="1"/>
    </xf>
    <xf numFmtId="4" fontId="8" fillId="0" borderId="14" xfId="1420" applyNumberFormat="1" applyFont="1" applyBorder="1" applyAlignment="1">
      <alignment horizontal="right" vertical="center" wrapText="1"/>
    </xf>
    <xf numFmtId="4" fontId="8" fillId="0" borderId="15" xfId="1420" applyNumberFormat="1" applyFont="1" applyBorder="1" applyAlignment="1">
      <alignment horizontal="right" vertical="center" wrapText="1"/>
    </xf>
    <xf numFmtId="4" fontId="8" fillId="0" borderId="14" xfId="1420" applyNumberFormat="1" applyFont="1" applyBorder="1" applyAlignment="1">
      <alignment horizontal="center" vertical="center" wrapText="1"/>
    </xf>
    <xf numFmtId="4" fontId="8" fillId="0" borderId="40" xfId="1420" applyNumberFormat="1" applyFont="1" applyBorder="1" applyAlignment="1">
      <alignment horizontal="center" vertical="center" wrapText="1"/>
    </xf>
    <xf numFmtId="4" fontId="8" fillId="0" borderId="15" xfId="1420" applyNumberFormat="1" applyFont="1" applyBorder="1" applyAlignment="1">
      <alignment horizontal="center" vertical="center" wrapText="1"/>
    </xf>
    <xf numFmtId="4" fontId="3" fillId="0" borderId="13" xfId="1420" applyNumberFormat="1" applyFont="1" applyBorder="1" applyAlignment="1">
      <alignment horizontal="center" vertical="center" wrapText="1"/>
    </xf>
    <xf numFmtId="4" fontId="3" fillId="0" borderId="0" xfId="1420" applyNumberFormat="1" applyFont="1" applyBorder="1" applyAlignment="1">
      <alignment horizontal="center" vertical="center" wrapText="1"/>
    </xf>
    <xf numFmtId="4" fontId="3" fillId="0" borderId="1" xfId="1420" applyNumberFormat="1" applyFont="1" applyBorder="1" applyAlignment="1">
      <alignment horizontal="center" vertical="center" wrapText="1"/>
    </xf>
    <xf numFmtId="3" fontId="3" fillId="0" borderId="13" xfId="1420" applyNumberFormat="1" applyFont="1" applyBorder="1" applyAlignment="1">
      <alignment horizontal="center" vertical="center" wrapText="1"/>
    </xf>
    <xf numFmtId="3" fontId="3" fillId="0" borderId="0" xfId="1420" applyNumberFormat="1" applyFont="1" applyBorder="1" applyAlignment="1">
      <alignment horizontal="center" vertical="center" wrapText="1"/>
    </xf>
    <xf numFmtId="3" fontId="3" fillId="0" borderId="1" xfId="1420" applyNumberFormat="1" applyFont="1" applyBorder="1" applyAlignment="1">
      <alignment horizontal="center" vertical="center" wrapText="1"/>
    </xf>
    <xf numFmtId="3" fontId="57" fillId="0" borderId="13" xfId="1420" applyNumberFormat="1" applyFont="1" applyBorder="1" applyAlignment="1">
      <alignment horizontal="center" vertical="center" wrapText="1"/>
    </xf>
    <xf numFmtId="3" fontId="57" fillId="0" borderId="0" xfId="1420" applyNumberFormat="1" applyFont="1" applyBorder="1" applyAlignment="1">
      <alignment horizontal="center" vertical="center" wrapText="1"/>
    </xf>
    <xf numFmtId="3" fontId="57" fillId="0" borderId="1" xfId="1420" applyNumberFormat="1" applyFont="1" applyBorder="1" applyAlignment="1">
      <alignment horizontal="center" vertical="center" wrapText="1"/>
    </xf>
    <xf numFmtId="4" fontId="3" fillId="0" borderId="2" xfId="1420" applyNumberFormat="1" applyFont="1" applyBorder="1" applyAlignment="1">
      <alignment horizontal="center" vertical="center" wrapText="1"/>
    </xf>
    <xf numFmtId="4" fontId="8" fillId="0" borderId="14" xfId="1420" applyNumberFormat="1" applyFont="1" applyBorder="1" applyAlignment="1">
      <alignment horizontal="left" wrapText="1"/>
    </xf>
    <xf numFmtId="4" fontId="8" fillId="0" borderId="15" xfId="1420" applyNumberFormat="1" applyFont="1" applyBorder="1" applyAlignment="1">
      <alignment horizontal="left" wrapText="1"/>
    </xf>
    <xf numFmtId="4" fontId="8" fillId="0" borderId="34" xfId="1420" applyNumberFormat="1" applyFont="1" applyFill="1" applyBorder="1" applyAlignment="1">
      <alignment horizontal="left" vertical="top" wrapText="1"/>
    </xf>
    <xf numFmtId="4" fontId="8" fillId="0" borderId="35" xfId="1420" applyNumberFormat="1" applyFont="1" applyFill="1" applyBorder="1" applyAlignment="1">
      <alignment horizontal="left" vertical="top" wrapText="1"/>
    </xf>
    <xf numFmtId="4" fontId="8" fillId="0" borderId="37" xfId="1420" applyNumberFormat="1" applyFont="1" applyFill="1" applyBorder="1" applyAlignment="1">
      <alignment horizontal="left" vertical="top" wrapText="1"/>
    </xf>
    <xf numFmtId="4" fontId="8" fillId="0" borderId="38" xfId="1420" applyNumberFormat="1" applyFont="1" applyFill="1" applyBorder="1" applyAlignment="1">
      <alignment horizontal="right" vertical="top" wrapText="1"/>
    </xf>
    <xf numFmtId="4" fontId="8" fillId="0" borderId="39" xfId="1420" applyNumberFormat="1" applyFont="1" applyFill="1" applyBorder="1" applyAlignment="1">
      <alignment horizontal="right" vertical="top" wrapText="1"/>
    </xf>
    <xf numFmtId="4" fontId="4" fillId="0" borderId="27" xfId="1420" applyNumberFormat="1" applyFont="1" applyBorder="1" applyAlignment="1">
      <alignment horizontal="center" vertical="top" wrapText="1"/>
    </xf>
    <xf numFmtId="4" fontId="4" fillId="0" borderId="1" xfId="1420" applyNumberFormat="1" applyFont="1" applyBorder="1" applyAlignment="1">
      <alignment horizontal="center" vertical="top" wrapText="1"/>
    </xf>
    <xf numFmtId="4" fontId="4" fillId="0" borderId="0" xfId="1420" applyNumberFormat="1" applyFont="1" applyBorder="1" applyAlignment="1">
      <alignment horizontal="center" vertical="top" wrapText="1"/>
    </xf>
    <xf numFmtId="4" fontId="4" fillId="0" borderId="28" xfId="1420" applyNumberFormat="1" applyFont="1" applyBorder="1" applyAlignment="1">
      <alignment horizontal="center" vertical="top" wrapText="1"/>
    </xf>
    <xf numFmtId="49" fontId="3" fillId="0" borderId="29" xfId="1420" applyNumberFormat="1" applyFont="1" applyBorder="1" applyAlignment="1">
      <alignment horizontal="center" vertical="top" wrapText="1"/>
    </xf>
    <xf numFmtId="49" fontId="3" fillId="0" borderId="31" xfId="1420" applyNumberFormat="1" applyFont="1" applyBorder="1" applyAlignment="1">
      <alignment horizontal="center" vertical="top" wrapText="1"/>
    </xf>
    <xf numFmtId="49" fontId="3" fillId="0" borderId="27" xfId="1420" applyNumberFormat="1" applyFont="1" applyBorder="1" applyAlignment="1">
      <alignment horizontal="center" vertical="top" wrapText="1"/>
    </xf>
    <xf numFmtId="4" fontId="3" fillId="0" borderId="3" xfId="1420" applyNumberFormat="1" applyFont="1" applyBorder="1" applyAlignment="1">
      <alignment horizontal="center" vertical="top" wrapText="1"/>
    </xf>
    <xf numFmtId="4" fontId="3" fillId="0" borderId="22" xfId="1420" applyNumberFormat="1" applyFont="1" applyBorder="1" applyAlignment="1">
      <alignment horizontal="center" vertical="top" wrapText="1"/>
    </xf>
    <xf numFmtId="4" fontId="3" fillId="0" borderId="4" xfId="1420" applyNumberFormat="1" applyFont="1" applyBorder="1" applyAlignment="1">
      <alignment horizontal="center" vertical="top" wrapText="1"/>
    </xf>
    <xf numFmtId="4" fontId="3" fillId="0" borderId="14" xfId="1420" applyNumberFormat="1" applyFont="1" applyBorder="1" applyAlignment="1">
      <alignment horizontal="left" vertical="top" wrapText="1"/>
    </xf>
    <xf numFmtId="4" fontId="3" fillId="0" borderId="15" xfId="1420" applyNumberFormat="1" applyFont="1" applyBorder="1" applyAlignment="1">
      <alignment horizontal="left" vertical="top" wrapText="1"/>
    </xf>
    <xf numFmtId="4" fontId="3" fillId="0" borderId="23" xfId="1420" applyNumberFormat="1" applyFont="1" applyBorder="1" applyAlignment="1">
      <alignment horizontal="center" vertical="center" wrapText="1"/>
    </xf>
    <xf numFmtId="4" fontId="3" fillId="0" borderId="20" xfId="1420" applyNumberFormat="1" applyFont="1" applyBorder="1" applyAlignment="1">
      <alignment horizontal="center" vertical="center" wrapText="1"/>
    </xf>
    <xf numFmtId="4" fontId="3" fillId="0" borderId="32" xfId="1420" applyNumberFormat="1" applyFont="1" applyBorder="1" applyAlignment="1">
      <alignment horizontal="center" vertical="center" wrapText="1"/>
    </xf>
    <xf numFmtId="4" fontId="8" fillId="0" borderId="29" xfId="1420" applyNumberFormat="1" applyFont="1" applyFill="1" applyBorder="1" applyAlignment="1">
      <alignment horizontal="left" vertical="top" wrapText="1"/>
    </xf>
    <xf numFmtId="4" fontId="8" fillId="0" borderId="13" xfId="1420" applyNumberFormat="1" applyFont="1" applyFill="1" applyBorder="1" applyAlignment="1">
      <alignment horizontal="left" vertical="top" wrapText="1"/>
    </xf>
    <xf numFmtId="4" fontId="8" fillId="0" borderId="0" xfId="1420" applyNumberFormat="1" applyFont="1" applyFill="1" applyBorder="1" applyAlignment="1">
      <alignment horizontal="left" vertical="top" wrapText="1"/>
    </xf>
    <xf numFmtId="4" fontId="8" fillId="0" borderId="24" xfId="1420" applyNumberFormat="1" applyFont="1" applyFill="1" applyBorder="1" applyAlignment="1">
      <alignment horizontal="left" vertical="top" wrapText="1"/>
    </xf>
    <xf numFmtId="4" fontId="8" fillId="0" borderId="23" xfId="1420" applyNumberFormat="1" applyFont="1" applyFill="1" applyBorder="1" applyAlignment="1">
      <alignment horizontal="right" vertical="top" wrapText="1"/>
    </xf>
    <xf numFmtId="4" fontId="8" fillId="0" borderId="30" xfId="1420" applyNumberFormat="1" applyFont="1" applyFill="1" applyBorder="1" applyAlignment="1">
      <alignment horizontal="right" vertical="top" wrapText="1"/>
    </xf>
    <xf numFmtId="4" fontId="8" fillId="0" borderId="14" xfId="1420" applyNumberFormat="1" applyFont="1" applyBorder="1" applyAlignment="1">
      <alignment horizontal="center" vertical="top" wrapText="1"/>
    </xf>
    <xf numFmtId="4" fontId="8" fillId="0" borderId="40" xfId="1420" applyNumberFormat="1" applyFont="1" applyBorder="1" applyAlignment="1">
      <alignment horizontal="center" vertical="top" wrapText="1"/>
    </xf>
    <xf numFmtId="4" fontId="8" fillId="0" borderId="15" xfId="1420" applyNumberFormat="1" applyFont="1" applyBorder="1" applyAlignment="1">
      <alignment horizontal="center" vertical="top" wrapText="1"/>
    </xf>
    <xf numFmtId="4" fontId="8" fillId="0" borderId="36" xfId="1420" applyNumberFormat="1" applyFont="1" applyFill="1" applyBorder="1" applyAlignment="1">
      <alignment horizontal="left" vertical="top" wrapText="1"/>
    </xf>
    <xf numFmtId="4" fontId="4" fillId="0" borderId="34" xfId="1420" applyNumberFormat="1" applyFont="1" applyFill="1" applyBorder="1" applyAlignment="1">
      <alignment horizontal="left" vertical="top" wrapText="1"/>
    </xf>
    <xf numFmtId="4" fontId="4" fillId="0" borderId="35" xfId="1420" applyNumberFormat="1" applyFont="1" applyFill="1" applyBorder="1" applyAlignment="1">
      <alignment horizontal="left" vertical="top" wrapText="1"/>
    </xf>
    <xf numFmtId="4" fontId="4" fillId="0" borderId="36" xfId="1420" applyNumberFormat="1" applyFont="1" applyFill="1" applyBorder="1" applyAlignment="1">
      <alignment horizontal="left" vertical="top" wrapText="1"/>
    </xf>
    <xf numFmtId="4" fontId="4" fillId="0" borderId="37" xfId="1420" applyNumberFormat="1" applyFont="1" applyFill="1" applyBorder="1" applyAlignment="1">
      <alignment horizontal="left" vertical="top" wrapText="1"/>
    </xf>
    <xf numFmtId="4" fontId="4" fillId="0" borderId="38" xfId="1420" applyNumberFormat="1" applyFont="1" applyFill="1" applyBorder="1" applyAlignment="1">
      <alignment horizontal="right" vertical="top" wrapText="1"/>
    </xf>
    <xf numFmtId="4" fontId="4" fillId="0" borderId="39" xfId="1420" applyNumberFormat="1" applyFont="1" applyFill="1" applyBorder="1" applyAlignment="1">
      <alignment horizontal="right" vertical="top" wrapText="1"/>
    </xf>
    <xf numFmtId="4" fontId="4" fillId="0" borderId="2" xfId="1420" applyNumberFormat="1" applyFont="1" applyFill="1" applyBorder="1" applyAlignment="1">
      <alignment horizontal="left" vertical="top" wrapText="1"/>
    </xf>
    <xf numFmtId="4" fontId="4" fillId="0" borderId="2" xfId="1420" applyNumberFormat="1" applyFont="1" applyFill="1" applyBorder="1" applyAlignment="1">
      <alignment horizontal="right" vertical="top" wrapText="1"/>
    </xf>
    <xf numFmtId="4" fontId="3" fillId="0" borderId="24" xfId="1420" applyNumberFormat="1" applyFont="1" applyBorder="1" applyAlignment="1">
      <alignment horizontal="center" vertical="center" wrapText="1"/>
    </xf>
    <xf numFmtId="4" fontId="3" fillId="0" borderId="25" xfId="1420" applyNumberFormat="1" applyFont="1" applyBorder="1" applyAlignment="1">
      <alignment horizontal="center" vertical="center" wrapText="1"/>
    </xf>
    <xf numFmtId="4" fontId="3" fillId="0" borderId="33" xfId="1420" applyNumberFormat="1" applyFont="1" applyBorder="1" applyAlignment="1">
      <alignment horizontal="center" vertical="center" wrapText="1"/>
    </xf>
    <xf numFmtId="4" fontId="3" fillId="0" borderId="23" xfId="1420" applyNumberFormat="1" applyFont="1" applyBorder="1" applyAlignment="1">
      <alignment horizontal="right" vertical="center" wrapText="1"/>
    </xf>
    <xf numFmtId="4" fontId="3" fillId="0" borderId="30" xfId="1420" applyNumberFormat="1" applyFont="1" applyBorder="1" applyAlignment="1">
      <alignment horizontal="right" vertical="center" wrapText="1"/>
    </xf>
    <xf numFmtId="4" fontId="3" fillId="0" borderId="20" xfId="1420" applyNumberFormat="1" applyFont="1" applyBorder="1" applyAlignment="1">
      <alignment horizontal="right" vertical="center" wrapText="1"/>
    </xf>
    <xf numFmtId="4" fontId="3" fillId="0" borderId="26" xfId="1420" applyNumberFormat="1" applyFont="1" applyBorder="1" applyAlignment="1">
      <alignment horizontal="right" vertical="center" wrapText="1"/>
    </xf>
    <xf numFmtId="4" fontId="3" fillId="0" borderId="32" xfId="1420" applyNumberFormat="1" applyFont="1" applyBorder="1" applyAlignment="1">
      <alignment horizontal="right" vertical="center" wrapText="1"/>
    </xf>
    <xf numFmtId="4" fontId="3" fillId="0" borderId="28" xfId="1420" applyNumberFormat="1" applyFont="1" applyBorder="1" applyAlignment="1">
      <alignment horizontal="right" vertical="center" wrapText="1"/>
    </xf>
    <xf numFmtId="4" fontId="8" fillId="0" borderId="2" xfId="142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4" fontId="3" fillId="0" borderId="14" xfId="1420" applyNumberFormat="1" applyFont="1" applyBorder="1" applyAlignment="1">
      <alignment horizontal="center" vertical="center" wrapText="1"/>
    </xf>
    <xf numFmtId="4" fontId="3" fillId="0" borderId="15" xfId="1420" applyNumberFormat="1" applyFont="1" applyBorder="1" applyAlignment="1">
      <alignment horizontal="center" vertical="center" wrapText="1"/>
    </xf>
    <xf numFmtId="49" fontId="71" fillId="0" borderId="23" xfId="1393" applyNumberFormat="1" applyFont="1" applyBorder="1" applyAlignment="1">
      <alignment horizontal="center" wrapText="1"/>
    </xf>
    <xf numFmtId="49" fontId="71" fillId="0" borderId="24" xfId="1393" applyNumberFormat="1" applyFont="1" applyBorder="1" applyAlignment="1">
      <alignment horizontal="center" wrapText="1"/>
    </xf>
    <xf numFmtId="49" fontId="71" fillId="0" borderId="20" xfId="1393" applyNumberFormat="1" applyFont="1" applyBorder="1" applyAlignment="1">
      <alignment horizontal="center" wrapText="1"/>
    </xf>
    <xf numFmtId="49" fontId="71" fillId="0" borderId="0" xfId="1393" applyNumberFormat="1" applyFont="1" applyBorder="1" applyAlignment="1">
      <alignment horizontal="center" wrapText="1"/>
    </xf>
    <xf numFmtId="49" fontId="71" fillId="0" borderId="25" xfId="1393" applyNumberFormat="1" applyFont="1" applyBorder="1" applyAlignment="1">
      <alignment horizontal="center" wrapText="1"/>
    </xf>
    <xf numFmtId="49" fontId="71" fillId="0" borderId="26" xfId="1393" applyNumberFormat="1" applyFont="1" applyBorder="1" applyAlignment="1">
      <alignment horizontal="center" wrapText="1"/>
    </xf>
    <xf numFmtId="0" fontId="4" fillId="0" borderId="0" xfId="1420" applyFont="1" applyAlignment="1">
      <alignment horizontal="left" wrapText="1"/>
    </xf>
    <xf numFmtId="4" fontId="7" fillId="0" borderId="0" xfId="1744" applyNumberFormat="1" applyFont="1" applyAlignment="1">
      <alignment horizontal="center" wrapText="1"/>
    </xf>
    <xf numFmtId="4" fontId="8" fillId="0" borderId="0" xfId="1420" applyNumberFormat="1" applyFont="1" applyAlignment="1">
      <alignment horizontal="center" vertical="center" wrapText="1"/>
    </xf>
    <xf numFmtId="4" fontId="8" fillId="0" borderId="0" xfId="1420" quotePrefix="1" applyNumberFormat="1" applyFont="1" applyBorder="1" applyAlignment="1">
      <alignment horizontal="center" vertical="center" wrapText="1"/>
    </xf>
    <xf numFmtId="4" fontId="57" fillId="0" borderId="0" xfId="1420" applyNumberFormat="1" applyFont="1" applyBorder="1" applyAlignment="1">
      <alignment horizontal="left" vertical="top" wrapText="1"/>
    </xf>
    <xf numFmtId="4" fontId="57" fillId="0" borderId="0" xfId="1744" applyNumberFormat="1" applyFont="1" applyBorder="1" applyAlignment="1">
      <alignment horizontal="right" wrapText="1"/>
    </xf>
    <xf numFmtId="4" fontId="70" fillId="0" borderId="0" xfId="1420" applyNumberFormat="1" applyFont="1" applyBorder="1" applyAlignment="1">
      <alignment horizontal="left" wrapText="1"/>
    </xf>
    <xf numFmtId="0" fontId="2" fillId="0" borderId="0" xfId="0" applyFont="1" applyAlignment="1">
      <alignment horizontal="right" vertical="center" wrapText="1"/>
    </xf>
    <xf numFmtId="3" fontId="8" fillId="3" borderId="2" xfId="1420" applyNumberFormat="1" applyFont="1" applyFill="1" applyBorder="1" applyAlignment="1">
      <alignment horizontal="center" vertical="top" wrapText="1"/>
    </xf>
    <xf numFmtId="49" fontId="3" fillId="0" borderId="2" xfId="1420" applyNumberFormat="1" applyFont="1" applyBorder="1" applyAlignment="1">
      <alignment horizontal="center" vertical="top" wrapText="1"/>
    </xf>
    <xf numFmtId="4" fontId="3" fillId="0" borderId="2" xfId="1420" applyNumberFormat="1" applyFont="1" applyBorder="1" applyAlignment="1">
      <alignment horizontal="center" vertical="top" wrapText="1"/>
    </xf>
    <xf numFmtId="4" fontId="3" fillId="0" borderId="2" xfId="1420" applyNumberFormat="1" applyFont="1" applyBorder="1" applyAlignment="1">
      <alignment horizontal="left" vertical="top" wrapText="1"/>
    </xf>
    <xf numFmtId="49" fontId="4" fillId="0" borderId="2" xfId="1420" applyNumberFormat="1" applyFont="1" applyBorder="1" applyAlignment="1">
      <alignment horizontal="center" vertical="top" wrapText="1"/>
    </xf>
    <xf numFmtId="4" fontId="4" fillId="0" borderId="3" xfId="1420" applyNumberFormat="1" applyFont="1" applyBorder="1" applyAlignment="1">
      <alignment horizontal="center" vertical="top" wrapText="1"/>
    </xf>
    <xf numFmtId="4" fontId="4" fillId="0" borderId="22" xfId="1420" applyNumberFormat="1" applyFont="1" applyBorder="1" applyAlignment="1">
      <alignment horizontal="center" vertical="top" wrapText="1"/>
    </xf>
    <xf numFmtId="4" fontId="4" fillId="0" borderId="4" xfId="1420" applyNumberFormat="1" applyFont="1" applyBorder="1" applyAlignment="1">
      <alignment horizontal="center" vertical="top" wrapText="1"/>
    </xf>
    <xf numFmtId="4" fontId="4" fillId="0" borderId="2" xfId="1420" applyNumberFormat="1" applyFont="1" applyBorder="1" applyAlignment="1">
      <alignment horizontal="left" vertical="top" wrapText="1"/>
    </xf>
    <xf numFmtId="4" fontId="4" fillId="0" borderId="2" xfId="1420" applyNumberFormat="1" applyFont="1" applyBorder="1" applyAlignment="1">
      <alignment horizontal="center" vertical="center" wrapText="1"/>
    </xf>
    <xf numFmtId="4" fontId="4" fillId="0" borderId="2" xfId="1420" applyNumberFormat="1" applyFont="1" applyBorder="1" applyAlignment="1">
      <alignment horizontal="center" vertical="top" wrapText="1"/>
    </xf>
    <xf numFmtId="4" fontId="4" fillId="0" borderId="23" xfId="1420" applyNumberFormat="1" applyFont="1" applyBorder="1" applyAlignment="1">
      <alignment horizontal="center" vertical="center" wrapText="1"/>
    </xf>
    <xf numFmtId="4" fontId="4" fillId="0" borderId="13" xfId="1420" applyNumberFormat="1" applyFont="1" applyBorder="1" applyAlignment="1">
      <alignment horizontal="center" vertical="center" wrapText="1"/>
    </xf>
    <xf numFmtId="4" fontId="4" fillId="0" borderId="24" xfId="1420" applyNumberFormat="1" applyFont="1" applyBorder="1" applyAlignment="1">
      <alignment horizontal="center" vertical="center" wrapText="1"/>
    </xf>
    <xf numFmtId="4" fontId="4" fillId="0" borderId="20" xfId="1420" applyNumberFormat="1" applyFont="1" applyBorder="1" applyAlignment="1">
      <alignment horizontal="center" vertical="center" wrapText="1"/>
    </xf>
    <xf numFmtId="4" fontId="4" fillId="0" borderId="0" xfId="1420" applyNumberFormat="1" applyFont="1" applyBorder="1" applyAlignment="1">
      <alignment horizontal="center" vertical="center" wrapText="1"/>
    </xf>
    <xf numFmtId="4" fontId="4" fillId="0" borderId="25" xfId="1420" applyNumberFormat="1" applyFont="1" applyBorder="1" applyAlignment="1">
      <alignment horizontal="center" vertical="center" wrapText="1"/>
    </xf>
    <xf numFmtId="4" fontId="4" fillId="0" borderId="32" xfId="1420" applyNumberFormat="1" applyFont="1" applyBorder="1" applyAlignment="1">
      <alignment horizontal="center" vertical="center" wrapText="1"/>
    </xf>
    <xf numFmtId="4" fontId="4" fillId="0" borderId="1" xfId="1420" applyNumberFormat="1" applyFont="1" applyBorder="1" applyAlignment="1">
      <alignment horizontal="center" vertical="center" wrapText="1"/>
    </xf>
    <xf numFmtId="4" fontId="4" fillId="0" borderId="33" xfId="1420" applyNumberFormat="1" applyFont="1" applyBorder="1" applyAlignment="1">
      <alignment horizontal="center" vertical="center" wrapText="1"/>
    </xf>
    <xf numFmtId="49" fontId="8" fillId="0" borderId="23" xfId="1393" applyNumberFormat="1" applyFont="1" applyBorder="1" applyAlignment="1">
      <alignment horizontal="center" wrapText="1"/>
    </xf>
    <xf numFmtId="49" fontId="8" fillId="0" borderId="24" xfId="1393" applyNumberFormat="1" applyFont="1" applyBorder="1" applyAlignment="1">
      <alignment horizontal="center" wrapText="1"/>
    </xf>
    <xf numFmtId="49" fontId="8" fillId="0" borderId="20" xfId="1393" applyNumberFormat="1" applyFont="1" applyBorder="1" applyAlignment="1">
      <alignment horizontal="center" wrapText="1"/>
    </xf>
    <xf numFmtId="49" fontId="8" fillId="0" borderId="0" xfId="1393" applyNumberFormat="1" applyFont="1" applyBorder="1" applyAlignment="1">
      <alignment horizontal="center" wrapText="1"/>
    </xf>
    <xf numFmtId="49" fontId="8" fillId="0" borderId="25" xfId="1393" applyNumberFormat="1" applyFont="1" applyBorder="1" applyAlignment="1">
      <alignment horizontal="center" wrapText="1"/>
    </xf>
    <xf numFmtId="49" fontId="8" fillId="0" borderId="26" xfId="1393" applyNumberFormat="1" applyFont="1" applyBorder="1" applyAlignment="1">
      <alignment horizontal="center" wrapText="1"/>
    </xf>
    <xf numFmtId="49" fontId="4" fillId="0" borderId="0" xfId="1420" applyNumberFormat="1" applyFont="1" applyAlignment="1">
      <alignment horizontal="center" vertical="top" wrapText="1"/>
    </xf>
    <xf numFmtId="4" fontId="4" fillId="0" borderId="14" xfId="1420" applyNumberFormat="1" applyFont="1" applyBorder="1" applyAlignment="1">
      <alignment horizontal="center" vertical="center" wrapText="1"/>
    </xf>
    <xf numFmtId="4" fontId="4" fillId="0" borderId="15" xfId="1420" applyNumberFormat="1" applyFont="1" applyBorder="1" applyAlignment="1">
      <alignment horizontal="center" vertical="center" wrapText="1"/>
    </xf>
    <xf numFmtId="4" fontId="8" fillId="0" borderId="0" xfId="1420" applyNumberFormat="1" applyFont="1" applyBorder="1" applyAlignment="1">
      <alignment horizontal="center" vertical="center" wrapText="1"/>
    </xf>
    <xf numFmtId="4" fontId="4" fillId="0" borderId="0" xfId="1420" applyNumberFormat="1" applyFont="1" applyAlignment="1">
      <alignment horizontal="center" vertical="top" wrapText="1"/>
    </xf>
    <xf numFmtId="49" fontId="4" fillId="0" borderId="1" xfId="1420" applyNumberFormat="1" applyFont="1" applyBorder="1" applyAlignment="1">
      <alignment horizontal="center" vertical="top" wrapText="1"/>
    </xf>
  </cellXfs>
  <cellStyles count="1827">
    <cellStyle name="_Сметы ВНИИСТ" xfId="3"/>
    <cellStyle name="_Японское море_РД - ВНИИСТ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10" xfId="11"/>
    <cellStyle name="20% - Акцент1 11" xfId="12"/>
    <cellStyle name="20% - Акцент1 12" xfId="13"/>
    <cellStyle name="20% - Акцент1 13" xfId="14"/>
    <cellStyle name="20% - Акцент1 14" xfId="15"/>
    <cellStyle name="20% - Акцент1 15" xfId="16"/>
    <cellStyle name="20% - Акцент1 16" xfId="17"/>
    <cellStyle name="20% - Акцент1 17" xfId="18"/>
    <cellStyle name="20% - Акцент1 18" xfId="19"/>
    <cellStyle name="20% - Акцент1 2" xfId="20"/>
    <cellStyle name="20% - Акцент1 2 2" xfId="21"/>
    <cellStyle name="20% - Акцент1 2 2 2" xfId="22"/>
    <cellStyle name="20% - Акцент1 2 2_Приложение №2 - Смета" xfId="23"/>
    <cellStyle name="20% - Акцент1 2 3" xfId="24"/>
    <cellStyle name="20% - Акцент1 2_Приложение №2 - Смета" xfId="25"/>
    <cellStyle name="20% - Акцент1 3" xfId="26"/>
    <cellStyle name="20% - Акцент1 3 2" xfId="27"/>
    <cellStyle name="20% - Акцент1 3_Приложение №2 - Смета" xfId="28"/>
    <cellStyle name="20% - Акцент1 4" xfId="29"/>
    <cellStyle name="20% - Акцент1 4 2" xfId="30"/>
    <cellStyle name="20% - Акцент1 4_Приложение №2 - Смета" xfId="31"/>
    <cellStyle name="20% - Акцент1 5" xfId="32"/>
    <cellStyle name="20% - Акцент1 5 2" xfId="33"/>
    <cellStyle name="20% - Акцент1 5_Приложение №2 - Смета" xfId="34"/>
    <cellStyle name="20% - Акцент1 6" xfId="35"/>
    <cellStyle name="20% - Акцент1 6 2" xfId="36"/>
    <cellStyle name="20% - Акцент1 6_Приложение №2 - Смета" xfId="37"/>
    <cellStyle name="20% - Акцент1 7" xfId="38"/>
    <cellStyle name="20% - Акцент1 7 2" xfId="39"/>
    <cellStyle name="20% - Акцент1 7_Приложение №2 - Смета" xfId="40"/>
    <cellStyle name="20% - Акцент1 8" xfId="41"/>
    <cellStyle name="20% - Акцент1 9" xfId="42"/>
    <cellStyle name="20% - Акцент2 10" xfId="43"/>
    <cellStyle name="20% - Акцент2 11" xfId="44"/>
    <cellStyle name="20% - Акцент2 12" xfId="45"/>
    <cellStyle name="20% - Акцент2 13" xfId="46"/>
    <cellStyle name="20% - Акцент2 14" xfId="47"/>
    <cellStyle name="20% - Акцент2 15" xfId="48"/>
    <cellStyle name="20% - Акцент2 16" xfId="49"/>
    <cellStyle name="20% - Акцент2 17" xfId="50"/>
    <cellStyle name="20% - Акцент2 18" xfId="51"/>
    <cellStyle name="20% - Акцент2 2" xfId="52"/>
    <cellStyle name="20% - Акцент2 2 2" xfId="53"/>
    <cellStyle name="20% - Акцент2 2 2 2" xfId="54"/>
    <cellStyle name="20% - Акцент2 2 2_Приложение №2 - Смета" xfId="55"/>
    <cellStyle name="20% - Акцент2 2 3" xfId="56"/>
    <cellStyle name="20% - Акцент2 2_Приложение №2 - Смета" xfId="57"/>
    <cellStyle name="20% - Акцент2 3" xfId="58"/>
    <cellStyle name="20% - Акцент2 3 2" xfId="59"/>
    <cellStyle name="20% - Акцент2 3_Приложение №2 - Смета" xfId="60"/>
    <cellStyle name="20% - Акцент2 4" xfId="61"/>
    <cellStyle name="20% - Акцент2 4 2" xfId="62"/>
    <cellStyle name="20% - Акцент2 4_Приложение №2 - Смета" xfId="63"/>
    <cellStyle name="20% - Акцент2 5" xfId="64"/>
    <cellStyle name="20% - Акцент2 5 2" xfId="65"/>
    <cellStyle name="20% - Акцент2 5_Приложение №2 - Смета" xfId="66"/>
    <cellStyle name="20% - Акцент2 6" xfId="67"/>
    <cellStyle name="20% - Акцент2 6 2" xfId="68"/>
    <cellStyle name="20% - Акцент2 6_Приложение №2 - Смета" xfId="69"/>
    <cellStyle name="20% - Акцент2 7" xfId="70"/>
    <cellStyle name="20% - Акцент2 7 2" xfId="71"/>
    <cellStyle name="20% - Акцент2 7_Приложение №2 - Смета" xfId="72"/>
    <cellStyle name="20% - Акцент2 8" xfId="73"/>
    <cellStyle name="20% - Акцент2 9" xfId="74"/>
    <cellStyle name="20% - Акцент3 10" xfId="75"/>
    <cellStyle name="20% - Акцент3 11" xfId="76"/>
    <cellStyle name="20% - Акцент3 12" xfId="77"/>
    <cellStyle name="20% - Акцент3 13" xfId="78"/>
    <cellStyle name="20% - Акцент3 14" xfId="79"/>
    <cellStyle name="20% - Акцент3 15" xfId="80"/>
    <cellStyle name="20% - Акцент3 16" xfId="81"/>
    <cellStyle name="20% - Акцент3 17" xfId="82"/>
    <cellStyle name="20% - Акцент3 18" xfId="83"/>
    <cellStyle name="20% - Акцент3 2" xfId="84"/>
    <cellStyle name="20% - Акцент3 2 2" xfId="85"/>
    <cellStyle name="20% - Акцент3 2 2 2" xfId="86"/>
    <cellStyle name="20% - Акцент3 2 2_Приложение №2 - Смета" xfId="87"/>
    <cellStyle name="20% - Акцент3 2 3" xfId="88"/>
    <cellStyle name="20% - Акцент3 2_Приложение №2 - Смета" xfId="89"/>
    <cellStyle name="20% - Акцент3 3" xfId="90"/>
    <cellStyle name="20% - Акцент3 3 2" xfId="91"/>
    <cellStyle name="20% - Акцент3 3_Приложение №2 - Смета" xfId="92"/>
    <cellStyle name="20% - Акцент3 4" xfId="93"/>
    <cellStyle name="20% - Акцент3 4 2" xfId="94"/>
    <cellStyle name="20% - Акцент3 4_Приложение №2 - Смета" xfId="95"/>
    <cellStyle name="20% - Акцент3 5" xfId="96"/>
    <cellStyle name="20% - Акцент3 5 2" xfId="97"/>
    <cellStyle name="20% - Акцент3 5_Приложение №2 - Смета" xfId="98"/>
    <cellStyle name="20% - Акцент3 6" xfId="99"/>
    <cellStyle name="20% - Акцент3 6 2" xfId="100"/>
    <cellStyle name="20% - Акцент3 6_Приложение №2 - Смета" xfId="101"/>
    <cellStyle name="20% - Акцент3 7" xfId="102"/>
    <cellStyle name="20% - Акцент3 7 2" xfId="103"/>
    <cellStyle name="20% - Акцент3 7_Приложение №2 - Смета" xfId="104"/>
    <cellStyle name="20% - Акцент3 8" xfId="105"/>
    <cellStyle name="20% - Акцент3 9" xfId="106"/>
    <cellStyle name="20% - Акцент4 10" xfId="107"/>
    <cellStyle name="20% - Акцент4 11" xfId="108"/>
    <cellStyle name="20% - Акцент4 12" xfId="109"/>
    <cellStyle name="20% - Акцент4 13" xfId="110"/>
    <cellStyle name="20% - Акцент4 14" xfId="111"/>
    <cellStyle name="20% - Акцент4 15" xfId="112"/>
    <cellStyle name="20% - Акцент4 16" xfId="113"/>
    <cellStyle name="20% - Акцент4 17" xfId="114"/>
    <cellStyle name="20% - Акцент4 18" xfId="115"/>
    <cellStyle name="20% - Акцент4 2" xfId="116"/>
    <cellStyle name="20% - Акцент4 2 2" xfId="117"/>
    <cellStyle name="20% - Акцент4 2 2 2" xfId="118"/>
    <cellStyle name="20% - Акцент4 2 2_Приложение №2 - Смета" xfId="119"/>
    <cellStyle name="20% - Акцент4 2 3" xfId="120"/>
    <cellStyle name="20% - Акцент4 2_Приложение №2 - Смета" xfId="121"/>
    <cellStyle name="20% - Акцент4 3" xfId="122"/>
    <cellStyle name="20% - Акцент4 3 2" xfId="123"/>
    <cellStyle name="20% - Акцент4 3_Приложение №2 - Смета" xfId="124"/>
    <cellStyle name="20% - Акцент4 4" xfId="125"/>
    <cellStyle name="20% - Акцент4 4 2" xfId="126"/>
    <cellStyle name="20% - Акцент4 4_Приложение №2 - Смета" xfId="127"/>
    <cellStyle name="20% - Акцент4 5" xfId="128"/>
    <cellStyle name="20% - Акцент4 5 2" xfId="129"/>
    <cellStyle name="20% - Акцент4 5_Приложение №2 - Смета" xfId="130"/>
    <cellStyle name="20% - Акцент4 6" xfId="131"/>
    <cellStyle name="20% - Акцент4 6 2" xfId="132"/>
    <cellStyle name="20% - Акцент4 6_Приложение №2 - Смета" xfId="133"/>
    <cellStyle name="20% - Акцент4 7" xfId="134"/>
    <cellStyle name="20% - Акцент4 7 2" xfId="135"/>
    <cellStyle name="20% - Акцент4 7_Приложение №2 - Смета" xfId="136"/>
    <cellStyle name="20% - Акцент4 8" xfId="137"/>
    <cellStyle name="20% - Акцент4 9" xfId="138"/>
    <cellStyle name="20% - Акцент5 10" xfId="139"/>
    <cellStyle name="20% - Акцент5 11" xfId="140"/>
    <cellStyle name="20% - Акцент5 12" xfId="141"/>
    <cellStyle name="20% - Акцент5 13" xfId="142"/>
    <cellStyle name="20% - Акцент5 14" xfId="143"/>
    <cellStyle name="20% - Акцент5 15" xfId="144"/>
    <cellStyle name="20% - Акцент5 16" xfId="145"/>
    <cellStyle name="20% - Акцент5 17" xfId="146"/>
    <cellStyle name="20% - Акцент5 18" xfId="147"/>
    <cellStyle name="20% - Акцент5 2" xfId="148"/>
    <cellStyle name="20% - Акцент5 2 2" xfId="149"/>
    <cellStyle name="20% - Акцент5 2 2 2" xfId="150"/>
    <cellStyle name="20% - Акцент5 2 2_Приложение №2 - Смета" xfId="151"/>
    <cellStyle name="20% - Акцент5 2 3" xfId="152"/>
    <cellStyle name="20% - Акцент5 2_Приложение №2 - Смета" xfId="153"/>
    <cellStyle name="20% - Акцент5 3" xfId="154"/>
    <cellStyle name="20% - Акцент5 3 2" xfId="155"/>
    <cellStyle name="20% - Акцент5 3_Приложение №2 - Смета" xfId="156"/>
    <cellStyle name="20% - Акцент5 4" xfId="157"/>
    <cellStyle name="20% - Акцент5 4 2" xfId="158"/>
    <cellStyle name="20% - Акцент5 4_Приложение №2 - Смета" xfId="159"/>
    <cellStyle name="20% - Акцент5 5" xfId="160"/>
    <cellStyle name="20% - Акцент5 5 2" xfId="161"/>
    <cellStyle name="20% - Акцент5 5_Приложение №2 - Смета" xfId="162"/>
    <cellStyle name="20% - Акцент5 6" xfId="163"/>
    <cellStyle name="20% - Акцент5 6 2" xfId="164"/>
    <cellStyle name="20% - Акцент5 6_Приложение №2 - Смета" xfId="165"/>
    <cellStyle name="20% - Акцент5 7" xfId="166"/>
    <cellStyle name="20% - Акцент5 7 2" xfId="167"/>
    <cellStyle name="20% - Акцент5 7_Приложение №2 - Смета" xfId="168"/>
    <cellStyle name="20% - Акцент5 8" xfId="169"/>
    <cellStyle name="20% - Акцент5 9" xfId="170"/>
    <cellStyle name="20% - Акцент6 10" xfId="171"/>
    <cellStyle name="20% - Акцент6 11" xfId="172"/>
    <cellStyle name="20% - Акцент6 12" xfId="173"/>
    <cellStyle name="20% - Акцент6 13" xfId="174"/>
    <cellStyle name="20% - Акцент6 14" xfId="175"/>
    <cellStyle name="20% - Акцент6 15" xfId="176"/>
    <cellStyle name="20% - Акцент6 16" xfId="177"/>
    <cellStyle name="20% - Акцент6 17" xfId="178"/>
    <cellStyle name="20% - Акцент6 18" xfId="179"/>
    <cellStyle name="20% - Акцент6 2" xfId="180"/>
    <cellStyle name="20% - Акцент6 2 2" xfId="181"/>
    <cellStyle name="20% - Акцент6 2 2 2" xfId="182"/>
    <cellStyle name="20% - Акцент6 2 2_Приложение №2 - Смета" xfId="183"/>
    <cellStyle name="20% - Акцент6 2 3" xfId="184"/>
    <cellStyle name="20% - Акцент6 2_Приложение №2 - Смета" xfId="185"/>
    <cellStyle name="20% - Акцент6 3" xfId="186"/>
    <cellStyle name="20% - Акцент6 3 2" xfId="187"/>
    <cellStyle name="20% - Акцент6 3_Приложение №2 - Смета" xfId="188"/>
    <cellStyle name="20% - Акцент6 4" xfId="189"/>
    <cellStyle name="20% - Акцент6 4 2" xfId="190"/>
    <cellStyle name="20% - Акцент6 4_Приложение №2 - Смета" xfId="191"/>
    <cellStyle name="20% - Акцент6 5" xfId="192"/>
    <cellStyle name="20% - Акцент6 5 2" xfId="193"/>
    <cellStyle name="20% - Акцент6 5_Приложение №2 - Смета" xfId="194"/>
    <cellStyle name="20% - Акцент6 6" xfId="195"/>
    <cellStyle name="20% - Акцент6 6 2" xfId="196"/>
    <cellStyle name="20% - Акцент6 6_Приложение №2 - Смета" xfId="197"/>
    <cellStyle name="20% - Акцент6 7" xfId="198"/>
    <cellStyle name="20% - Акцент6 7 2" xfId="199"/>
    <cellStyle name="20% - Акцент6 7_Приложение №2 - Смета" xfId="200"/>
    <cellStyle name="20% - Акцент6 8" xfId="201"/>
    <cellStyle name="20% - Акцент6 9" xfId="202"/>
    <cellStyle name="40% - Accent1" xfId="203"/>
    <cellStyle name="40% - Accent2" xfId="204"/>
    <cellStyle name="40% - Accent3" xfId="205"/>
    <cellStyle name="40% - Accent4" xfId="206"/>
    <cellStyle name="40% - Accent5" xfId="207"/>
    <cellStyle name="40% - Accent6" xfId="208"/>
    <cellStyle name="40% - Акцент1 10" xfId="209"/>
    <cellStyle name="40% - Акцент1 11" xfId="210"/>
    <cellStyle name="40% - Акцент1 12" xfId="211"/>
    <cellStyle name="40% - Акцент1 13" xfId="212"/>
    <cellStyle name="40% - Акцент1 14" xfId="213"/>
    <cellStyle name="40% - Акцент1 15" xfId="214"/>
    <cellStyle name="40% - Акцент1 16" xfId="215"/>
    <cellStyle name="40% - Акцент1 17" xfId="216"/>
    <cellStyle name="40% - Акцент1 18" xfId="217"/>
    <cellStyle name="40% - Акцент1 2" xfId="218"/>
    <cellStyle name="40% - Акцент1 2 2" xfId="219"/>
    <cellStyle name="40% - Акцент1 2 2 2" xfId="220"/>
    <cellStyle name="40% - Акцент1 2 2_Приложение №2 - Смета" xfId="221"/>
    <cellStyle name="40% - Акцент1 2 3" xfId="222"/>
    <cellStyle name="40% - Акцент1 2_Приложение №2 - Смета" xfId="223"/>
    <cellStyle name="40% - Акцент1 3" xfId="224"/>
    <cellStyle name="40% - Акцент1 3 2" xfId="225"/>
    <cellStyle name="40% - Акцент1 3_Приложение №2 - Смета" xfId="226"/>
    <cellStyle name="40% - Акцент1 4" xfId="227"/>
    <cellStyle name="40% - Акцент1 4 2" xfId="228"/>
    <cellStyle name="40% - Акцент1 4_Приложение №2 - Смета" xfId="229"/>
    <cellStyle name="40% - Акцент1 5" xfId="230"/>
    <cellStyle name="40% - Акцент1 5 2" xfId="231"/>
    <cellStyle name="40% - Акцент1 5_Приложение №2 - Смета" xfId="232"/>
    <cellStyle name="40% - Акцент1 6" xfId="233"/>
    <cellStyle name="40% - Акцент1 6 2" xfId="234"/>
    <cellStyle name="40% - Акцент1 6_Приложение №2 - Смета" xfId="235"/>
    <cellStyle name="40% - Акцент1 7" xfId="236"/>
    <cellStyle name="40% - Акцент1 7 2" xfId="237"/>
    <cellStyle name="40% - Акцент1 7_Приложение №2 - Смета" xfId="238"/>
    <cellStyle name="40% - Акцент1 8" xfId="239"/>
    <cellStyle name="40% - Акцент1 9" xfId="240"/>
    <cellStyle name="40% - Акцент2 10" xfId="241"/>
    <cellStyle name="40% - Акцент2 11" xfId="242"/>
    <cellStyle name="40% - Акцент2 12" xfId="243"/>
    <cellStyle name="40% - Акцент2 13" xfId="244"/>
    <cellStyle name="40% - Акцент2 14" xfId="245"/>
    <cellStyle name="40% - Акцент2 15" xfId="246"/>
    <cellStyle name="40% - Акцент2 16" xfId="247"/>
    <cellStyle name="40% - Акцент2 17" xfId="248"/>
    <cellStyle name="40% - Акцент2 18" xfId="249"/>
    <cellStyle name="40% - Акцент2 2" xfId="250"/>
    <cellStyle name="40% - Акцент2 2 2" xfId="251"/>
    <cellStyle name="40% - Акцент2 2 2 2" xfId="252"/>
    <cellStyle name="40% - Акцент2 2 2_Приложение №2 - Смета" xfId="253"/>
    <cellStyle name="40% - Акцент2 2 3" xfId="254"/>
    <cellStyle name="40% - Акцент2 2_Приложение №2 - Смета" xfId="255"/>
    <cellStyle name="40% - Акцент2 3" xfId="256"/>
    <cellStyle name="40% - Акцент2 3 2" xfId="257"/>
    <cellStyle name="40% - Акцент2 3_Приложение №2 - Смета" xfId="258"/>
    <cellStyle name="40% - Акцент2 4" xfId="259"/>
    <cellStyle name="40% - Акцент2 4 2" xfId="260"/>
    <cellStyle name="40% - Акцент2 4_Приложение №2 - Смета" xfId="261"/>
    <cellStyle name="40% - Акцент2 5" xfId="262"/>
    <cellStyle name="40% - Акцент2 5 2" xfId="263"/>
    <cellStyle name="40% - Акцент2 5_Приложение №2 - Смета" xfId="264"/>
    <cellStyle name="40% - Акцент2 6" xfId="265"/>
    <cellStyle name="40% - Акцент2 6 2" xfId="266"/>
    <cellStyle name="40% - Акцент2 6_Приложение №2 - Смета" xfId="267"/>
    <cellStyle name="40% - Акцент2 7" xfId="268"/>
    <cellStyle name="40% - Акцент2 7 2" xfId="269"/>
    <cellStyle name="40% - Акцент2 7_Приложение №2 - Смета" xfId="270"/>
    <cellStyle name="40% - Акцент2 8" xfId="271"/>
    <cellStyle name="40% - Акцент2 9" xfId="272"/>
    <cellStyle name="40% - Акцент3 10" xfId="273"/>
    <cellStyle name="40% - Акцент3 11" xfId="274"/>
    <cellStyle name="40% - Акцент3 12" xfId="275"/>
    <cellStyle name="40% - Акцент3 13" xfId="276"/>
    <cellStyle name="40% - Акцент3 14" xfId="277"/>
    <cellStyle name="40% - Акцент3 15" xfId="278"/>
    <cellStyle name="40% - Акцент3 16" xfId="279"/>
    <cellStyle name="40% - Акцент3 17" xfId="280"/>
    <cellStyle name="40% - Акцент3 18" xfId="281"/>
    <cellStyle name="40% - Акцент3 2" xfId="282"/>
    <cellStyle name="40% - Акцент3 2 2" xfId="283"/>
    <cellStyle name="40% - Акцент3 2 2 2" xfId="284"/>
    <cellStyle name="40% - Акцент3 2 2_Приложение №2 - Смета" xfId="285"/>
    <cellStyle name="40% - Акцент3 2 3" xfId="286"/>
    <cellStyle name="40% - Акцент3 2_Приложение №2 - Смета" xfId="287"/>
    <cellStyle name="40% - Акцент3 3" xfId="288"/>
    <cellStyle name="40% - Акцент3 3 2" xfId="289"/>
    <cellStyle name="40% - Акцент3 3_Приложение №2 - Смета" xfId="290"/>
    <cellStyle name="40% - Акцент3 4" xfId="291"/>
    <cellStyle name="40% - Акцент3 4 2" xfId="292"/>
    <cellStyle name="40% - Акцент3 4_Приложение №2 - Смета" xfId="293"/>
    <cellStyle name="40% - Акцент3 5" xfId="294"/>
    <cellStyle name="40% - Акцент3 5 2" xfId="295"/>
    <cellStyle name="40% - Акцент3 5_Приложение №2 - Смета" xfId="296"/>
    <cellStyle name="40% - Акцент3 6" xfId="297"/>
    <cellStyle name="40% - Акцент3 6 2" xfId="298"/>
    <cellStyle name="40% - Акцент3 6_Приложение №2 - Смета" xfId="299"/>
    <cellStyle name="40% - Акцент3 7" xfId="300"/>
    <cellStyle name="40% - Акцент3 7 2" xfId="301"/>
    <cellStyle name="40% - Акцент3 7_Приложение №2 - Смета" xfId="302"/>
    <cellStyle name="40% - Акцент3 8" xfId="303"/>
    <cellStyle name="40% - Акцент3 9" xfId="304"/>
    <cellStyle name="40% - Акцент4 10" xfId="305"/>
    <cellStyle name="40% - Акцент4 11" xfId="306"/>
    <cellStyle name="40% - Акцент4 12" xfId="307"/>
    <cellStyle name="40% - Акцент4 13" xfId="308"/>
    <cellStyle name="40% - Акцент4 14" xfId="309"/>
    <cellStyle name="40% - Акцент4 15" xfId="310"/>
    <cellStyle name="40% - Акцент4 16" xfId="311"/>
    <cellStyle name="40% - Акцент4 17" xfId="312"/>
    <cellStyle name="40% - Акцент4 18" xfId="313"/>
    <cellStyle name="40% - Акцент4 2" xfId="314"/>
    <cellStyle name="40% - Акцент4 2 2" xfId="315"/>
    <cellStyle name="40% - Акцент4 2 2 2" xfId="316"/>
    <cellStyle name="40% - Акцент4 2 2_Приложение №2 - Смета" xfId="317"/>
    <cellStyle name="40% - Акцент4 2 3" xfId="318"/>
    <cellStyle name="40% - Акцент4 2_Приложение №2 - Смета" xfId="319"/>
    <cellStyle name="40% - Акцент4 3" xfId="320"/>
    <cellStyle name="40% - Акцент4 3 2" xfId="321"/>
    <cellStyle name="40% - Акцент4 3_Приложение №2 - Смета" xfId="322"/>
    <cellStyle name="40% - Акцент4 4" xfId="323"/>
    <cellStyle name="40% - Акцент4 4 2" xfId="324"/>
    <cellStyle name="40% - Акцент4 4_Приложение №2 - Смета" xfId="325"/>
    <cellStyle name="40% - Акцент4 5" xfId="326"/>
    <cellStyle name="40% - Акцент4 5 2" xfId="327"/>
    <cellStyle name="40% - Акцент4 5_Приложение №2 - Смета" xfId="328"/>
    <cellStyle name="40% - Акцент4 6" xfId="329"/>
    <cellStyle name="40% - Акцент4 6 2" xfId="330"/>
    <cellStyle name="40% - Акцент4 6_Приложение №2 - Смета" xfId="331"/>
    <cellStyle name="40% - Акцент4 7" xfId="332"/>
    <cellStyle name="40% - Акцент4 7 2" xfId="333"/>
    <cellStyle name="40% - Акцент4 7_Приложение №2 - Смета" xfId="334"/>
    <cellStyle name="40% - Акцент4 8" xfId="335"/>
    <cellStyle name="40% - Акцент4 9" xfId="336"/>
    <cellStyle name="40% - Акцент5 10" xfId="337"/>
    <cellStyle name="40% - Акцент5 11" xfId="338"/>
    <cellStyle name="40% - Акцент5 12" xfId="339"/>
    <cellStyle name="40% - Акцент5 13" xfId="340"/>
    <cellStyle name="40% - Акцент5 14" xfId="341"/>
    <cellStyle name="40% - Акцент5 15" xfId="342"/>
    <cellStyle name="40% - Акцент5 16" xfId="343"/>
    <cellStyle name="40% - Акцент5 17" xfId="344"/>
    <cellStyle name="40% - Акцент5 18" xfId="345"/>
    <cellStyle name="40% - Акцент5 2" xfId="346"/>
    <cellStyle name="40% - Акцент5 2 2" xfId="347"/>
    <cellStyle name="40% - Акцент5 2 2 2" xfId="348"/>
    <cellStyle name="40% - Акцент5 2 2_Приложение №2 - Смета" xfId="349"/>
    <cellStyle name="40% - Акцент5 2 3" xfId="350"/>
    <cellStyle name="40% - Акцент5 2_Приложение №2 - Смета" xfId="351"/>
    <cellStyle name="40% - Акцент5 3" xfId="352"/>
    <cellStyle name="40% - Акцент5 3 2" xfId="353"/>
    <cellStyle name="40% - Акцент5 3_Приложение №2 - Смета" xfId="354"/>
    <cellStyle name="40% - Акцент5 4" xfId="355"/>
    <cellStyle name="40% - Акцент5 4 2" xfId="356"/>
    <cellStyle name="40% - Акцент5 4_Приложение №2 - Смета" xfId="357"/>
    <cellStyle name="40% - Акцент5 5" xfId="358"/>
    <cellStyle name="40% - Акцент5 5 2" xfId="359"/>
    <cellStyle name="40% - Акцент5 5_Приложение №2 - Смета" xfId="360"/>
    <cellStyle name="40% - Акцент5 6" xfId="361"/>
    <cellStyle name="40% - Акцент5 6 2" xfId="362"/>
    <cellStyle name="40% - Акцент5 6_Приложение №2 - Смета" xfId="363"/>
    <cellStyle name="40% - Акцент5 7" xfId="364"/>
    <cellStyle name="40% - Акцент5 7 2" xfId="365"/>
    <cellStyle name="40% - Акцент5 7_Приложение №2 - Смета" xfId="366"/>
    <cellStyle name="40% - Акцент5 8" xfId="367"/>
    <cellStyle name="40% - Акцент5 9" xfId="368"/>
    <cellStyle name="40% - Акцент6 10" xfId="369"/>
    <cellStyle name="40% - Акцент6 11" xfId="370"/>
    <cellStyle name="40% - Акцент6 12" xfId="371"/>
    <cellStyle name="40% - Акцент6 13" xfId="372"/>
    <cellStyle name="40% - Акцент6 14" xfId="373"/>
    <cellStyle name="40% - Акцент6 15" xfId="374"/>
    <cellStyle name="40% - Акцент6 16" xfId="375"/>
    <cellStyle name="40% - Акцент6 17" xfId="376"/>
    <cellStyle name="40% - Акцент6 18" xfId="377"/>
    <cellStyle name="40% - Акцент6 2" xfId="378"/>
    <cellStyle name="40% - Акцент6 2 2" xfId="379"/>
    <cellStyle name="40% - Акцент6 2 2 2" xfId="380"/>
    <cellStyle name="40% - Акцент6 2 2_Приложение №2 - Смета" xfId="381"/>
    <cellStyle name="40% - Акцент6 2 3" xfId="382"/>
    <cellStyle name="40% - Акцент6 2_Приложение №2 - Смета" xfId="383"/>
    <cellStyle name="40% - Акцент6 3" xfId="384"/>
    <cellStyle name="40% - Акцент6 3 2" xfId="385"/>
    <cellStyle name="40% - Акцент6 3_Приложение №2 - Смета" xfId="386"/>
    <cellStyle name="40% - Акцент6 4" xfId="387"/>
    <cellStyle name="40% - Акцент6 4 2" xfId="388"/>
    <cellStyle name="40% - Акцент6 4_Приложение №2 - Смета" xfId="389"/>
    <cellStyle name="40% - Акцент6 5" xfId="390"/>
    <cellStyle name="40% - Акцент6 5 2" xfId="391"/>
    <cellStyle name="40% - Акцент6 5_Приложение №2 - Смета" xfId="392"/>
    <cellStyle name="40% - Акцент6 6" xfId="393"/>
    <cellStyle name="40% - Акцент6 6 2" xfId="394"/>
    <cellStyle name="40% - Акцент6 6_Приложение №2 - Смета" xfId="395"/>
    <cellStyle name="40% - Акцент6 7" xfId="396"/>
    <cellStyle name="40% - Акцент6 7 2" xfId="397"/>
    <cellStyle name="40% - Акцент6 7_Приложение №2 - Смета" xfId="398"/>
    <cellStyle name="40% - Акцент6 8" xfId="399"/>
    <cellStyle name="40% - Акцент6 9" xfId="400"/>
    <cellStyle name="60% - Accent1" xfId="401"/>
    <cellStyle name="60% - Accent2" xfId="402"/>
    <cellStyle name="60% - Accent3" xfId="403"/>
    <cellStyle name="60% - Accent4" xfId="404"/>
    <cellStyle name="60% - Accent5" xfId="405"/>
    <cellStyle name="60% - Accent6" xfId="406"/>
    <cellStyle name="60% - Акцент1 2" xfId="407"/>
    <cellStyle name="60% - Акцент1 2 2" xfId="408"/>
    <cellStyle name="60% - Акцент1 3" xfId="409"/>
    <cellStyle name="60% - Акцент1 4" xfId="410"/>
    <cellStyle name="60% - Акцент1 5" xfId="411"/>
    <cellStyle name="60% - Акцент1 6" xfId="412"/>
    <cellStyle name="60% - Акцент1 7" xfId="413"/>
    <cellStyle name="60% - Акцент1 8" xfId="414"/>
    <cellStyle name="60% - Акцент1 9" xfId="415"/>
    <cellStyle name="60% - Акцент2 2" xfId="416"/>
    <cellStyle name="60% - Акцент2 2 2" xfId="417"/>
    <cellStyle name="60% - Акцент2 3" xfId="418"/>
    <cellStyle name="60% - Акцент2 4" xfId="419"/>
    <cellStyle name="60% - Акцент2 5" xfId="420"/>
    <cellStyle name="60% - Акцент2 6" xfId="421"/>
    <cellStyle name="60% - Акцент2 7" xfId="422"/>
    <cellStyle name="60% - Акцент2 8" xfId="423"/>
    <cellStyle name="60% - Акцент2 9" xfId="424"/>
    <cellStyle name="60% - Акцент3 2" xfId="425"/>
    <cellStyle name="60% - Акцент3 2 2" xfId="426"/>
    <cellStyle name="60% - Акцент3 3" xfId="427"/>
    <cellStyle name="60% - Акцент3 4" xfId="428"/>
    <cellStyle name="60% - Акцент3 5" xfId="429"/>
    <cellStyle name="60% - Акцент3 6" xfId="430"/>
    <cellStyle name="60% - Акцент3 7" xfId="431"/>
    <cellStyle name="60% - Акцент3 8" xfId="432"/>
    <cellStyle name="60% - Акцент3 9" xfId="433"/>
    <cellStyle name="60% - Акцент4 2" xfId="434"/>
    <cellStyle name="60% - Акцент4 2 2" xfId="435"/>
    <cellStyle name="60% - Акцент4 3" xfId="436"/>
    <cellStyle name="60% - Акцент4 4" xfId="437"/>
    <cellStyle name="60% - Акцент4 5" xfId="438"/>
    <cellStyle name="60% - Акцент4 6" xfId="439"/>
    <cellStyle name="60% - Акцент4 7" xfId="440"/>
    <cellStyle name="60% - Акцент4 8" xfId="441"/>
    <cellStyle name="60% - Акцент4 9" xfId="442"/>
    <cellStyle name="60% - Акцент5 2" xfId="443"/>
    <cellStyle name="60% - Акцент5 2 2" xfId="444"/>
    <cellStyle name="60% - Акцент5 3" xfId="445"/>
    <cellStyle name="60% - Акцент5 4" xfId="446"/>
    <cellStyle name="60% - Акцент5 5" xfId="447"/>
    <cellStyle name="60% - Акцент5 6" xfId="448"/>
    <cellStyle name="60% - Акцент5 7" xfId="449"/>
    <cellStyle name="60% - Акцент5 8" xfId="450"/>
    <cellStyle name="60% - Акцент5 9" xfId="451"/>
    <cellStyle name="60% - Акцент6 2" xfId="452"/>
    <cellStyle name="60% - Акцент6 2 2" xfId="453"/>
    <cellStyle name="60% - Акцент6 3" xfId="454"/>
    <cellStyle name="60% - Акцент6 4" xfId="455"/>
    <cellStyle name="60% - Акцент6 5" xfId="456"/>
    <cellStyle name="60% - Акцент6 6" xfId="457"/>
    <cellStyle name="60% - Акцент6 7" xfId="458"/>
    <cellStyle name="60% - Акцент6 8" xfId="459"/>
    <cellStyle name="60% - Акцент6 9" xfId="460"/>
    <cellStyle name="Accent1" xfId="461"/>
    <cellStyle name="Accent1 - 20%" xfId="462"/>
    <cellStyle name="Accent1 - 20% 2" xfId="463"/>
    <cellStyle name="Accent1 - 20% 2 2" xfId="464"/>
    <cellStyle name="Accent1 - 20% 2_Приложение №2 - Смета" xfId="465"/>
    <cellStyle name="Accent1 - 20% 3" xfId="466"/>
    <cellStyle name="Accent1 - 20% 3 2" xfId="467"/>
    <cellStyle name="Accent1 - 20% 3_Приложение №2 - Смета" xfId="468"/>
    <cellStyle name="Accent1 - 20% 4" xfId="469"/>
    <cellStyle name="Accent1 - 20%_Приложение №2 - Смета" xfId="470"/>
    <cellStyle name="Accent1 - 40%" xfId="471"/>
    <cellStyle name="Accent1 - 40% 2" xfId="472"/>
    <cellStyle name="Accent1 - 40% 2 2" xfId="473"/>
    <cellStyle name="Accent1 - 40% 2_Приложение №2 - Смета" xfId="474"/>
    <cellStyle name="Accent1 - 40% 3" xfId="475"/>
    <cellStyle name="Accent1 - 40% 3 2" xfId="476"/>
    <cellStyle name="Accent1 - 40% 3_Приложение №2 - Смета" xfId="477"/>
    <cellStyle name="Accent1 - 40% 4" xfId="478"/>
    <cellStyle name="Accent1 - 40%_Приложение №2 - Смета" xfId="479"/>
    <cellStyle name="Accent1 - 60%" xfId="480"/>
    <cellStyle name="Accent1 - 60% 2" xfId="481"/>
    <cellStyle name="Accent1 2" xfId="482"/>
    <cellStyle name="Accent1_Смета на ПИР ПС 127 от 21.03.2012" xfId="483"/>
    <cellStyle name="Accent2" xfId="484"/>
    <cellStyle name="Accent2 - 20%" xfId="485"/>
    <cellStyle name="Accent2 - 20% 2" xfId="486"/>
    <cellStyle name="Accent2 - 20% 2 2" xfId="487"/>
    <cellStyle name="Accent2 - 20% 2_Приложение №2 - Смета" xfId="488"/>
    <cellStyle name="Accent2 - 20% 3" xfId="489"/>
    <cellStyle name="Accent2 - 20% 3 2" xfId="490"/>
    <cellStyle name="Accent2 - 20% 3_Приложение №2 - Смета" xfId="491"/>
    <cellStyle name="Accent2 - 20% 4" xfId="492"/>
    <cellStyle name="Accent2 - 20%_Приложение №2 - Смета" xfId="493"/>
    <cellStyle name="Accent2 - 40%" xfId="494"/>
    <cellStyle name="Accent2 - 40% 2" xfId="495"/>
    <cellStyle name="Accent2 - 40% 2 2" xfId="496"/>
    <cellStyle name="Accent2 - 40% 2_Приложение №2 - Смета" xfId="497"/>
    <cellStyle name="Accent2 - 40% 3" xfId="498"/>
    <cellStyle name="Accent2 - 40% 3 2" xfId="499"/>
    <cellStyle name="Accent2 - 40% 3_Приложение №2 - Смета" xfId="500"/>
    <cellStyle name="Accent2 - 40% 4" xfId="501"/>
    <cellStyle name="Accent2 - 40%_Приложение №2 - Смета" xfId="502"/>
    <cellStyle name="Accent2 - 60%" xfId="503"/>
    <cellStyle name="Accent2 - 60% 2" xfId="504"/>
    <cellStyle name="Accent2 2" xfId="505"/>
    <cellStyle name="Accent2_Смета на ПИР ПС 127 от 21.03.2012" xfId="506"/>
    <cellStyle name="Accent3" xfId="507"/>
    <cellStyle name="Accent3 - 20%" xfId="508"/>
    <cellStyle name="Accent3 - 20% 2" xfId="509"/>
    <cellStyle name="Accent3 - 20% 2 2" xfId="510"/>
    <cellStyle name="Accent3 - 20% 2_Приложение №2 - Смета" xfId="511"/>
    <cellStyle name="Accent3 - 20% 3" xfId="512"/>
    <cellStyle name="Accent3 - 20% 3 2" xfId="513"/>
    <cellStyle name="Accent3 - 20% 3_Приложение №2 - Смета" xfId="514"/>
    <cellStyle name="Accent3 - 20% 4" xfId="515"/>
    <cellStyle name="Accent3 - 20%_Приложение №2 - Смета" xfId="516"/>
    <cellStyle name="Accent3 - 40%" xfId="517"/>
    <cellStyle name="Accent3 - 40% 2" xfId="518"/>
    <cellStyle name="Accent3 - 40% 2 2" xfId="519"/>
    <cellStyle name="Accent3 - 40% 2_Приложение №2 - Смета" xfId="520"/>
    <cellStyle name="Accent3 - 40% 3" xfId="521"/>
    <cellStyle name="Accent3 - 40% 3 2" xfId="522"/>
    <cellStyle name="Accent3 - 40% 3_Приложение №2 - Смета" xfId="523"/>
    <cellStyle name="Accent3 - 40% 4" xfId="524"/>
    <cellStyle name="Accent3 - 40%_Приложение №2 - Смета" xfId="525"/>
    <cellStyle name="Accent3 - 60%" xfId="526"/>
    <cellStyle name="Accent3 - 60% 2" xfId="527"/>
    <cellStyle name="Accent3 2" xfId="528"/>
    <cellStyle name="Accent3_Смета на ПИР ПС 127 от 21.03.2012" xfId="529"/>
    <cellStyle name="Accent4" xfId="530"/>
    <cellStyle name="Accent4 - 20%" xfId="531"/>
    <cellStyle name="Accent4 - 20% 2" xfId="532"/>
    <cellStyle name="Accent4 - 20% 2 2" xfId="533"/>
    <cellStyle name="Accent4 - 20% 2_Приложение №2 - Смета" xfId="534"/>
    <cellStyle name="Accent4 - 20% 3" xfId="535"/>
    <cellStyle name="Accent4 - 20% 3 2" xfId="536"/>
    <cellStyle name="Accent4 - 20% 3_Приложение №2 - Смета" xfId="537"/>
    <cellStyle name="Accent4 - 20% 4" xfId="538"/>
    <cellStyle name="Accent4 - 20%_Приложение №2 - Смета" xfId="539"/>
    <cellStyle name="Accent4 - 40%" xfId="540"/>
    <cellStyle name="Accent4 - 40% 2" xfId="541"/>
    <cellStyle name="Accent4 - 40% 2 2" xfId="542"/>
    <cellStyle name="Accent4 - 40% 2_Приложение №2 - Смета" xfId="543"/>
    <cellStyle name="Accent4 - 40% 3" xfId="544"/>
    <cellStyle name="Accent4 - 40% 3 2" xfId="545"/>
    <cellStyle name="Accent4 - 40% 3_Приложение №2 - Смета" xfId="546"/>
    <cellStyle name="Accent4 - 40% 4" xfId="547"/>
    <cellStyle name="Accent4 - 40%_Приложение №2 - Смета" xfId="548"/>
    <cellStyle name="Accent4 - 60%" xfId="549"/>
    <cellStyle name="Accent4 - 60% 2" xfId="550"/>
    <cellStyle name="Accent4 2" xfId="551"/>
    <cellStyle name="Accent4_Смета на ПИР ПС 127 от 21.03.2012" xfId="552"/>
    <cellStyle name="Accent5" xfId="553"/>
    <cellStyle name="Accent5 - 20%" xfId="554"/>
    <cellStyle name="Accent5 - 20% 2" xfId="555"/>
    <cellStyle name="Accent5 - 20% 2 2" xfId="556"/>
    <cellStyle name="Accent5 - 20% 2_Приложение №2 - Смета" xfId="557"/>
    <cellStyle name="Accent5 - 20% 3" xfId="558"/>
    <cellStyle name="Accent5 - 20% 3 2" xfId="559"/>
    <cellStyle name="Accent5 - 20% 3_Приложение №2 - Смета" xfId="560"/>
    <cellStyle name="Accent5 - 20% 4" xfId="561"/>
    <cellStyle name="Accent5 - 20%_Приложение №2 - Смета" xfId="562"/>
    <cellStyle name="Accent5 - 40%" xfId="563"/>
    <cellStyle name="Accent5 - 40% 2" xfId="564"/>
    <cellStyle name="Accent5 - 40% 2 2" xfId="565"/>
    <cellStyle name="Accent5 - 40% 2_Приложение №2 - Смета" xfId="566"/>
    <cellStyle name="Accent5 - 40% 3" xfId="567"/>
    <cellStyle name="Accent5 - 40% 3 2" xfId="568"/>
    <cellStyle name="Accent5 - 40% 3_Приложение №2 - Смета" xfId="569"/>
    <cellStyle name="Accent5 - 40% 4" xfId="570"/>
    <cellStyle name="Accent5 - 40%_Приложение №2 - Смета" xfId="571"/>
    <cellStyle name="Accent5 - 60%" xfId="572"/>
    <cellStyle name="Accent5 - 60% 2" xfId="573"/>
    <cellStyle name="Accent5 2" xfId="574"/>
    <cellStyle name="Accent5_Смета на ПИР ПС 127 от 21.03.2012" xfId="575"/>
    <cellStyle name="Accent6" xfId="576"/>
    <cellStyle name="Accent6 - 20%" xfId="577"/>
    <cellStyle name="Accent6 - 20% 2" xfId="578"/>
    <cellStyle name="Accent6 - 20% 2 2" xfId="579"/>
    <cellStyle name="Accent6 - 20% 2_Приложение №2 - Смета" xfId="580"/>
    <cellStyle name="Accent6 - 20% 3" xfId="581"/>
    <cellStyle name="Accent6 - 20% 3 2" xfId="582"/>
    <cellStyle name="Accent6 - 20% 3_Приложение №2 - Смета" xfId="583"/>
    <cellStyle name="Accent6 - 20% 4" xfId="584"/>
    <cellStyle name="Accent6 - 20%_Приложение №2 - Смета" xfId="585"/>
    <cellStyle name="Accent6 - 40%" xfId="586"/>
    <cellStyle name="Accent6 - 40% 2" xfId="587"/>
    <cellStyle name="Accent6 - 40% 2 2" xfId="588"/>
    <cellStyle name="Accent6 - 40% 2_Приложение №2 - Смета" xfId="589"/>
    <cellStyle name="Accent6 - 40% 3" xfId="590"/>
    <cellStyle name="Accent6 - 40% 3 2" xfId="591"/>
    <cellStyle name="Accent6 - 40% 3_Приложение №2 - Смета" xfId="592"/>
    <cellStyle name="Accent6 - 40% 4" xfId="593"/>
    <cellStyle name="Accent6 - 40%_Приложение №2 - Смета" xfId="594"/>
    <cellStyle name="Accent6 - 60%" xfId="595"/>
    <cellStyle name="Accent6 - 60% 2" xfId="596"/>
    <cellStyle name="Accent6 2" xfId="597"/>
    <cellStyle name="Accent6_Смета на ПИР ПС 127 от 21.03.2012" xfId="598"/>
    <cellStyle name="Bad" xfId="599"/>
    <cellStyle name="Calculation" xfId="600"/>
    <cellStyle name="Check Cell" xfId="601"/>
    <cellStyle name="Check Cell 2" xfId="602"/>
    <cellStyle name="Check Cell_Смета на ПИР ПС 127 от 21.03.2012" xfId="603"/>
    <cellStyle name="Default" xfId="604"/>
    <cellStyle name="Emphasis 1" xfId="605"/>
    <cellStyle name="Emphasis 1 2" xfId="606"/>
    <cellStyle name="Emphasis 2" xfId="607"/>
    <cellStyle name="Emphasis 2 2" xfId="608"/>
    <cellStyle name="Emphasis 3" xfId="609"/>
    <cellStyle name="Emphasis 3 2" xfId="610"/>
    <cellStyle name="Euro" xfId="611"/>
    <cellStyle name="Euro 2" xfId="612"/>
    <cellStyle name="Euro 3" xfId="613"/>
    <cellStyle name="Euro 4" xfId="614"/>
    <cellStyle name="Euro 5" xfId="615"/>
    <cellStyle name="Euro 6" xfId="616"/>
    <cellStyle name="Euro 7" xfId="617"/>
    <cellStyle name="Euro 8" xfId="618"/>
    <cellStyle name="Euro 9" xfId="619"/>
    <cellStyle name="Explanatory Text" xfId="620"/>
    <cellStyle name="Good" xfId="621"/>
    <cellStyle name="Good 2" xfId="622"/>
    <cellStyle name="Good_Смета на ПИР ПС 127 от 21.03.2012" xfId="623"/>
    <cellStyle name="Heading 1" xfId="624"/>
    <cellStyle name="Heading 2" xfId="625"/>
    <cellStyle name="Heading 3" xfId="626"/>
    <cellStyle name="Heading 4" xfId="627"/>
    <cellStyle name="Input" xfId="628"/>
    <cellStyle name="Input 2" xfId="629"/>
    <cellStyle name="Input_Смета на ПИР ПС 127 от 21.03.2012" xfId="630"/>
    <cellStyle name="Linked Cell" xfId="631"/>
    <cellStyle name="Neutral" xfId="632"/>
    <cellStyle name="Neutral 2" xfId="633"/>
    <cellStyle name="Neutral_Смета на ПИР ПС 127 от 21.03.2012" xfId="634"/>
    <cellStyle name="Note" xfId="635"/>
    <cellStyle name="Note 2" xfId="636"/>
    <cellStyle name="Note 3" xfId="637"/>
    <cellStyle name="Note 4" xfId="638"/>
    <cellStyle name="Note 5" xfId="639"/>
    <cellStyle name="Note 6" xfId="640"/>
    <cellStyle name="Note 7" xfId="641"/>
    <cellStyle name="Note 8" xfId="642"/>
    <cellStyle name="Note 9" xfId="643"/>
    <cellStyle name="Note_Смета на ПИР ПС 127 от 21.03.2012" xfId="644"/>
    <cellStyle name="Output" xfId="645"/>
    <cellStyle name="Output 2" xfId="646"/>
    <cellStyle name="Output_Смета на ПИР ПС 127 от 21.03.2012" xfId="647"/>
    <cellStyle name="S0" xfId="648"/>
    <cellStyle name="S0 2" xfId="649"/>
    <cellStyle name="S0 3" xfId="650"/>
    <cellStyle name="S1" xfId="651"/>
    <cellStyle name="S1 2" xfId="652"/>
    <cellStyle name="S1 3" xfId="653"/>
    <cellStyle name="S1 4" xfId="654"/>
    <cellStyle name="S1 5" xfId="655"/>
    <cellStyle name="S1_Книга1" xfId="656"/>
    <cellStyle name="S10" xfId="657"/>
    <cellStyle name="S10 2" xfId="658"/>
    <cellStyle name="S10 3" xfId="659"/>
    <cellStyle name="S10 4" xfId="660"/>
    <cellStyle name="S10 5" xfId="661"/>
    <cellStyle name="S10 6" xfId="662"/>
    <cellStyle name="S10 7" xfId="663"/>
    <cellStyle name="S10_Книга1" xfId="664"/>
    <cellStyle name="S11" xfId="665"/>
    <cellStyle name="S11 2" xfId="666"/>
    <cellStyle name="S11 3" xfId="667"/>
    <cellStyle name="S11 4" xfId="668"/>
    <cellStyle name="S11 5" xfId="669"/>
    <cellStyle name="S11 6" xfId="670"/>
    <cellStyle name="S11 7" xfId="671"/>
    <cellStyle name="S11_Книга1" xfId="672"/>
    <cellStyle name="S12" xfId="673"/>
    <cellStyle name="S12 2" xfId="674"/>
    <cellStyle name="S12 3" xfId="675"/>
    <cellStyle name="S12 3 2" xfId="676"/>
    <cellStyle name="S12 3_Книга1" xfId="677"/>
    <cellStyle name="S12 4" xfId="678"/>
    <cellStyle name="S12 5" xfId="679"/>
    <cellStyle name="S12 7" xfId="680"/>
    <cellStyle name="S12_Книга1" xfId="681"/>
    <cellStyle name="S13" xfId="682"/>
    <cellStyle name="S13 2" xfId="683"/>
    <cellStyle name="S13 3" xfId="684"/>
    <cellStyle name="S13 4" xfId="685"/>
    <cellStyle name="S13 5" xfId="686"/>
    <cellStyle name="S13 6" xfId="687"/>
    <cellStyle name="S13 7" xfId="688"/>
    <cellStyle name="S13_Книга1" xfId="689"/>
    <cellStyle name="S14" xfId="690"/>
    <cellStyle name="S14 2" xfId="691"/>
    <cellStyle name="S14 2 2" xfId="692"/>
    <cellStyle name="S14 3" xfId="693"/>
    <cellStyle name="S14 4" xfId="694"/>
    <cellStyle name="S14 5" xfId="695"/>
    <cellStyle name="S14 6" xfId="696"/>
    <cellStyle name="S14 7" xfId="697"/>
    <cellStyle name="S14_Книга1" xfId="698"/>
    <cellStyle name="S15" xfId="699"/>
    <cellStyle name="S15 2" xfId="700"/>
    <cellStyle name="S15 3" xfId="701"/>
    <cellStyle name="S15 4" xfId="702"/>
    <cellStyle name="S15 5" xfId="703"/>
    <cellStyle name="S15 6" xfId="704"/>
    <cellStyle name="S15 7" xfId="705"/>
    <cellStyle name="S15_Книга1" xfId="706"/>
    <cellStyle name="S16" xfId="707"/>
    <cellStyle name="S16 2" xfId="708"/>
    <cellStyle name="S16 3" xfId="709"/>
    <cellStyle name="S16 4" xfId="710"/>
    <cellStyle name="S16 5" xfId="711"/>
    <cellStyle name="S16_Книга1" xfId="712"/>
    <cellStyle name="S17" xfId="713"/>
    <cellStyle name="S17 2" xfId="714"/>
    <cellStyle name="S17 3" xfId="715"/>
    <cellStyle name="S17 4" xfId="716"/>
    <cellStyle name="S17_Книга1" xfId="717"/>
    <cellStyle name="S18" xfId="718"/>
    <cellStyle name="S18 2" xfId="719"/>
    <cellStyle name="S18 3" xfId="720"/>
    <cellStyle name="S18 4" xfId="721"/>
    <cellStyle name="S18_Книга1" xfId="722"/>
    <cellStyle name="S19" xfId="723"/>
    <cellStyle name="S19 2" xfId="724"/>
    <cellStyle name="S19 3" xfId="725"/>
    <cellStyle name="S19 4" xfId="726"/>
    <cellStyle name="S19_Книга1" xfId="727"/>
    <cellStyle name="S2" xfId="728"/>
    <cellStyle name="S2 2" xfId="729"/>
    <cellStyle name="S2 3" xfId="730"/>
    <cellStyle name="S2 4" xfId="731"/>
    <cellStyle name="S2 5" xfId="732"/>
    <cellStyle name="S2 6" xfId="733"/>
    <cellStyle name="S2_Книга1" xfId="734"/>
    <cellStyle name="S20" xfId="735"/>
    <cellStyle name="S20 2" xfId="736"/>
    <cellStyle name="S20 3" xfId="737"/>
    <cellStyle name="S20 4" xfId="738"/>
    <cellStyle name="S20_Книга1" xfId="739"/>
    <cellStyle name="S21" xfId="740"/>
    <cellStyle name="S21 12" xfId="741"/>
    <cellStyle name="S21 2" xfId="742"/>
    <cellStyle name="S21 3" xfId="743"/>
    <cellStyle name="S21 4" xfId="744"/>
    <cellStyle name="S21_Книга1" xfId="745"/>
    <cellStyle name="S22" xfId="746"/>
    <cellStyle name="S22 2" xfId="747"/>
    <cellStyle name="S22 3" xfId="748"/>
    <cellStyle name="S22 4" xfId="749"/>
    <cellStyle name="S22_Книга1" xfId="750"/>
    <cellStyle name="S23" xfId="751"/>
    <cellStyle name="S23 2" xfId="752"/>
    <cellStyle name="S23 3" xfId="753"/>
    <cellStyle name="S23 4" xfId="754"/>
    <cellStyle name="S23_Книга1" xfId="755"/>
    <cellStyle name="S24" xfId="756"/>
    <cellStyle name="S24 2" xfId="757"/>
    <cellStyle name="S24 3" xfId="758"/>
    <cellStyle name="S24 4" xfId="759"/>
    <cellStyle name="S24 5" xfId="760"/>
    <cellStyle name="S24_Книга1" xfId="761"/>
    <cellStyle name="S25" xfId="762"/>
    <cellStyle name="S25 2" xfId="763"/>
    <cellStyle name="S25 3" xfId="764"/>
    <cellStyle name="S25 4" xfId="765"/>
    <cellStyle name="S25 5" xfId="766"/>
    <cellStyle name="S25 6" xfId="767"/>
    <cellStyle name="S25_Книга1" xfId="768"/>
    <cellStyle name="S26" xfId="769"/>
    <cellStyle name="S26 2" xfId="770"/>
    <cellStyle name="S26 3" xfId="771"/>
    <cellStyle name="S26 4" xfId="772"/>
    <cellStyle name="S26 5" xfId="773"/>
    <cellStyle name="S26_Книга1" xfId="774"/>
    <cellStyle name="S27" xfId="775"/>
    <cellStyle name="S27 11" xfId="776"/>
    <cellStyle name="S27 12" xfId="777"/>
    <cellStyle name="S27 2" xfId="778"/>
    <cellStyle name="S27 3" xfId="779"/>
    <cellStyle name="S27 4" xfId="780"/>
    <cellStyle name="S27_Книга1" xfId="781"/>
    <cellStyle name="S28" xfId="782"/>
    <cellStyle name="S28 2" xfId="783"/>
    <cellStyle name="S28 3" xfId="784"/>
    <cellStyle name="S28_Книга1" xfId="785"/>
    <cellStyle name="S29" xfId="786"/>
    <cellStyle name="S29 2" xfId="787"/>
    <cellStyle name="S29 3" xfId="788"/>
    <cellStyle name="S29 4" xfId="789"/>
    <cellStyle name="S29 5" xfId="790"/>
    <cellStyle name="S29_Книга1" xfId="791"/>
    <cellStyle name="S3" xfId="792"/>
    <cellStyle name="S3 2" xfId="793"/>
    <cellStyle name="S3 2 2" xfId="794"/>
    <cellStyle name="S3 3" xfId="795"/>
    <cellStyle name="S3 4" xfId="796"/>
    <cellStyle name="S3_Книга1" xfId="797"/>
    <cellStyle name="S30" xfId="798"/>
    <cellStyle name="S30 2" xfId="799"/>
    <cellStyle name="S30 3" xfId="800"/>
    <cellStyle name="S30 4" xfId="801"/>
    <cellStyle name="S30_Книга1" xfId="802"/>
    <cellStyle name="S31" xfId="803"/>
    <cellStyle name="S31 2" xfId="804"/>
    <cellStyle name="S31 3" xfId="805"/>
    <cellStyle name="S31 4" xfId="806"/>
    <cellStyle name="S31 5" xfId="807"/>
    <cellStyle name="S31_Книга1" xfId="808"/>
    <cellStyle name="S32" xfId="809"/>
    <cellStyle name="S32 2" xfId="810"/>
    <cellStyle name="S32 3" xfId="811"/>
    <cellStyle name="S32 4" xfId="812"/>
    <cellStyle name="S32_Книга1" xfId="813"/>
    <cellStyle name="S33" xfId="814"/>
    <cellStyle name="S33 2" xfId="815"/>
    <cellStyle name="S33 3" xfId="816"/>
    <cellStyle name="S33 4" xfId="817"/>
    <cellStyle name="S33 5" xfId="818"/>
    <cellStyle name="S33_Книга1" xfId="819"/>
    <cellStyle name="S34" xfId="820"/>
    <cellStyle name="S34 2" xfId="821"/>
    <cellStyle name="S34 3" xfId="822"/>
    <cellStyle name="S34 4" xfId="823"/>
    <cellStyle name="S34_Книга1" xfId="824"/>
    <cellStyle name="S35" xfId="825"/>
    <cellStyle name="S35 2" xfId="826"/>
    <cellStyle name="S35 3" xfId="827"/>
    <cellStyle name="S35 4" xfId="828"/>
    <cellStyle name="S35 5" xfId="829"/>
    <cellStyle name="S35_Книга1" xfId="830"/>
    <cellStyle name="S36" xfId="831"/>
    <cellStyle name="S36 2" xfId="832"/>
    <cellStyle name="S36 3" xfId="833"/>
    <cellStyle name="S36 4" xfId="834"/>
    <cellStyle name="S36 5" xfId="835"/>
    <cellStyle name="S36_Книга1" xfId="836"/>
    <cellStyle name="S37" xfId="837"/>
    <cellStyle name="S37 2" xfId="838"/>
    <cellStyle name="S37 3" xfId="839"/>
    <cellStyle name="S37 4" xfId="840"/>
    <cellStyle name="S37 5" xfId="841"/>
    <cellStyle name="S37 6" xfId="842"/>
    <cellStyle name="S37_Книга1" xfId="843"/>
    <cellStyle name="S38" xfId="844"/>
    <cellStyle name="S38 2" xfId="845"/>
    <cellStyle name="S38 3" xfId="846"/>
    <cellStyle name="S38 4" xfId="847"/>
    <cellStyle name="S38_Книга1" xfId="848"/>
    <cellStyle name="S39" xfId="849"/>
    <cellStyle name="S39 2" xfId="850"/>
    <cellStyle name="S39 3" xfId="851"/>
    <cellStyle name="S39 4" xfId="852"/>
    <cellStyle name="S39_Книга1" xfId="853"/>
    <cellStyle name="S4" xfId="854"/>
    <cellStyle name="S4 2" xfId="855"/>
    <cellStyle name="S4 2 2" xfId="856"/>
    <cellStyle name="S4 3" xfId="857"/>
    <cellStyle name="S4 5" xfId="858"/>
    <cellStyle name="S4_Книга1" xfId="859"/>
    <cellStyle name="S40" xfId="860"/>
    <cellStyle name="S40 2" xfId="861"/>
    <cellStyle name="S40 3" xfId="862"/>
    <cellStyle name="S40 4" xfId="863"/>
    <cellStyle name="S40_Книга1" xfId="864"/>
    <cellStyle name="S41" xfId="865"/>
    <cellStyle name="S41 2" xfId="866"/>
    <cellStyle name="S41 3" xfId="867"/>
    <cellStyle name="S41 4" xfId="868"/>
    <cellStyle name="S41 5" xfId="869"/>
    <cellStyle name="S41 6" xfId="870"/>
    <cellStyle name="S41_Книга1" xfId="871"/>
    <cellStyle name="S42" xfId="872"/>
    <cellStyle name="S42 2" xfId="873"/>
    <cellStyle name="S42 3" xfId="874"/>
    <cellStyle name="S42_Книга1" xfId="875"/>
    <cellStyle name="S43" xfId="876"/>
    <cellStyle name="S43 2" xfId="877"/>
    <cellStyle name="S43 3" xfId="878"/>
    <cellStyle name="S43 4" xfId="879"/>
    <cellStyle name="S43_Книга1" xfId="880"/>
    <cellStyle name="S44" xfId="881"/>
    <cellStyle name="S44 2" xfId="882"/>
    <cellStyle name="S44 3" xfId="883"/>
    <cellStyle name="S44 4" xfId="884"/>
    <cellStyle name="S44 5" xfId="885"/>
    <cellStyle name="S44 6" xfId="886"/>
    <cellStyle name="S44_Книга1" xfId="887"/>
    <cellStyle name="S45" xfId="888"/>
    <cellStyle name="S45 2" xfId="889"/>
    <cellStyle name="S45 3" xfId="890"/>
    <cellStyle name="S45_Книга1" xfId="891"/>
    <cellStyle name="S46" xfId="892"/>
    <cellStyle name="S46 2" xfId="893"/>
    <cellStyle name="S46 3" xfId="894"/>
    <cellStyle name="S46_Книга1" xfId="895"/>
    <cellStyle name="S47" xfId="896"/>
    <cellStyle name="S47 2" xfId="897"/>
    <cellStyle name="S47 3" xfId="898"/>
    <cellStyle name="S47 4" xfId="899"/>
    <cellStyle name="S47 5" xfId="900"/>
    <cellStyle name="S47 6" xfId="901"/>
    <cellStyle name="S48" xfId="902"/>
    <cellStyle name="S48 2" xfId="903"/>
    <cellStyle name="S48 3" xfId="904"/>
    <cellStyle name="S48 4" xfId="905"/>
    <cellStyle name="S48 5" xfId="906"/>
    <cellStyle name="S48 6" xfId="907"/>
    <cellStyle name="S49" xfId="908"/>
    <cellStyle name="S49 10" xfId="909"/>
    <cellStyle name="S49 2" xfId="910"/>
    <cellStyle name="S49 3" xfId="911"/>
    <cellStyle name="S5" xfId="912"/>
    <cellStyle name="S5 2" xfId="913"/>
    <cellStyle name="S5 3" xfId="914"/>
    <cellStyle name="S5 4" xfId="915"/>
    <cellStyle name="S5 5" xfId="916"/>
    <cellStyle name="S5 6" xfId="917"/>
    <cellStyle name="S5 7" xfId="918"/>
    <cellStyle name="S5 8" xfId="919"/>
    <cellStyle name="S5 9" xfId="920"/>
    <cellStyle name="S5_Книга1" xfId="921"/>
    <cellStyle name="S50" xfId="922"/>
    <cellStyle name="S50 2" xfId="923"/>
    <cellStyle name="S50 3" xfId="924"/>
    <cellStyle name="S50 4" xfId="925"/>
    <cellStyle name="S50 5" xfId="926"/>
    <cellStyle name="S50 7" xfId="927"/>
    <cellStyle name="S51" xfId="928"/>
    <cellStyle name="S51 2" xfId="929"/>
    <cellStyle name="S51 3" xfId="930"/>
    <cellStyle name="S51 4" xfId="931"/>
    <cellStyle name="S51 5" xfId="932"/>
    <cellStyle name="S51 6" xfId="933"/>
    <cellStyle name="S51 7" xfId="934"/>
    <cellStyle name="S52" xfId="935"/>
    <cellStyle name="S52 10" xfId="936"/>
    <cellStyle name="S52 2" xfId="937"/>
    <cellStyle name="S52 3" xfId="938"/>
    <cellStyle name="S52 9" xfId="939"/>
    <cellStyle name="S53" xfId="940"/>
    <cellStyle name="S53 2" xfId="941"/>
    <cellStyle name="S53 3" xfId="942"/>
    <cellStyle name="S53 4" xfId="943"/>
    <cellStyle name="S53 6" xfId="944"/>
    <cellStyle name="S54" xfId="945"/>
    <cellStyle name="S54 2" xfId="946"/>
    <cellStyle name="S54 3" xfId="947"/>
    <cellStyle name="S54 4" xfId="948"/>
    <cellStyle name="S54 5" xfId="949"/>
    <cellStyle name="S54 6" xfId="950"/>
    <cellStyle name="S54 8" xfId="951"/>
    <cellStyle name="S55" xfId="952"/>
    <cellStyle name="S55 2" xfId="953"/>
    <cellStyle name="S55 3" xfId="954"/>
    <cellStyle name="S55 4" xfId="955"/>
    <cellStyle name="S56" xfId="956"/>
    <cellStyle name="S56 2" xfId="957"/>
    <cellStyle name="S56 3" xfId="958"/>
    <cellStyle name="S56 4" xfId="959"/>
    <cellStyle name="S56 5" xfId="960"/>
    <cellStyle name="S56 6" xfId="961"/>
    <cellStyle name="S57" xfId="962"/>
    <cellStyle name="S57 2" xfId="963"/>
    <cellStyle name="S57 3" xfId="964"/>
    <cellStyle name="S57 4" xfId="965"/>
    <cellStyle name="S58" xfId="966"/>
    <cellStyle name="S58 2" xfId="967"/>
    <cellStyle name="S58 3" xfId="968"/>
    <cellStyle name="S58 4" xfId="969"/>
    <cellStyle name="S59" xfId="970"/>
    <cellStyle name="S59 2" xfId="971"/>
    <cellStyle name="S59 3" xfId="972"/>
    <cellStyle name="S59 4" xfId="973"/>
    <cellStyle name="S6" xfId="974"/>
    <cellStyle name="S6 2" xfId="975"/>
    <cellStyle name="S6 3" xfId="976"/>
    <cellStyle name="S6 4" xfId="977"/>
    <cellStyle name="S6 5" xfId="978"/>
    <cellStyle name="S6 6" xfId="979"/>
    <cellStyle name="S6 7" xfId="980"/>
    <cellStyle name="S6_Книга1" xfId="981"/>
    <cellStyle name="S60" xfId="982"/>
    <cellStyle name="S60 2" xfId="983"/>
    <cellStyle name="S60 3" xfId="984"/>
    <cellStyle name="S60 4" xfId="985"/>
    <cellStyle name="S60 5" xfId="986"/>
    <cellStyle name="S60 6" xfId="987"/>
    <cellStyle name="S60 7" xfId="988"/>
    <cellStyle name="S61" xfId="989"/>
    <cellStyle name="S61 2" xfId="990"/>
    <cellStyle name="S61 3" xfId="991"/>
    <cellStyle name="S61 4" xfId="992"/>
    <cellStyle name="S61 5" xfId="993"/>
    <cellStyle name="S61 6" xfId="994"/>
    <cellStyle name="S61 7" xfId="995"/>
    <cellStyle name="S61 8" xfId="996"/>
    <cellStyle name="S62" xfId="997"/>
    <cellStyle name="S62 2" xfId="998"/>
    <cellStyle name="S62 3" xfId="999"/>
    <cellStyle name="S62 4" xfId="1000"/>
    <cellStyle name="S62 5" xfId="1001"/>
    <cellStyle name="S62 6" xfId="1002"/>
    <cellStyle name="S63" xfId="1003"/>
    <cellStyle name="S63 10" xfId="1004"/>
    <cellStyle name="S63 2" xfId="1005"/>
    <cellStyle name="S63 3" xfId="1006"/>
    <cellStyle name="S63 4" xfId="1007"/>
    <cellStyle name="S63 5" xfId="1008"/>
    <cellStyle name="S63 6" xfId="1009"/>
    <cellStyle name="S63 7" xfId="1010"/>
    <cellStyle name="S63 8" xfId="1011"/>
    <cellStyle name="S64" xfId="1012"/>
    <cellStyle name="S64 10" xfId="1013"/>
    <cellStyle name="S64 11" xfId="1014"/>
    <cellStyle name="S64 12" xfId="1015"/>
    <cellStyle name="S64 2" xfId="1016"/>
    <cellStyle name="S64 3" xfId="1017"/>
    <cellStyle name="S64 4" xfId="1018"/>
    <cellStyle name="S64 5" xfId="1019"/>
    <cellStyle name="S64 6" xfId="1020"/>
    <cellStyle name="S64 7" xfId="1021"/>
    <cellStyle name="S64 8" xfId="1022"/>
    <cellStyle name="S64 9" xfId="1023"/>
    <cellStyle name="S65" xfId="1024"/>
    <cellStyle name="S65 10" xfId="1025"/>
    <cellStyle name="S65 11" xfId="1026"/>
    <cellStyle name="S65 2" xfId="1027"/>
    <cellStyle name="S65 3" xfId="1028"/>
    <cellStyle name="S65 4" xfId="1029"/>
    <cellStyle name="S65 5" xfId="1030"/>
    <cellStyle name="S65 6" xfId="1031"/>
    <cellStyle name="S65 7" xfId="1032"/>
    <cellStyle name="S65 8" xfId="1033"/>
    <cellStyle name="S65 9" xfId="1034"/>
    <cellStyle name="S66" xfId="1035"/>
    <cellStyle name="S66 2" xfId="1036"/>
    <cellStyle name="S66 3" xfId="1037"/>
    <cellStyle name="S66 4" xfId="1038"/>
    <cellStyle name="S66 5" xfId="1039"/>
    <cellStyle name="S66 6" xfId="1040"/>
    <cellStyle name="S66 7" xfId="1041"/>
    <cellStyle name="S67" xfId="1042"/>
    <cellStyle name="S67 10" xfId="1043"/>
    <cellStyle name="S67 11" xfId="1044"/>
    <cellStyle name="S67 2" xfId="1045"/>
    <cellStyle name="S67 3" xfId="1046"/>
    <cellStyle name="S67 4" xfId="1047"/>
    <cellStyle name="S67 5" xfId="1048"/>
    <cellStyle name="S67 6" xfId="1049"/>
    <cellStyle name="S67 7" xfId="1050"/>
    <cellStyle name="S67 8" xfId="1051"/>
    <cellStyle name="S67 9" xfId="1052"/>
    <cellStyle name="S68" xfId="1053"/>
    <cellStyle name="S68 10" xfId="1054"/>
    <cellStyle name="S68 11" xfId="1055"/>
    <cellStyle name="S68 12" xfId="1056"/>
    <cellStyle name="S68 2" xfId="1057"/>
    <cellStyle name="S68 3" xfId="1058"/>
    <cellStyle name="S68 3 2" xfId="1059"/>
    <cellStyle name="S68 4" xfId="1060"/>
    <cellStyle name="S68 5" xfId="1061"/>
    <cellStyle name="S68 6" xfId="1062"/>
    <cellStyle name="S68 7" xfId="1063"/>
    <cellStyle name="S68 8" xfId="1064"/>
    <cellStyle name="S68 9" xfId="1065"/>
    <cellStyle name="S69" xfId="1066"/>
    <cellStyle name="S69 2" xfId="1067"/>
    <cellStyle name="S69 3" xfId="1068"/>
    <cellStyle name="S69 4" xfId="1069"/>
    <cellStyle name="S69 5" xfId="1070"/>
    <cellStyle name="S69 6" xfId="1071"/>
    <cellStyle name="S69 7" xfId="1072"/>
    <cellStyle name="S69 8" xfId="1073"/>
    <cellStyle name="S69 9" xfId="1074"/>
    <cellStyle name="S7" xfId="1075"/>
    <cellStyle name="S7 2" xfId="1076"/>
    <cellStyle name="S7 2 2" xfId="1077"/>
    <cellStyle name="S7 3" xfId="1078"/>
    <cellStyle name="S7 4" xfId="1079"/>
    <cellStyle name="S7 5" xfId="1080"/>
    <cellStyle name="S7 6" xfId="1081"/>
    <cellStyle name="S7 7" xfId="1082"/>
    <cellStyle name="S7_Книга1" xfId="1083"/>
    <cellStyle name="S70" xfId="1084"/>
    <cellStyle name="S70 10" xfId="1085"/>
    <cellStyle name="S70 11" xfId="1086"/>
    <cellStyle name="S70 2" xfId="1087"/>
    <cellStyle name="S70 3" xfId="1088"/>
    <cellStyle name="S70 4" xfId="1089"/>
    <cellStyle name="S70 5" xfId="1090"/>
    <cellStyle name="S70 6" xfId="1091"/>
    <cellStyle name="S70 7" xfId="1092"/>
    <cellStyle name="S70 8" xfId="1093"/>
    <cellStyle name="S70 9" xfId="1094"/>
    <cellStyle name="S71" xfId="1095"/>
    <cellStyle name="S71 10" xfId="1096"/>
    <cellStyle name="S71 2" xfId="1097"/>
    <cellStyle name="S71 3" xfId="1098"/>
    <cellStyle name="S71 4" xfId="1099"/>
    <cellStyle name="S71 5" xfId="1100"/>
    <cellStyle name="S71 6" xfId="1101"/>
    <cellStyle name="S71 7" xfId="1102"/>
    <cellStyle name="S71 8" xfId="1103"/>
    <cellStyle name="S71 9" xfId="1104"/>
    <cellStyle name="S72" xfId="1105"/>
    <cellStyle name="S72 2" xfId="1106"/>
    <cellStyle name="S72 3" xfId="1107"/>
    <cellStyle name="S72 4" xfId="1108"/>
    <cellStyle name="S72 5" xfId="1109"/>
    <cellStyle name="S72 6" xfId="1110"/>
    <cellStyle name="S72 7" xfId="1111"/>
    <cellStyle name="S72 8" xfId="1112"/>
    <cellStyle name="S73" xfId="1113"/>
    <cellStyle name="S73 2" xfId="1114"/>
    <cellStyle name="S73 3" xfId="1115"/>
    <cellStyle name="S73 4" xfId="1116"/>
    <cellStyle name="S74" xfId="1117"/>
    <cellStyle name="S74 2" xfId="1118"/>
    <cellStyle name="S74 3" xfId="1119"/>
    <cellStyle name="S74 4" xfId="1120"/>
    <cellStyle name="S75" xfId="1121"/>
    <cellStyle name="S75 2" xfId="1122"/>
    <cellStyle name="S75 3" xfId="1123"/>
    <cellStyle name="S76" xfId="1124"/>
    <cellStyle name="S76 2" xfId="1125"/>
    <cellStyle name="S76 3" xfId="1126"/>
    <cellStyle name="S76 4" xfId="1127"/>
    <cellStyle name="S77" xfId="1128"/>
    <cellStyle name="S77 2" xfId="1129"/>
    <cellStyle name="S78" xfId="1130"/>
    <cellStyle name="S78 2" xfId="1131"/>
    <cellStyle name="S78 3" xfId="1132"/>
    <cellStyle name="S79" xfId="1133"/>
    <cellStyle name="S8" xfId="1134"/>
    <cellStyle name="S8 2" xfId="1135"/>
    <cellStyle name="S8 2 2" xfId="1136"/>
    <cellStyle name="S8 3" xfId="1137"/>
    <cellStyle name="S8 4" xfId="1138"/>
    <cellStyle name="S8 5" xfId="1139"/>
    <cellStyle name="S8 6" xfId="1140"/>
    <cellStyle name="S8 7" xfId="1141"/>
    <cellStyle name="S8 8" xfId="1142"/>
    <cellStyle name="S8_Книга1" xfId="1143"/>
    <cellStyle name="S80" xfId="1144"/>
    <cellStyle name="S80 2" xfId="1145"/>
    <cellStyle name="S81" xfId="1146"/>
    <cellStyle name="S82" xfId="1147"/>
    <cellStyle name="S83" xfId="1148"/>
    <cellStyle name="S84" xfId="1149"/>
    <cellStyle name="S85" xfId="1150"/>
    <cellStyle name="S86" xfId="1151"/>
    <cellStyle name="S9" xfId="1152"/>
    <cellStyle name="S9 2" xfId="1153"/>
    <cellStyle name="S9 3" xfId="1154"/>
    <cellStyle name="S9 4" xfId="1155"/>
    <cellStyle name="S9 5" xfId="1156"/>
    <cellStyle name="S9 6" xfId="1157"/>
    <cellStyle name="S9 7" xfId="1158"/>
    <cellStyle name="S9_Книга1" xfId="1159"/>
    <cellStyle name="Sheet Title" xfId="1160"/>
    <cellStyle name="Title" xfId="1161"/>
    <cellStyle name="Total" xfId="1162"/>
    <cellStyle name="Total 2" xfId="1163"/>
    <cellStyle name="Total_Смета на ПИР ПС 127 от 21.03.2012" xfId="1164"/>
    <cellStyle name="Warning Text" xfId="1165"/>
    <cellStyle name="Warning Text 2" xfId="1166"/>
    <cellStyle name="Акт" xfId="1167"/>
    <cellStyle name="АктМТСН" xfId="1168"/>
    <cellStyle name="Акцент1 2" xfId="1169"/>
    <cellStyle name="Акцент1 2 2" xfId="1170"/>
    <cellStyle name="Акцент1 3" xfId="1171"/>
    <cellStyle name="Акцент1 4" xfId="1172"/>
    <cellStyle name="Акцент1 5" xfId="1173"/>
    <cellStyle name="Акцент1 6" xfId="1174"/>
    <cellStyle name="Акцент1 7" xfId="1175"/>
    <cellStyle name="Акцент1 8" xfId="1176"/>
    <cellStyle name="Акцент1 9" xfId="1177"/>
    <cellStyle name="Акцент2 2" xfId="1178"/>
    <cellStyle name="Акцент2 2 2" xfId="1179"/>
    <cellStyle name="Акцент2 3" xfId="1180"/>
    <cellStyle name="Акцент2 4" xfId="1181"/>
    <cellStyle name="Акцент2 5" xfId="1182"/>
    <cellStyle name="Акцент2 6" xfId="1183"/>
    <cellStyle name="Акцент2 7" xfId="1184"/>
    <cellStyle name="Акцент2 8" xfId="1185"/>
    <cellStyle name="Акцент2 9" xfId="1186"/>
    <cellStyle name="Акцент3 2" xfId="1187"/>
    <cellStyle name="Акцент3 2 2" xfId="1188"/>
    <cellStyle name="Акцент3 3" xfId="1189"/>
    <cellStyle name="Акцент3 4" xfId="1190"/>
    <cellStyle name="Акцент3 5" xfId="1191"/>
    <cellStyle name="Акцент3 6" xfId="1192"/>
    <cellStyle name="Акцент3 7" xfId="1193"/>
    <cellStyle name="Акцент3 8" xfId="1194"/>
    <cellStyle name="Акцент3 9" xfId="1195"/>
    <cellStyle name="Акцент4 2" xfId="1196"/>
    <cellStyle name="Акцент4 2 2" xfId="1197"/>
    <cellStyle name="Акцент4 3" xfId="1198"/>
    <cellStyle name="Акцент4 4" xfId="1199"/>
    <cellStyle name="Акцент4 5" xfId="1200"/>
    <cellStyle name="Акцент4 6" xfId="1201"/>
    <cellStyle name="Акцент4 7" xfId="1202"/>
    <cellStyle name="Акцент4 8" xfId="1203"/>
    <cellStyle name="Акцент4 9" xfId="1204"/>
    <cellStyle name="Акцент5 2" xfId="1205"/>
    <cellStyle name="Акцент5 2 2" xfId="1206"/>
    <cellStyle name="Акцент5 3" xfId="1207"/>
    <cellStyle name="Акцент5 4" xfId="1208"/>
    <cellStyle name="Акцент5 5" xfId="1209"/>
    <cellStyle name="Акцент5 6" xfId="1210"/>
    <cellStyle name="Акцент5 7" xfId="1211"/>
    <cellStyle name="Акцент5 8" xfId="1212"/>
    <cellStyle name="Акцент5 9" xfId="1213"/>
    <cellStyle name="Акцент6 2" xfId="1214"/>
    <cellStyle name="Акцент6 2 2" xfId="1215"/>
    <cellStyle name="Акцент6 3" xfId="1216"/>
    <cellStyle name="Акцент6 4" xfId="1217"/>
    <cellStyle name="Акцент6 5" xfId="1218"/>
    <cellStyle name="Акцент6 6" xfId="1219"/>
    <cellStyle name="Акцент6 7" xfId="1220"/>
    <cellStyle name="Акцент6 8" xfId="1221"/>
    <cellStyle name="Акцент6 9" xfId="1222"/>
    <cellStyle name="Ввод  2" xfId="1223"/>
    <cellStyle name="Ввод  2 2" xfId="1224"/>
    <cellStyle name="Ввод  3" xfId="1225"/>
    <cellStyle name="Ввод  4" xfId="1226"/>
    <cellStyle name="Ввод  5" xfId="1227"/>
    <cellStyle name="Ввод  6" xfId="1228"/>
    <cellStyle name="Ввод  7" xfId="1229"/>
    <cellStyle name="Ввод  8" xfId="1230"/>
    <cellStyle name="Ввод  9" xfId="1231"/>
    <cellStyle name="ВедРесурсов" xfId="1232"/>
    <cellStyle name="ВедРесурсовАкт" xfId="1233"/>
    <cellStyle name="Вывод 2" xfId="1234"/>
    <cellStyle name="Вывод 2 2" xfId="1235"/>
    <cellStyle name="Вывод 3" xfId="1236"/>
    <cellStyle name="Вывод 4" xfId="1237"/>
    <cellStyle name="Вывод 5" xfId="1238"/>
    <cellStyle name="Вывод 6" xfId="1239"/>
    <cellStyle name="Вывод 7" xfId="1240"/>
    <cellStyle name="Вывод 8" xfId="1241"/>
    <cellStyle name="Вывод 9" xfId="1242"/>
    <cellStyle name="Вычисление 2" xfId="1243"/>
    <cellStyle name="Вычисление 2 2" xfId="1244"/>
    <cellStyle name="Вычисление 3" xfId="1245"/>
    <cellStyle name="Вычисление 4" xfId="1246"/>
    <cellStyle name="Вычисление 5" xfId="1247"/>
    <cellStyle name="Вычисление 6" xfId="1248"/>
    <cellStyle name="Вычисление 7" xfId="1249"/>
    <cellStyle name="Вычисление 8" xfId="1250"/>
    <cellStyle name="Вычисление 9" xfId="1251"/>
    <cellStyle name="Денежный 2" xfId="1252"/>
    <cellStyle name="Денежный 2 10" xfId="1253"/>
    <cellStyle name="Денежный 2 11" xfId="1254"/>
    <cellStyle name="Денежный 2 12" xfId="1255"/>
    <cellStyle name="Денежный 2 13" xfId="1256"/>
    <cellStyle name="Денежный 2 14" xfId="1257"/>
    <cellStyle name="Денежный 2 15" xfId="1258"/>
    <cellStyle name="Денежный 2 16" xfId="1259"/>
    <cellStyle name="Денежный 2 17" xfId="1260"/>
    <cellStyle name="Денежный 2 18" xfId="1261"/>
    <cellStyle name="Денежный 2 19" xfId="1262"/>
    <cellStyle name="Денежный 2 2" xfId="1263"/>
    <cellStyle name="Денежный 2 20" xfId="1264"/>
    <cellStyle name="Денежный 2 21" xfId="1265"/>
    <cellStyle name="Денежный 2 22" xfId="1266"/>
    <cellStyle name="Денежный 2 23" xfId="1267"/>
    <cellStyle name="Денежный 2 24" xfId="1268"/>
    <cellStyle name="Денежный 2 25" xfId="1269"/>
    <cellStyle name="Денежный 2 26" xfId="1270"/>
    <cellStyle name="Денежный 2 27" xfId="1271"/>
    <cellStyle name="Денежный 2 28" xfId="1272"/>
    <cellStyle name="Денежный 2 29" xfId="1273"/>
    <cellStyle name="Денежный 2 3" xfId="1274"/>
    <cellStyle name="Денежный 2 30" xfId="1275"/>
    <cellStyle name="Денежный 2 31" xfId="1276"/>
    <cellStyle name="Денежный 2 32" xfId="1277"/>
    <cellStyle name="Денежный 2 33" xfId="1278"/>
    <cellStyle name="Денежный 2 34" xfId="1279"/>
    <cellStyle name="Денежный 2 35" xfId="1280"/>
    <cellStyle name="Денежный 2 36" xfId="1281"/>
    <cellStyle name="Денежный 2 37" xfId="1282"/>
    <cellStyle name="Денежный 2 38" xfId="1283"/>
    <cellStyle name="Денежный 2 39" xfId="1284"/>
    <cellStyle name="Денежный 2 4" xfId="1285"/>
    <cellStyle name="Денежный 2 40" xfId="1286"/>
    <cellStyle name="Денежный 2 41" xfId="1287"/>
    <cellStyle name="Денежный 2 42" xfId="1288"/>
    <cellStyle name="Денежный 2 43" xfId="1289"/>
    <cellStyle name="Денежный 2 44" xfId="1290"/>
    <cellStyle name="Денежный 2 45" xfId="1291"/>
    <cellStyle name="Денежный 2 46" xfId="1292"/>
    <cellStyle name="Денежный 2 47" xfId="1293"/>
    <cellStyle name="Денежный 2 48" xfId="1294"/>
    <cellStyle name="Денежный 2 49" xfId="1295"/>
    <cellStyle name="Денежный 2 5" xfId="1296"/>
    <cellStyle name="Денежный 2 50" xfId="1297"/>
    <cellStyle name="Денежный 2 51" xfId="1298"/>
    <cellStyle name="Денежный 2 52" xfId="1299"/>
    <cellStyle name="Денежный 2 53" xfId="1300"/>
    <cellStyle name="Денежный 2 54" xfId="1301"/>
    <cellStyle name="Денежный 2 55" xfId="1302"/>
    <cellStyle name="Денежный 2 56" xfId="1303"/>
    <cellStyle name="Денежный 2 57" xfId="1304"/>
    <cellStyle name="Денежный 2 58" xfId="1305"/>
    <cellStyle name="Денежный 2 59" xfId="1306"/>
    <cellStyle name="Денежный 2 6" xfId="1307"/>
    <cellStyle name="Денежный 2 60" xfId="1308"/>
    <cellStyle name="Денежный 2 61" xfId="1309"/>
    <cellStyle name="Денежный 2 62" xfId="1310"/>
    <cellStyle name="Денежный 2 63" xfId="1311"/>
    <cellStyle name="Денежный 2 64" xfId="1312"/>
    <cellStyle name="Денежный 2 65" xfId="1313"/>
    <cellStyle name="Денежный 2 66" xfId="1314"/>
    <cellStyle name="Денежный 2 67" xfId="1315"/>
    <cellStyle name="Денежный 2 68" xfId="1316"/>
    <cellStyle name="Денежный 2 69" xfId="1317"/>
    <cellStyle name="Денежный 2 7" xfId="1318"/>
    <cellStyle name="Денежный 2 70" xfId="1319"/>
    <cellStyle name="Денежный 2 71" xfId="1320"/>
    <cellStyle name="Денежный 2 72" xfId="1321"/>
    <cellStyle name="Денежный 2 73" xfId="1322"/>
    <cellStyle name="Денежный 2 74" xfId="1323"/>
    <cellStyle name="Денежный 2 75" xfId="1324"/>
    <cellStyle name="Денежный 2 76" xfId="1325"/>
    <cellStyle name="Денежный 2 77" xfId="1326"/>
    <cellStyle name="Денежный 2 78" xfId="1327"/>
    <cellStyle name="Денежный 2 8" xfId="1328"/>
    <cellStyle name="Денежный 2 9" xfId="1329"/>
    <cellStyle name="Денежный 5" xfId="1330"/>
    <cellStyle name="Денежный 79" xfId="1331"/>
    <cellStyle name="Заголовок 1 2" xfId="1332"/>
    <cellStyle name="Заголовок 1 2 2" xfId="1333"/>
    <cellStyle name="Заголовок 1 3" xfId="1334"/>
    <cellStyle name="Заголовок 1 4" xfId="1335"/>
    <cellStyle name="Заголовок 1 5" xfId="1336"/>
    <cellStyle name="Заголовок 1 6" xfId="1337"/>
    <cellStyle name="Заголовок 1 7" xfId="1338"/>
    <cellStyle name="Заголовок 1 8" xfId="1339"/>
    <cellStyle name="Заголовок 1 9" xfId="1340"/>
    <cellStyle name="Заголовок 2 2" xfId="1341"/>
    <cellStyle name="Заголовок 2 2 2" xfId="1342"/>
    <cellStyle name="Заголовок 2 3" xfId="1343"/>
    <cellStyle name="Заголовок 2 4" xfId="1344"/>
    <cellStyle name="Заголовок 2 5" xfId="1345"/>
    <cellStyle name="Заголовок 2 6" xfId="1346"/>
    <cellStyle name="Заголовок 2 7" xfId="1347"/>
    <cellStyle name="Заголовок 2 8" xfId="1348"/>
    <cellStyle name="Заголовок 2 9" xfId="1349"/>
    <cellStyle name="Заголовок 3 2" xfId="1350"/>
    <cellStyle name="Заголовок 3 2 2" xfId="1351"/>
    <cellStyle name="Заголовок 3 3" xfId="1352"/>
    <cellStyle name="Заголовок 3 4" xfId="1353"/>
    <cellStyle name="Заголовок 3 5" xfId="1354"/>
    <cellStyle name="Заголовок 3 6" xfId="1355"/>
    <cellStyle name="Заголовок 3 7" xfId="1356"/>
    <cellStyle name="Заголовок 3 8" xfId="1357"/>
    <cellStyle name="Заголовок 3 9" xfId="1358"/>
    <cellStyle name="Заголовок 4 2" xfId="1359"/>
    <cellStyle name="Заголовок 4 2 2" xfId="1360"/>
    <cellStyle name="Заголовок 4 3" xfId="1361"/>
    <cellStyle name="Заголовок 4 4" xfId="1362"/>
    <cellStyle name="Заголовок 4 5" xfId="1363"/>
    <cellStyle name="Заголовок 4 6" xfId="1364"/>
    <cellStyle name="Заголовок 4 7" xfId="1365"/>
    <cellStyle name="Заголовок 4 8" xfId="1366"/>
    <cellStyle name="Заголовок 4 9" xfId="1367"/>
    <cellStyle name="Итог 2" xfId="1368"/>
    <cellStyle name="Итог 2 2" xfId="1369"/>
    <cellStyle name="Итог 3" xfId="1370"/>
    <cellStyle name="Итог 4" xfId="1371"/>
    <cellStyle name="Итог 5" xfId="1372"/>
    <cellStyle name="Итог 6" xfId="1373"/>
    <cellStyle name="Итог 7" xfId="1374"/>
    <cellStyle name="Итог 8" xfId="1375"/>
    <cellStyle name="Итог 9" xfId="1376"/>
    <cellStyle name="Итоги" xfId="1377"/>
    <cellStyle name="ИтогоАктБазЦ" xfId="1378"/>
    <cellStyle name="ИтогоАктБИМ" xfId="1379"/>
    <cellStyle name="ИтогоАктРесМет" xfId="1380"/>
    <cellStyle name="ИтогоБазЦ" xfId="1381"/>
    <cellStyle name="ИтогоБИМ" xfId="1382"/>
    <cellStyle name="ИтогоРесМет" xfId="1383"/>
    <cellStyle name="Контрольная ячейка 2" xfId="1384"/>
    <cellStyle name="Контрольная ячейка 2 2" xfId="1385"/>
    <cellStyle name="Контрольная ячейка 3" xfId="1386"/>
    <cellStyle name="Контрольная ячейка 4" xfId="1387"/>
    <cellStyle name="Контрольная ячейка 5" xfId="1388"/>
    <cellStyle name="Контрольная ячейка 6" xfId="1389"/>
    <cellStyle name="Контрольная ячейка 7" xfId="1390"/>
    <cellStyle name="Контрольная ячейка 8" xfId="1391"/>
    <cellStyle name="Контрольная ячейка 9" xfId="1392"/>
    <cellStyle name="ЛокСмета" xfId="1393"/>
    <cellStyle name="ЛокСмМТСН" xfId="1394"/>
    <cellStyle name="М29" xfId="1395"/>
    <cellStyle name="Название 2" xfId="1396"/>
    <cellStyle name="Название 2 2" xfId="1397"/>
    <cellStyle name="Название 3" xfId="1398"/>
    <cellStyle name="Название 4" xfId="1399"/>
    <cellStyle name="Название 5" xfId="1400"/>
    <cellStyle name="Название 6" xfId="1401"/>
    <cellStyle name="Название 7" xfId="1402"/>
    <cellStyle name="Название 8" xfId="1403"/>
    <cellStyle name="Название 9" xfId="1404"/>
    <cellStyle name="Нейтральный 2" xfId="1405"/>
    <cellStyle name="Нейтральный 2 2" xfId="1406"/>
    <cellStyle name="Нейтральный 3" xfId="1407"/>
    <cellStyle name="Нейтральный 4" xfId="1408"/>
    <cellStyle name="Нейтральный 5" xfId="1409"/>
    <cellStyle name="Нейтральный 6" xfId="1410"/>
    <cellStyle name="Нейтральный 7" xfId="1411"/>
    <cellStyle name="Нейтральный 8" xfId="1412"/>
    <cellStyle name="Нейтральный 9" xfId="1413"/>
    <cellStyle name="ОбСмета" xfId="1414"/>
    <cellStyle name="Обычный" xfId="0" builtinId="0"/>
    <cellStyle name="Обычный 10" xfId="1415"/>
    <cellStyle name="Обычный 10 2" xfId="1416"/>
    <cellStyle name="Обычный 11" xfId="1417"/>
    <cellStyle name="Обычный 11 2" xfId="1418"/>
    <cellStyle name="Обычный 12" xfId="1419"/>
    <cellStyle name="Обычный 12 2" xfId="1420"/>
    <cellStyle name="Обычный 13" xfId="1421"/>
    <cellStyle name="Обычный 14" xfId="1422"/>
    <cellStyle name="Обычный 15" xfId="1423"/>
    <cellStyle name="Обычный 16" xfId="1424"/>
    <cellStyle name="Обычный 16 2" xfId="1425"/>
    <cellStyle name="Обычный 16 5" xfId="1426"/>
    <cellStyle name="Обычный 17" xfId="1427"/>
    <cellStyle name="Обычный 17 3" xfId="1428"/>
    <cellStyle name="Обычный 18" xfId="1429"/>
    <cellStyle name="Обычный 19" xfId="1430"/>
    <cellStyle name="Обычный 2" xfId="1431"/>
    <cellStyle name="Обычный 2 10" xfId="1432"/>
    <cellStyle name="Обычный 2 11" xfId="1433"/>
    <cellStyle name="Обычный 2 12" xfId="1434"/>
    <cellStyle name="Обычный 2 13" xfId="1435"/>
    <cellStyle name="Обычный 2 14" xfId="1436"/>
    <cellStyle name="Обычный 2 15" xfId="1437"/>
    <cellStyle name="Обычный 2 16" xfId="1438"/>
    <cellStyle name="Обычный 2 17" xfId="1439"/>
    <cellStyle name="Обычный 2 18" xfId="1440"/>
    <cellStyle name="Обычный 2 19" xfId="1441"/>
    <cellStyle name="Обычный 2 2" xfId="1442"/>
    <cellStyle name="Обычный 2 2 2" xfId="1443"/>
    <cellStyle name="Обычный 2 2 2 2" xfId="1444"/>
    <cellStyle name="Обычный 2 2 2 2 2" xfId="1445"/>
    <cellStyle name="Обычный 2 2 2 2 2 2" xfId="1446"/>
    <cellStyle name="Обычный 2 2 3" xfId="1447"/>
    <cellStyle name="Обычный 2 2 4" xfId="1448"/>
    <cellStyle name="Обычный 2 2_Книга1" xfId="1449"/>
    <cellStyle name="Обычный 2 20" xfId="1450"/>
    <cellStyle name="Обычный 2 21" xfId="1451"/>
    <cellStyle name="Обычный 2 22" xfId="1452"/>
    <cellStyle name="Обычный 2 23" xfId="1453"/>
    <cellStyle name="Обычный 2 24" xfId="1454"/>
    <cellStyle name="Обычный 2 25" xfId="1455"/>
    <cellStyle name="Обычный 2 26" xfId="1456"/>
    <cellStyle name="Обычный 2 27" xfId="1457"/>
    <cellStyle name="Обычный 2 28" xfId="1458"/>
    <cellStyle name="Обычный 2 29" xfId="1459"/>
    <cellStyle name="Обычный 2 3" xfId="1460"/>
    <cellStyle name="Обычный 2 3 2" xfId="1461"/>
    <cellStyle name="Обычный 2 3 2 2" xfId="1462"/>
    <cellStyle name="Обычный 2 3 2 3" xfId="1463"/>
    <cellStyle name="Обычный 2 3 2 4" xfId="1464"/>
    <cellStyle name="Обычный 2 3 2 4 2" xfId="1465"/>
    <cellStyle name="Обычный 2 3 2 4 2 2" xfId="1466"/>
    <cellStyle name="Обычный 2 3 2 4 2 2 2" xfId="1467"/>
    <cellStyle name="Обычный 2 3 3" xfId="1468"/>
    <cellStyle name="Обычный 2 3 4" xfId="1469"/>
    <cellStyle name="Обычный 2 30" xfId="1470"/>
    <cellStyle name="Обычный 2 31" xfId="1471"/>
    <cellStyle name="Обычный 2 32" xfId="1472"/>
    <cellStyle name="Обычный 2 33" xfId="1473"/>
    <cellStyle name="Обычный 2 34" xfId="1474"/>
    <cellStyle name="Обычный 2 35" xfId="1475"/>
    <cellStyle name="Обычный 2 36" xfId="1476"/>
    <cellStyle name="Обычный 2 37" xfId="1477"/>
    <cellStyle name="Обычный 2 38" xfId="1478"/>
    <cellStyle name="Обычный 2 39" xfId="1479"/>
    <cellStyle name="Обычный 2 4" xfId="1480"/>
    <cellStyle name="Обычный 2 40" xfId="1481"/>
    <cellStyle name="Обычный 2 41" xfId="1482"/>
    <cellStyle name="Обычный 2 42" xfId="1483"/>
    <cellStyle name="Обычный 2 43" xfId="1484"/>
    <cellStyle name="Обычный 2 44" xfId="1485"/>
    <cellStyle name="Обычный 2 45" xfId="1486"/>
    <cellStyle name="Обычный 2 46" xfId="1487"/>
    <cellStyle name="Обычный 2 47" xfId="1488"/>
    <cellStyle name="Обычный 2 48" xfId="1489"/>
    <cellStyle name="Обычный 2 49" xfId="1490"/>
    <cellStyle name="Обычный 2 5" xfId="1491"/>
    <cellStyle name="Обычный 2 5 2" xfId="1492"/>
    <cellStyle name="Обычный 2 50" xfId="1493"/>
    <cellStyle name="Обычный 2 51" xfId="1494"/>
    <cellStyle name="Обычный 2 52" xfId="1495"/>
    <cellStyle name="Обычный 2 53" xfId="1496"/>
    <cellStyle name="Обычный 2 54" xfId="1497"/>
    <cellStyle name="Обычный 2 55" xfId="1498"/>
    <cellStyle name="Обычный 2 56" xfId="1499"/>
    <cellStyle name="Обычный 2 57" xfId="1500"/>
    <cellStyle name="Обычный 2 58" xfId="1501"/>
    <cellStyle name="Обычный 2 59" xfId="1502"/>
    <cellStyle name="Обычный 2 6" xfId="1503"/>
    <cellStyle name="Обычный 2 6 2" xfId="1504"/>
    <cellStyle name="Обычный 2 60" xfId="1505"/>
    <cellStyle name="Обычный 2 61" xfId="1506"/>
    <cellStyle name="Обычный 2 62" xfId="1507"/>
    <cellStyle name="Обычный 2 63" xfId="1508"/>
    <cellStyle name="Обычный 2 64" xfId="1509"/>
    <cellStyle name="Обычный 2 65" xfId="1510"/>
    <cellStyle name="Обычный 2 66" xfId="1511"/>
    <cellStyle name="Обычный 2 67" xfId="1512"/>
    <cellStyle name="Обычный 2 68" xfId="1513"/>
    <cellStyle name="Обычный 2 69" xfId="1514"/>
    <cellStyle name="Обычный 2 7" xfId="1515"/>
    <cellStyle name="Обычный 2 70" xfId="1516"/>
    <cellStyle name="Обычный 2 71" xfId="1517"/>
    <cellStyle name="Обычный 2 72" xfId="1518"/>
    <cellStyle name="Обычный 2 73" xfId="1519"/>
    <cellStyle name="Обычный 2 74" xfId="1520"/>
    <cellStyle name="Обычный 2 75" xfId="1521"/>
    <cellStyle name="Обычный 2 76" xfId="1522"/>
    <cellStyle name="Обычный 2 77" xfId="1523"/>
    <cellStyle name="Обычный 2 78" xfId="1524"/>
    <cellStyle name="Обычный 2 79" xfId="1525"/>
    <cellStyle name="Обычный 2 79 2" xfId="1526"/>
    <cellStyle name="Обычный 2 79 2 2" xfId="1527"/>
    <cellStyle name="Обычный 2 79 2 2 2" xfId="1528"/>
    <cellStyle name="Обычный 2 79 2 2 2 2" xfId="1529"/>
    <cellStyle name="Обычный 2 8" xfId="1530"/>
    <cellStyle name="Обычный 2 80" xfId="1531"/>
    <cellStyle name="Обычный 2 9" xfId="1532"/>
    <cellStyle name="Обычный 2_Акт 1" xfId="1533"/>
    <cellStyle name="Обычный 20" xfId="1534"/>
    <cellStyle name="Обычный 21" xfId="1535"/>
    <cellStyle name="Обычный 22" xfId="1536"/>
    <cellStyle name="Обычный 23" xfId="1537"/>
    <cellStyle name="Обычный 24" xfId="1538"/>
    <cellStyle name="Обычный 25" xfId="1539"/>
    <cellStyle name="Обычный 26" xfId="1540"/>
    <cellStyle name="Обычный 27" xfId="1541"/>
    <cellStyle name="Обычный 28" xfId="1542"/>
    <cellStyle name="Обычный 28 2" xfId="1543"/>
    <cellStyle name="Обычный 28 2 2" xfId="1544"/>
    <cellStyle name="Обычный 29" xfId="1545"/>
    <cellStyle name="Обычный 3" xfId="1546"/>
    <cellStyle name="Обычный 3 2" xfId="1547"/>
    <cellStyle name="Обычный 3 2 2" xfId="1548"/>
    <cellStyle name="Обычный 3 2 3" xfId="1549"/>
    <cellStyle name="Обычный 3 3" xfId="1550"/>
    <cellStyle name="Обычный 3 3 2" xfId="1551"/>
    <cellStyle name="Обычный 3 4" xfId="1552"/>
    <cellStyle name="Обычный 3 5" xfId="1553"/>
    <cellStyle name="Обычный 3_Книга1" xfId="1554"/>
    <cellStyle name="Обычный 30" xfId="1555"/>
    <cellStyle name="Обычный 31" xfId="1556"/>
    <cellStyle name="Обычный 32" xfId="1557"/>
    <cellStyle name="Обычный 33" xfId="1558"/>
    <cellStyle name="Обычный 34" xfId="1559"/>
    <cellStyle name="Обычный 35" xfId="1560"/>
    <cellStyle name="Обычный 36" xfId="1561"/>
    <cellStyle name="Обычный 37" xfId="1562"/>
    <cellStyle name="Обычный 37 2" xfId="1563"/>
    <cellStyle name="Обычный 38" xfId="1564"/>
    <cellStyle name="Обычный 39" xfId="1565"/>
    <cellStyle name="Обычный 4" xfId="1566"/>
    <cellStyle name="Обычный 4 2" xfId="1567"/>
    <cellStyle name="Обычный 40" xfId="1568"/>
    <cellStyle name="Обычный 40 2" xfId="1569"/>
    <cellStyle name="Обычный 41" xfId="1570"/>
    <cellStyle name="Обычный 42" xfId="1571"/>
    <cellStyle name="Обычный 43" xfId="1572"/>
    <cellStyle name="Обычный 43 2" xfId="1573"/>
    <cellStyle name="Обычный 44" xfId="1574"/>
    <cellStyle name="Обычный 45" xfId="1575"/>
    <cellStyle name="Обычный 46" xfId="1576"/>
    <cellStyle name="Обычный 47" xfId="1577"/>
    <cellStyle name="Обычный 48" xfId="1578"/>
    <cellStyle name="Обычный 49" xfId="1579"/>
    <cellStyle name="Обычный 5" xfId="1580"/>
    <cellStyle name="Обычный 5 2" xfId="1581"/>
    <cellStyle name="Обычный 5 3" xfId="2"/>
    <cellStyle name="Обычный 5 3 2" xfId="1582"/>
    <cellStyle name="Обычный 50" xfId="1583"/>
    <cellStyle name="Обычный 51" xfId="1584"/>
    <cellStyle name="Обычный 52" xfId="1585"/>
    <cellStyle name="Обычный 53" xfId="1586"/>
    <cellStyle name="Обычный 54" xfId="1587"/>
    <cellStyle name="Обычный 55" xfId="1588"/>
    <cellStyle name="Обычный 56" xfId="1589"/>
    <cellStyle name="Обычный 57" xfId="1590"/>
    <cellStyle name="Обычный 58" xfId="1591"/>
    <cellStyle name="Обычный 59" xfId="1592"/>
    <cellStyle name="Обычный 6" xfId="1593"/>
    <cellStyle name="Обычный 6 2" xfId="1594"/>
    <cellStyle name="Обычный 6 3" xfId="1595"/>
    <cellStyle name="Обычный 60" xfId="1596"/>
    <cellStyle name="Обычный 61" xfId="1597"/>
    <cellStyle name="Обычный 61 2" xfId="1598"/>
    <cellStyle name="Обычный 62" xfId="1599"/>
    <cellStyle name="Обычный 62 2" xfId="1600"/>
    <cellStyle name="Обычный 62 3" xfId="1601"/>
    <cellStyle name="Обычный 63" xfId="1602"/>
    <cellStyle name="Обычный 64" xfId="1603"/>
    <cellStyle name="Обычный 64 2" xfId="1604"/>
    <cellStyle name="Обычный 65" xfId="1605"/>
    <cellStyle name="Обычный 65 2" xfId="1606"/>
    <cellStyle name="Обычный 66" xfId="1607"/>
    <cellStyle name="Обычный 67" xfId="1608"/>
    <cellStyle name="Обычный 68" xfId="1609"/>
    <cellStyle name="Обычный 69" xfId="1610"/>
    <cellStyle name="Обычный 7" xfId="1611"/>
    <cellStyle name="Обычный 7 2" xfId="1612"/>
    <cellStyle name="Обычный 7 3" xfId="1613"/>
    <cellStyle name="Обычный 70" xfId="1614"/>
    <cellStyle name="Обычный 79" xfId="1615"/>
    <cellStyle name="Обычный 8" xfId="1616"/>
    <cellStyle name="Обычный 8 2" xfId="1617"/>
    <cellStyle name="Обычный 8 3" xfId="1618"/>
    <cellStyle name="Обычный 9" xfId="1619"/>
    <cellStyle name="Параметр" xfId="1620"/>
    <cellStyle name="ПеременныеСметы" xfId="1621"/>
    <cellStyle name="Плохой 2" xfId="1622"/>
    <cellStyle name="Плохой 2 2" xfId="1623"/>
    <cellStyle name="Плохой 3" xfId="1624"/>
    <cellStyle name="Плохой 4" xfId="1625"/>
    <cellStyle name="Плохой 5" xfId="1626"/>
    <cellStyle name="Плохой 6" xfId="1627"/>
    <cellStyle name="Плохой 7" xfId="1628"/>
    <cellStyle name="Плохой 8" xfId="1629"/>
    <cellStyle name="Плохой 9" xfId="1630"/>
    <cellStyle name="Пояснение 2" xfId="1631"/>
    <cellStyle name="Пояснение 2 2" xfId="1632"/>
    <cellStyle name="Пояснение 3" xfId="1633"/>
    <cellStyle name="Пояснение 4" xfId="1634"/>
    <cellStyle name="Пояснение 5" xfId="1635"/>
    <cellStyle name="Пояснение 6" xfId="1636"/>
    <cellStyle name="Пояснение 7" xfId="1637"/>
    <cellStyle name="Пояснение 8" xfId="1638"/>
    <cellStyle name="Пояснение 9" xfId="1639"/>
    <cellStyle name="Примечание 10" xfId="1640"/>
    <cellStyle name="Примечание 11" xfId="1641"/>
    <cellStyle name="Примечание 2" xfId="1642"/>
    <cellStyle name="Примечание 2 2" xfId="1643"/>
    <cellStyle name="Примечание 2 3" xfId="1644"/>
    <cellStyle name="Примечание 2 4" xfId="1645"/>
    <cellStyle name="Примечание 3" xfId="1646"/>
    <cellStyle name="Примечание 3 2" xfId="1647"/>
    <cellStyle name="Примечание 3 3" xfId="1648"/>
    <cellStyle name="Примечание 3 4" xfId="1649"/>
    <cellStyle name="Примечание 4" xfId="1650"/>
    <cellStyle name="Примечание 5" xfId="1651"/>
    <cellStyle name="Примечание 6" xfId="1652"/>
    <cellStyle name="Примечание 7" xfId="1653"/>
    <cellStyle name="Примечание 8" xfId="1654"/>
    <cellStyle name="Примечание 9" xfId="1655"/>
    <cellStyle name="Процентный" xfId="1826" builtinId="5"/>
    <cellStyle name="Процентный 2" xfId="1656"/>
    <cellStyle name="Процентный 2 10" xfId="1657"/>
    <cellStyle name="Процентный 2 11" xfId="1658"/>
    <cellStyle name="Процентный 2 12" xfId="1659"/>
    <cellStyle name="Процентный 2 2" xfId="1660"/>
    <cellStyle name="Процентный 2 2 2" xfId="1661"/>
    <cellStyle name="Процентный 2 2 3" xfId="1662"/>
    <cellStyle name="Процентный 2 2 4" xfId="1663"/>
    <cellStyle name="Процентный 2 2 5" xfId="1664"/>
    <cellStyle name="Процентный 2 2 6" xfId="1665"/>
    <cellStyle name="Процентный 2 2 7" xfId="1666"/>
    <cellStyle name="Процентный 2 2 8" xfId="1667"/>
    <cellStyle name="Процентный 2 2 9" xfId="1668"/>
    <cellStyle name="Процентный 2 3" xfId="1669"/>
    <cellStyle name="Процентный 2 3 2" xfId="1670"/>
    <cellStyle name="Процентный 2 3 3" xfId="1671"/>
    <cellStyle name="Процентный 2 3 4" xfId="1672"/>
    <cellStyle name="Процентный 2 3 5" xfId="1673"/>
    <cellStyle name="Процентный 2 3 6" xfId="1674"/>
    <cellStyle name="Процентный 2 3 7" xfId="1675"/>
    <cellStyle name="Процентный 2 3 8" xfId="1676"/>
    <cellStyle name="Процентный 2 3 9" xfId="1677"/>
    <cellStyle name="Процентный 2 4" xfId="1678"/>
    <cellStyle name="Процентный 2 4 10" xfId="1679"/>
    <cellStyle name="Процентный 2 4 2" xfId="1680"/>
    <cellStyle name="Процентный 2 4 3" xfId="1681"/>
    <cellStyle name="Процентный 2 4 4" xfId="1682"/>
    <cellStyle name="Процентный 2 4 5" xfId="1683"/>
    <cellStyle name="Процентный 2 4 6" xfId="1684"/>
    <cellStyle name="Процентный 2 4 7" xfId="1685"/>
    <cellStyle name="Процентный 2 4 8" xfId="1686"/>
    <cellStyle name="Процентный 2 4 9" xfId="1687"/>
    <cellStyle name="Процентный 2 5" xfId="1688"/>
    <cellStyle name="Процентный 2 6" xfId="1689"/>
    <cellStyle name="Процентный 2 7" xfId="1690"/>
    <cellStyle name="Процентный 2 8" xfId="1691"/>
    <cellStyle name="Процентный 2 9" xfId="1692"/>
    <cellStyle name="Процентный 3" xfId="1693"/>
    <cellStyle name="Процентный 3 2" xfId="1694"/>
    <cellStyle name="Процентный 3 3" xfId="1695"/>
    <cellStyle name="Процентный 3 4" xfId="1696"/>
    <cellStyle name="Процентный 3 5" xfId="1697"/>
    <cellStyle name="Процентный 3 6" xfId="1698"/>
    <cellStyle name="Процентный 3 7" xfId="1699"/>
    <cellStyle name="Процентный 3 8" xfId="1700"/>
    <cellStyle name="Процентный 3 9" xfId="1701"/>
    <cellStyle name="Процентный 4" xfId="1702"/>
    <cellStyle name="Процентный 4 2" xfId="1703"/>
    <cellStyle name="Процентный 4 3" xfId="1704"/>
    <cellStyle name="Процентный 4 4" xfId="1705"/>
    <cellStyle name="Процентный 4 5" xfId="1706"/>
    <cellStyle name="Процентный 4 6" xfId="1707"/>
    <cellStyle name="Процентный 4 7" xfId="1708"/>
    <cellStyle name="Процентный 4 8" xfId="1709"/>
    <cellStyle name="Процентный 4 9" xfId="1710"/>
    <cellStyle name="Процентный 5" xfId="1711"/>
    <cellStyle name="Процентный 5 2" xfId="1712"/>
    <cellStyle name="Процентный 5 3" xfId="1713"/>
    <cellStyle name="Процентный 5 4" xfId="1714"/>
    <cellStyle name="Процентный 5 5" xfId="1715"/>
    <cellStyle name="Процентный 5 6" xfId="1716"/>
    <cellStyle name="Процентный 5 7" xfId="1717"/>
    <cellStyle name="Процентный 5 8" xfId="1718"/>
    <cellStyle name="Процентный 5 9" xfId="1719"/>
    <cellStyle name="Процентный 6" xfId="1720"/>
    <cellStyle name="Процентный 7" xfId="1721"/>
    <cellStyle name="РесСмета" xfId="1722"/>
    <cellStyle name="СводкаСтоимРаб" xfId="1723"/>
    <cellStyle name="СводРасч" xfId="1724"/>
    <cellStyle name="Связанная ячейка 2" xfId="1725"/>
    <cellStyle name="Связанная ячейка 2 2" xfId="1726"/>
    <cellStyle name="Связанная ячейка 3" xfId="1727"/>
    <cellStyle name="Связанная ячейка 4" xfId="1728"/>
    <cellStyle name="Связанная ячейка 5" xfId="1729"/>
    <cellStyle name="Связанная ячейка 6" xfId="1730"/>
    <cellStyle name="Связанная ячейка 7" xfId="1731"/>
    <cellStyle name="Связанная ячейка 8" xfId="1732"/>
    <cellStyle name="Связанная ячейка 9" xfId="1733"/>
    <cellStyle name="Стиль 1" xfId="1734"/>
    <cellStyle name="Текст предупреждения 2" xfId="1735"/>
    <cellStyle name="Текст предупреждения 2 2" xfId="1736"/>
    <cellStyle name="Текст предупреждения 3" xfId="1737"/>
    <cellStyle name="Текст предупреждения 4" xfId="1738"/>
    <cellStyle name="Текст предупреждения 5" xfId="1739"/>
    <cellStyle name="Текст предупреждения 6" xfId="1740"/>
    <cellStyle name="Текст предупреждения 7" xfId="1741"/>
    <cellStyle name="Текст предупреждения 8" xfId="1742"/>
    <cellStyle name="Текст предупреждения 9" xfId="1743"/>
    <cellStyle name="Титул" xfId="1744"/>
    <cellStyle name="Финансовый" xfId="1" builtinId="3"/>
    <cellStyle name="Финансовый 10" xfId="1745"/>
    <cellStyle name="Финансовый 11" xfId="1746"/>
    <cellStyle name="Финансовый 12" xfId="1747"/>
    <cellStyle name="Финансовый 12 2" xfId="1748"/>
    <cellStyle name="Финансовый 13" xfId="1749"/>
    <cellStyle name="Финансовый 14" xfId="1750"/>
    <cellStyle name="Финансовый 2" xfId="1751"/>
    <cellStyle name="Финансовый 2 10" xfId="1752"/>
    <cellStyle name="Финансовый 2 11" xfId="1753"/>
    <cellStyle name="Финансовый 2 11 2" xfId="1754"/>
    <cellStyle name="Финансовый 2 12" xfId="1755"/>
    <cellStyle name="Финансовый 2 13" xfId="1756"/>
    <cellStyle name="Финансовый 2 2" xfId="1757"/>
    <cellStyle name="Финансовый 2 2 10" xfId="1758"/>
    <cellStyle name="Финансовый 2 2 2" xfId="1759"/>
    <cellStyle name="Финансовый 2 2 3" xfId="1760"/>
    <cellStyle name="Финансовый 2 2 4" xfId="1761"/>
    <cellStyle name="Финансовый 2 2 5" xfId="1762"/>
    <cellStyle name="Финансовый 2 2 6" xfId="1763"/>
    <cellStyle name="Финансовый 2 2 7" xfId="1764"/>
    <cellStyle name="Финансовый 2 2 8" xfId="1765"/>
    <cellStyle name="Финансовый 2 2 9" xfId="1766"/>
    <cellStyle name="Финансовый 2 3" xfId="1767"/>
    <cellStyle name="Финансовый 2 4" xfId="1768"/>
    <cellStyle name="Финансовый 2 5" xfId="1769"/>
    <cellStyle name="Финансовый 2 6" xfId="1770"/>
    <cellStyle name="Финансовый 2 7" xfId="1771"/>
    <cellStyle name="Финансовый 2 8" xfId="1772"/>
    <cellStyle name="Финансовый 2 9" xfId="1773"/>
    <cellStyle name="Финансовый 3" xfId="1774"/>
    <cellStyle name="Финансовый 3 2" xfId="1775"/>
    <cellStyle name="Финансовый 3 2 2" xfId="1776"/>
    <cellStyle name="Финансовый 3 3" xfId="1777"/>
    <cellStyle name="Финансовый 3 4" xfId="1778"/>
    <cellStyle name="Финансовый 4" xfId="1779"/>
    <cellStyle name="Финансовый 4 2" xfId="1780"/>
    <cellStyle name="Финансовый 4 3" xfId="1781"/>
    <cellStyle name="Финансовый 5" xfId="1782"/>
    <cellStyle name="Финансовый 6" xfId="1783"/>
    <cellStyle name="Финансовый 7" xfId="1784"/>
    <cellStyle name="Финансовый 8" xfId="1785"/>
    <cellStyle name="Финансовый 9" xfId="1786"/>
    <cellStyle name="Хвост" xfId="1787"/>
    <cellStyle name="Хороший 2" xfId="1788"/>
    <cellStyle name="Хороший 2 2" xfId="1789"/>
    <cellStyle name="Хороший 3" xfId="1790"/>
    <cellStyle name="Хороший 4" xfId="1791"/>
    <cellStyle name="Хороший 5" xfId="1792"/>
    <cellStyle name="Хороший 6" xfId="1793"/>
    <cellStyle name="Хороший 7" xfId="1794"/>
    <cellStyle name="Хороший 8" xfId="1795"/>
    <cellStyle name="Хороший 9" xfId="1796"/>
    <cellStyle name="Экспертиза" xfId="1797"/>
    <cellStyle name="㼿㼿" xfId="1798"/>
    <cellStyle name="㼿㼿 2" xfId="1799"/>
    <cellStyle name="㼿㼿?" xfId="1800"/>
    <cellStyle name="㼿㼿? 2" xfId="1801"/>
    <cellStyle name="㼿㼿㼿" xfId="1802"/>
    <cellStyle name="㼿㼿㼿 2" xfId="1803"/>
    <cellStyle name="㼿㼿㼿?" xfId="1804"/>
    <cellStyle name="㼿㼿㼿? 2" xfId="1805"/>
    <cellStyle name="㼿㼿㼿㼿" xfId="1806"/>
    <cellStyle name="㼿㼿㼿㼿 2" xfId="1807"/>
    <cellStyle name="㼿㼿㼿㼿?" xfId="1808"/>
    <cellStyle name="㼿㼿㼿㼿? 2" xfId="1809"/>
    <cellStyle name="㼿㼿㼿㼿㼿" xfId="1810"/>
    <cellStyle name="㼿㼿㼿㼿㼿 2" xfId="1811"/>
    <cellStyle name="㼿㼿㼿㼿㼿?" xfId="1812"/>
    <cellStyle name="㼿㼿㼿㼿㼿? 2" xfId="1813"/>
    <cellStyle name="㼿㼿㼿㼿㼿㼿?" xfId="1814"/>
    <cellStyle name="㼿㼿㼿㼿㼿㼿? 2" xfId="1815"/>
    <cellStyle name="㼿㼿㼿㼿㼿㼿? 2 2" xfId="1816"/>
    <cellStyle name="㼿㼿㼿㼿㼿㼿? 2_Приложение №2 - Смета" xfId="1817"/>
    <cellStyle name="㼿㼿㼿㼿㼿㼿? 3" xfId="1818"/>
    <cellStyle name="㼿㼿㼿㼿㼿㼿?_Приложение №2 - Смета" xfId="1819"/>
    <cellStyle name="㼿㼿㼿㼿㼿㼿㼿㼿" xfId="1820"/>
    <cellStyle name="㼿㼿㼿㼿㼿㼿㼿㼿 2" xfId="1821"/>
    <cellStyle name="㼿㼿㼿㼿㼿㼿㼿㼿㼿" xfId="1822"/>
    <cellStyle name="㼿㼿㼿㼿㼿㼿㼿㼿㼿 2" xfId="1823"/>
    <cellStyle name="㼿㼿㼿㼿㼿㼿㼿㼿㼿㼿" xfId="1824"/>
    <cellStyle name="㼿㼿㼿㼿㼿㼿㼿㼿㼿㼿 2" xfId="18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6" name="Text Box 19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7" name="Text Box 20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9" name="Text Box 22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66772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5610225" y="8143875"/>
          <a:ext cx="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57247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5610225" y="8143875"/>
          <a:ext cx="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93985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5610225" y="8143875"/>
          <a:ext cx="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27</xdr:row>
      <xdr:rowOff>0</xdr:rowOff>
    </xdr:from>
    <xdr:to>
      <xdr:col>6</xdr:col>
      <xdr:colOff>352425</xdr:colOff>
      <xdr:row>28</xdr:row>
      <xdr:rowOff>74935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5610225" y="8143875"/>
          <a:ext cx="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6" name="Text Box 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7" name="Text Box 1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8" name="Text Box 1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69" name="Text Box 1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0" name="Text Box 1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1" name="Text Box 1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2" name="Text Box 1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3" name="Text Box 1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02" name="Text Box 19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3" name="Text Box 20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04" name="Text Box 21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05" name="Text Box 22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10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12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13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4" name="Text Box 17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5" name="Text Box 18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6" name="Text Box 19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7" name="Text Box 20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18" name="Text Box 21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19" name="Text Box 22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20" name="Text Box 23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21" name="Text Box 24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2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3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4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5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6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7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28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29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0" name="Text Box 33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1" name="Text Box 34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2" name="Text Box 35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3" name="Text Box 36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66772</xdr:rowOff>
    </xdr:to>
    <xdr:sp macro="" textlink="">
      <xdr:nvSpPr>
        <xdr:cNvPr id="134" name="Text Box 37"/>
        <xdr:cNvSpPr txBox="1">
          <a:spLocks noChangeArrowheads="1"/>
        </xdr:cNvSpPr>
      </xdr:nvSpPr>
      <xdr:spPr bwMode="auto">
        <a:xfrm>
          <a:off x="323850" y="8143875"/>
          <a:ext cx="111579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5" name="Text Box 38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36" name="Text Box 39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57247</xdr:rowOff>
    </xdr:to>
    <xdr:sp macro="" textlink="">
      <xdr:nvSpPr>
        <xdr:cNvPr id="137" name="Text Box 40"/>
        <xdr:cNvSpPr txBox="1">
          <a:spLocks noChangeArrowheads="1"/>
        </xdr:cNvSpPr>
      </xdr:nvSpPr>
      <xdr:spPr bwMode="auto">
        <a:xfrm>
          <a:off x="323850" y="8143875"/>
          <a:ext cx="111579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38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39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0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1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142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3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44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145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46" name="Text Box 49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47" name="Text Box 50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48" name="Text Box 51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49" name="Text Box 52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50" name="Text Box 53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51" name="Text Box 54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93985</xdr:rowOff>
    </xdr:to>
    <xdr:sp macro="" textlink="">
      <xdr:nvSpPr>
        <xdr:cNvPr id="152" name="Text Box 55"/>
        <xdr:cNvSpPr txBox="1">
          <a:spLocks noChangeArrowheads="1"/>
        </xdr:cNvSpPr>
      </xdr:nvSpPr>
      <xdr:spPr bwMode="auto">
        <a:xfrm>
          <a:off x="323850" y="8143875"/>
          <a:ext cx="111579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74935</xdr:rowOff>
    </xdr:to>
    <xdr:sp macro="" textlink="">
      <xdr:nvSpPr>
        <xdr:cNvPr id="153" name="Text Box 56"/>
        <xdr:cNvSpPr txBox="1">
          <a:spLocks noChangeArrowheads="1"/>
        </xdr:cNvSpPr>
      </xdr:nvSpPr>
      <xdr:spPr bwMode="auto">
        <a:xfrm>
          <a:off x="323850" y="8143875"/>
          <a:ext cx="111579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4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5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6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7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58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59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160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161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6" name="Text Box 1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7" name="Text Box 1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8" name="Text Box 1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69" name="Text Box 1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0" name="Text Box 7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1" name="Text Box 7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2" name="Text Box 7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3" name="Text Box 7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4" name="Text Box 7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5" name="Text Box 7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6" name="Text Box 7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7" name="Text Box 8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8" name="Text Box 8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79" name="Text Box 8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0" name="Text Box 8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1" name="Text Box 8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2" name="Text Box 85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3" name="Text Box 86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4" name="Text Box 87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5" name="Text Box 88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6" name="Text Box 89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7" name="Text Box 90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8" name="Text Box 91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89" name="Text Box 92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90" name="Text Box 93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38197</xdr:rowOff>
    </xdr:to>
    <xdr:sp macro="" textlink="">
      <xdr:nvSpPr>
        <xdr:cNvPr id="191" name="Text Box 94"/>
        <xdr:cNvSpPr txBox="1">
          <a:spLocks noChangeArrowheads="1"/>
        </xdr:cNvSpPr>
      </xdr:nvSpPr>
      <xdr:spPr bwMode="auto">
        <a:xfrm>
          <a:off x="323850" y="8143875"/>
          <a:ext cx="111579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192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193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7" name="Text Box 4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198" name="Text Box 19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199" name="Text Box 20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00" name="Text Box 21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01" name="Text Box 22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2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3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4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5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06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7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08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09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0" name="Text Box 17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1" name="Text Box 18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2" name="Text Box 19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3" name="Text Box 20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4" name="Text Box 21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5" name="Text Box 22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16" name="Text Box 23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17" name="Text Box 24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18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19" name="Text Box 26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0" name="Text Box 27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1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2" name="Text Box 2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3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25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26" name="Text Box 33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27" name="Text Box 34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28" name="Text Box 35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29" name="Text Box 36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61329</xdr:rowOff>
    </xdr:to>
    <xdr:sp macro="" textlink="">
      <xdr:nvSpPr>
        <xdr:cNvPr id="230" name="Text Box 37"/>
        <xdr:cNvSpPr txBox="1">
          <a:spLocks noChangeArrowheads="1"/>
        </xdr:cNvSpPr>
      </xdr:nvSpPr>
      <xdr:spPr bwMode="auto">
        <a:xfrm>
          <a:off x="323850" y="8143875"/>
          <a:ext cx="111579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31" name="Text Box 38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32" name="Text Box 39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51804</xdr:rowOff>
    </xdr:to>
    <xdr:sp macro="" textlink="">
      <xdr:nvSpPr>
        <xdr:cNvPr id="233" name="Text Box 40"/>
        <xdr:cNvSpPr txBox="1">
          <a:spLocks noChangeArrowheads="1"/>
        </xdr:cNvSpPr>
      </xdr:nvSpPr>
      <xdr:spPr bwMode="auto">
        <a:xfrm>
          <a:off x="323850" y="8143875"/>
          <a:ext cx="111579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4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5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6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7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238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39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40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241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2" name="Text Box 49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3" name="Text Box 50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4" name="Text Box 51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5" name="Text Box 52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6" name="Text Box 53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7" name="Text Box 54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89904</xdr:rowOff>
    </xdr:to>
    <xdr:sp macro="" textlink="">
      <xdr:nvSpPr>
        <xdr:cNvPr id="248" name="Text Box 55"/>
        <xdr:cNvSpPr txBox="1">
          <a:spLocks noChangeArrowheads="1"/>
        </xdr:cNvSpPr>
      </xdr:nvSpPr>
      <xdr:spPr bwMode="auto">
        <a:xfrm>
          <a:off x="323850" y="8143875"/>
          <a:ext cx="111579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70854</xdr:rowOff>
    </xdr:to>
    <xdr:sp macro="" textlink="">
      <xdr:nvSpPr>
        <xdr:cNvPr id="249" name="Text Box 56"/>
        <xdr:cNvSpPr txBox="1">
          <a:spLocks noChangeArrowheads="1"/>
        </xdr:cNvSpPr>
      </xdr:nvSpPr>
      <xdr:spPr bwMode="auto">
        <a:xfrm>
          <a:off x="323850" y="8143875"/>
          <a:ext cx="111579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0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1" name="Text Box 58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2" name="Text Box 5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3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4" name="Text Box 6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255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256" name="Text Box 63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7" name="Text Box 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8" name="Text Box 1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59" name="Text Box 1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0" name="Text Box 1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1" name="Text Box 1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2" name="Text Box 1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3" name="Text Box 1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4" name="Text Box 1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5" name="Text Box 7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6" name="Text Box 7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7" name="Text Box 7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8" name="Text Box 7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69" name="Text Box 77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0" name="Text Box 78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1" name="Text Box 7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2" name="Text Box 8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3" name="Text Box 8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4" name="Text Box 8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5" name="Text Box 8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6" name="Text Box 8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7" name="Text Box 8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8" name="Text Box 86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79" name="Text Box 87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0" name="Text Box 88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1" name="Text Box 89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2" name="Text Box 90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3" name="Text Box 91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4" name="Text Box 92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5" name="Text Box 93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6" name="Text Box 94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27</xdr:row>
      <xdr:rowOff>0</xdr:rowOff>
    </xdr:from>
    <xdr:to>
      <xdr:col>1</xdr:col>
      <xdr:colOff>111579</xdr:colOff>
      <xdr:row>28</xdr:row>
      <xdr:rowOff>32754</xdr:rowOff>
    </xdr:to>
    <xdr:sp macro="" textlink="">
      <xdr:nvSpPr>
        <xdr:cNvPr id="287" name="Text Box 95"/>
        <xdr:cNvSpPr txBox="1">
          <a:spLocks noChangeArrowheads="1"/>
        </xdr:cNvSpPr>
      </xdr:nvSpPr>
      <xdr:spPr bwMode="auto">
        <a:xfrm>
          <a:off x="323850" y="8143875"/>
          <a:ext cx="111579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32754</xdr:rowOff>
    </xdr:to>
    <xdr:sp macro="" textlink="">
      <xdr:nvSpPr>
        <xdr:cNvPr id="288" name="Text Box 96"/>
        <xdr:cNvSpPr txBox="1">
          <a:spLocks noChangeArrowheads="1"/>
        </xdr:cNvSpPr>
      </xdr:nvSpPr>
      <xdr:spPr bwMode="auto">
        <a:xfrm>
          <a:off x="3990975" y="8143875"/>
          <a:ext cx="152400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2" name="Text Box 4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293" name="Text Box 19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4" name="Text Box 20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295" name="Text Box 21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296" name="Text Box 22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297" name="Text Box 9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298" name="Text Box 10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299" name="Text Box 11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0" name="Text Box 12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01" name="Text Box 1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2" name="Text Box 1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03" name="Text Box 1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04" name="Text Box 1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05" name="Text Box 17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6" name="Text Box 18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7" name="Text Box 19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08" name="Text Box 20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09" name="Text Box 21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10" name="Text Box 22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11" name="Text Box 23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12" name="Text Box 24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3" name="Text Box 2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4" name="Text Box 26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5" name="Text Box 27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6" name="Text Box 28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7" name="Text Box 2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18" name="Text Box 3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19" name="Text Box 3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20" name="Text Box 3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1" name="Text Box 33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2" name="Text Box 34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3" name="Text Box 35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4" name="Text Box 36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67151</xdr:rowOff>
    </xdr:to>
    <xdr:sp macro="" textlink="">
      <xdr:nvSpPr>
        <xdr:cNvPr id="325" name="Text Box 37"/>
        <xdr:cNvSpPr txBox="1">
          <a:spLocks noChangeArrowheads="1"/>
        </xdr:cNvSpPr>
      </xdr:nvSpPr>
      <xdr:spPr bwMode="auto">
        <a:xfrm>
          <a:off x="5610225" y="7743825"/>
          <a:ext cx="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6" name="Text Box 38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27" name="Text Box 39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57626</xdr:rowOff>
    </xdr:to>
    <xdr:sp macro="" textlink="">
      <xdr:nvSpPr>
        <xdr:cNvPr id="328" name="Text Box 40"/>
        <xdr:cNvSpPr txBox="1">
          <a:spLocks noChangeArrowheads="1"/>
        </xdr:cNvSpPr>
      </xdr:nvSpPr>
      <xdr:spPr bwMode="auto">
        <a:xfrm>
          <a:off x="5610225" y="7743825"/>
          <a:ext cx="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29" name="Text Box 41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0" name="Text Box 42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1" name="Text Box 4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2" name="Text Box 4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33" name="Text Box 45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4" name="Text Box 4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35" name="Text Box 4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36" name="Text Box 48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37" name="Text Box 49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38" name="Text Box 50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39" name="Text Box 51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0" name="Text Box 52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41" name="Text Box 53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2" name="Text Box 54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94364</xdr:rowOff>
    </xdr:to>
    <xdr:sp macro="" textlink="">
      <xdr:nvSpPr>
        <xdr:cNvPr id="343" name="Text Box 55"/>
        <xdr:cNvSpPr txBox="1">
          <a:spLocks noChangeArrowheads="1"/>
        </xdr:cNvSpPr>
      </xdr:nvSpPr>
      <xdr:spPr bwMode="auto">
        <a:xfrm>
          <a:off x="5610225" y="7743825"/>
          <a:ext cx="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352425</xdr:colOff>
      <xdr:row>25</xdr:row>
      <xdr:rowOff>0</xdr:rowOff>
    </xdr:from>
    <xdr:to>
      <xdr:col>6</xdr:col>
      <xdr:colOff>352425</xdr:colOff>
      <xdr:row>26</xdr:row>
      <xdr:rowOff>75314</xdr:rowOff>
    </xdr:to>
    <xdr:sp macro="" textlink="">
      <xdr:nvSpPr>
        <xdr:cNvPr id="344" name="Text Box 56"/>
        <xdr:cNvSpPr txBox="1">
          <a:spLocks noChangeArrowheads="1"/>
        </xdr:cNvSpPr>
      </xdr:nvSpPr>
      <xdr:spPr bwMode="auto">
        <a:xfrm>
          <a:off x="5610225" y="7743825"/>
          <a:ext cx="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45" name="Text Box 5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6" name="Text Box 58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7" name="Text Box 5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48" name="Text Box 6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49" name="Text Box 6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50" name="Text Box 6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351" name="Text Box 63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52" name="Text Box 64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3" name="Text Box 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4" name="Text Box 1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5" name="Text Box 1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6" name="Text Box 1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7" name="Text Box 1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8" name="Text Box 1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59" name="Text Box 1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0" name="Text Box 1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1" name="Text Box 7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2" name="Text Box 7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3" name="Text Box 7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4" name="Text Box 7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5" name="Text Box 7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6" name="Text Box 7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7" name="Text Box 7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8" name="Text Box 8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69" name="Text Box 8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0" name="Text Box 8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1" name="Text Box 8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2" name="Text Box 8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3" name="Text Box 8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4" name="Text Box 8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5" name="Text Box 8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6" name="Text Box 8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7" name="Text Box 8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8" name="Text Box 9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79" name="Text Box 9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0" name="Text Box 9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1" name="Text Box 9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2" name="Text Box 9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383" name="Text Box 9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38576</xdr:rowOff>
    </xdr:to>
    <xdr:sp macro="" textlink="">
      <xdr:nvSpPr>
        <xdr:cNvPr id="384" name="Text Box 96"/>
        <xdr:cNvSpPr txBox="1">
          <a:spLocks noChangeArrowheads="1"/>
        </xdr:cNvSpPr>
      </xdr:nvSpPr>
      <xdr:spPr bwMode="auto">
        <a:xfrm>
          <a:off x="3990975" y="7743825"/>
          <a:ext cx="152400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7" name="Text Box 3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88" name="Text Box 4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389" name="Text Box 19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90" name="Text Box 20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391" name="Text Box 21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392" name="Text Box 22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3" name="Text Box 9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4" name="Text Box 10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5" name="Text Box 11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6" name="Text Box 12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397" name="Text Box 1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398" name="Text Box 1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399" name="Text Box 1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00" name="Text Box 1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1" name="Text Box 17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2" name="Text Box 18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3" name="Text Box 19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4" name="Text Box 20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5" name="Text Box 21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6" name="Text Box 22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07" name="Text Box 23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08" name="Text Box 24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09" name="Text Box 25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0" name="Text Box 26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1" name="Text Box 27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2" name="Text Box 28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3" name="Text Box 2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4" name="Text Box 3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15" name="Text Box 3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16" name="Text Box 3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17" name="Text Box 33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18" name="Text Box 34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19" name="Text Box 35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0" name="Text Box 36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67151</xdr:rowOff>
    </xdr:to>
    <xdr:sp macro="" textlink="">
      <xdr:nvSpPr>
        <xdr:cNvPr id="421" name="Text Box 37"/>
        <xdr:cNvSpPr txBox="1">
          <a:spLocks noChangeArrowheads="1"/>
        </xdr:cNvSpPr>
      </xdr:nvSpPr>
      <xdr:spPr bwMode="auto">
        <a:xfrm>
          <a:off x="323850" y="7743825"/>
          <a:ext cx="111579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2" name="Text Box 38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23" name="Text Box 39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57626</xdr:rowOff>
    </xdr:to>
    <xdr:sp macro="" textlink="">
      <xdr:nvSpPr>
        <xdr:cNvPr id="424" name="Text Box 40"/>
        <xdr:cNvSpPr txBox="1">
          <a:spLocks noChangeArrowheads="1"/>
        </xdr:cNvSpPr>
      </xdr:nvSpPr>
      <xdr:spPr bwMode="auto">
        <a:xfrm>
          <a:off x="323850" y="7743825"/>
          <a:ext cx="111579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25" name="Text Box 41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6" name="Text Box 42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7" name="Text Box 43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28" name="Text Box 44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67151</xdr:rowOff>
    </xdr:to>
    <xdr:sp macro="" textlink="">
      <xdr:nvSpPr>
        <xdr:cNvPr id="429" name="Text Box 45"/>
        <xdr:cNvSpPr txBox="1">
          <a:spLocks noChangeArrowheads="1"/>
        </xdr:cNvSpPr>
      </xdr:nvSpPr>
      <xdr:spPr bwMode="auto">
        <a:xfrm>
          <a:off x="4191000" y="7743825"/>
          <a:ext cx="57150" cy="267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30" name="Text Box 46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31" name="Text Box 4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57626</xdr:rowOff>
    </xdr:to>
    <xdr:sp macro="" textlink="">
      <xdr:nvSpPr>
        <xdr:cNvPr id="432" name="Text Box 48"/>
        <xdr:cNvSpPr txBox="1">
          <a:spLocks noChangeArrowheads="1"/>
        </xdr:cNvSpPr>
      </xdr:nvSpPr>
      <xdr:spPr bwMode="auto">
        <a:xfrm>
          <a:off x="4191000" y="7743825"/>
          <a:ext cx="57150" cy="2576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3" name="Text Box 49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4" name="Text Box 50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5" name="Text Box 51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6" name="Text Box 52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7" name="Text Box 53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38" name="Text Box 54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94364</xdr:rowOff>
    </xdr:to>
    <xdr:sp macro="" textlink="">
      <xdr:nvSpPr>
        <xdr:cNvPr id="439" name="Text Box 55"/>
        <xdr:cNvSpPr txBox="1">
          <a:spLocks noChangeArrowheads="1"/>
        </xdr:cNvSpPr>
      </xdr:nvSpPr>
      <xdr:spPr bwMode="auto">
        <a:xfrm>
          <a:off x="323850" y="7743825"/>
          <a:ext cx="111579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75314</xdr:rowOff>
    </xdr:to>
    <xdr:sp macro="" textlink="">
      <xdr:nvSpPr>
        <xdr:cNvPr id="440" name="Text Box 56"/>
        <xdr:cNvSpPr txBox="1">
          <a:spLocks noChangeArrowheads="1"/>
        </xdr:cNvSpPr>
      </xdr:nvSpPr>
      <xdr:spPr bwMode="auto">
        <a:xfrm>
          <a:off x="323850" y="7743825"/>
          <a:ext cx="111579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1" name="Text Box 57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2" name="Text Box 58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3" name="Text Box 59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4" name="Text Box 60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5" name="Text Box 61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6" name="Text Box 62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94364</xdr:rowOff>
    </xdr:to>
    <xdr:sp macro="" textlink="">
      <xdr:nvSpPr>
        <xdr:cNvPr id="447" name="Text Box 63"/>
        <xdr:cNvSpPr txBox="1">
          <a:spLocks noChangeArrowheads="1"/>
        </xdr:cNvSpPr>
      </xdr:nvSpPr>
      <xdr:spPr bwMode="auto">
        <a:xfrm>
          <a:off x="4191000" y="7743825"/>
          <a:ext cx="57150" cy="294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75314</xdr:rowOff>
    </xdr:to>
    <xdr:sp macro="" textlink="">
      <xdr:nvSpPr>
        <xdr:cNvPr id="448" name="Text Box 64"/>
        <xdr:cNvSpPr txBox="1">
          <a:spLocks noChangeArrowheads="1"/>
        </xdr:cNvSpPr>
      </xdr:nvSpPr>
      <xdr:spPr bwMode="auto">
        <a:xfrm>
          <a:off x="4191000" y="7743825"/>
          <a:ext cx="57150" cy="2753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49" name="Text Box 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0" name="Text Box 1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1" name="Text Box 1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2" name="Text Box 1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3" name="Text Box 1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4" name="Text Box 1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5" name="Text Box 1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6" name="Text Box 1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7" name="Text Box 7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8" name="Text Box 7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59" name="Text Box 7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0" name="Text Box 7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1" name="Text Box 7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2" name="Text Box 7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3" name="Text Box 7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4" name="Text Box 8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5" name="Text Box 8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6" name="Text Box 8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7" name="Text Box 8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8" name="Text Box 8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69" name="Text Box 85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0" name="Text Box 86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1" name="Text Box 87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2" name="Text Box 88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3" name="Text Box 89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4" name="Text Box 90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5" name="Text Box 91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6" name="Text Box 92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7" name="Text Box 93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38576</xdr:rowOff>
    </xdr:to>
    <xdr:sp macro="" textlink="">
      <xdr:nvSpPr>
        <xdr:cNvPr id="478" name="Text Box 94"/>
        <xdr:cNvSpPr txBox="1">
          <a:spLocks noChangeArrowheads="1"/>
        </xdr:cNvSpPr>
      </xdr:nvSpPr>
      <xdr:spPr bwMode="auto">
        <a:xfrm>
          <a:off x="323850" y="7743825"/>
          <a:ext cx="111579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25</xdr:row>
      <xdr:rowOff>0</xdr:rowOff>
    </xdr:from>
    <xdr:to>
      <xdr:col>5</xdr:col>
      <xdr:colOff>789570</xdr:colOff>
      <xdr:row>26</xdr:row>
      <xdr:rowOff>33133</xdr:rowOff>
    </xdr:to>
    <xdr:sp macro="" textlink="">
      <xdr:nvSpPr>
        <xdr:cNvPr id="479" name="Text Box 95"/>
        <xdr:cNvSpPr txBox="1">
          <a:spLocks noChangeArrowheads="1"/>
        </xdr:cNvSpPr>
      </xdr:nvSpPr>
      <xdr:spPr bwMode="auto">
        <a:xfrm>
          <a:off x="5087711" y="7743825"/>
          <a:ext cx="111934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38576</xdr:rowOff>
    </xdr:to>
    <xdr:sp macro="" textlink="">
      <xdr:nvSpPr>
        <xdr:cNvPr id="480" name="Text Box 96"/>
        <xdr:cNvSpPr txBox="1">
          <a:spLocks noChangeArrowheads="1"/>
        </xdr:cNvSpPr>
      </xdr:nvSpPr>
      <xdr:spPr bwMode="auto">
        <a:xfrm>
          <a:off x="3990975" y="7743825"/>
          <a:ext cx="152400" cy="23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3" name="Text Box 3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4" name="Text Box 4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485" name="Text Box 19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6" name="Text Box 20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487" name="Text Box 21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488" name="Text Box 22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89" name="Text Box 9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0" name="Text Box 10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1" name="Text Box 11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2" name="Text Box 12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493" name="Text Box 13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4" name="Text Box 14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495" name="Text Box 15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496" name="Text Box 16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497" name="Text Box 17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498" name="Text Box 18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499" name="Text Box 19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0" name="Text Box 20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01" name="Text Box 21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2" name="Text Box 22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03" name="Text Box 23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04" name="Text Box 24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05" name="Text Box 25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6" name="Text Box 26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7" name="Text Box 27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08" name="Text Box 28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09" name="Text Box 29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10" name="Text Box 30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11" name="Text Box 31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12" name="Text Box 32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3" name="Text Box 33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4" name="Text Box 34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5" name="Text Box 35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6" name="Text Box 36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61708</xdr:rowOff>
    </xdr:to>
    <xdr:sp macro="" textlink="">
      <xdr:nvSpPr>
        <xdr:cNvPr id="517" name="Text Box 37"/>
        <xdr:cNvSpPr txBox="1">
          <a:spLocks noChangeArrowheads="1"/>
        </xdr:cNvSpPr>
      </xdr:nvSpPr>
      <xdr:spPr bwMode="auto">
        <a:xfrm>
          <a:off x="323850" y="7743825"/>
          <a:ext cx="111579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18" name="Text Box 38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19" name="Text Box 39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52183</xdr:rowOff>
    </xdr:to>
    <xdr:sp macro="" textlink="">
      <xdr:nvSpPr>
        <xdr:cNvPr id="520" name="Text Box 40"/>
        <xdr:cNvSpPr txBox="1">
          <a:spLocks noChangeArrowheads="1"/>
        </xdr:cNvSpPr>
      </xdr:nvSpPr>
      <xdr:spPr bwMode="auto">
        <a:xfrm>
          <a:off x="323850" y="7743825"/>
          <a:ext cx="111579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1" name="Text Box 41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2" name="Text Box 42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3" name="Text Box 43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4" name="Text Box 44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61708</xdr:rowOff>
    </xdr:to>
    <xdr:sp macro="" textlink="">
      <xdr:nvSpPr>
        <xdr:cNvPr id="525" name="Text Box 45"/>
        <xdr:cNvSpPr txBox="1">
          <a:spLocks noChangeArrowheads="1"/>
        </xdr:cNvSpPr>
      </xdr:nvSpPr>
      <xdr:spPr bwMode="auto">
        <a:xfrm>
          <a:off x="4191000" y="7743825"/>
          <a:ext cx="57150" cy="261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6" name="Text Box 46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27" name="Text Box 47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52183</xdr:rowOff>
    </xdr:to>
    <xdr:sp macro="" textlink="">
      <xdr:nvSpPr>
        <xdr:cNvPr id="528" name="Text Box 48"/>
        <xdr:cNvSpPr txBox="1">
          <a:spLocks noChangeArrowheads="1"/>
        </xdr:cNvSpPr>
      </xdr:nvSpPr>
      <xdr:spPr bwMode="auto">
        <a:xfrm>
          <a:off x="4191000" y="7743825"/>
          <a:ext cx="57150" cy="2522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29" name="Text Box 49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0" name="Text Box 50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1" name="Text Box 51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2" name="Text Box 52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3" name="Text Box 53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4" name="Text Box 54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90283</xdr:rowOff>
    </xdr:to>
    <xdr:sp macro="" textlink="">
      <xdr:nvSpPr>
        <xdr:cNvPr id="535" name="Text Box 55"/>
        <xdr:cNvSpPr txBox="1">
          <a:spLocks noChangeArrowheads="1"/>
        </xdr:cNvSpPr>
      </xdr:nvSpPr>
      <xdr:spPr bwMode="auto">
        <a:xfrm>
          <a:off x="323850" y="7743825"/>
          <a:ext cx="111579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71233</xdr:rowOff>
    </xdr:to>
    <xdr:sp macro="" textlink="">
      <xdr:nvSpPr>
        <xdr:cNvPr id="536" name="Text Box 56"/>
        <xdr:cNvSpPr txBox="1">
          <a:spLocks noChangeArrowheads="1"/>
        </xdr:cNvSpPr>
      </xdr:nvSpPr>
      <xdr:spPr bwMode="auto">
        <a:xfrm>
          <a:off x="323850" y="7743825"/>
          <a:ext cx="111579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37" name="Text Box 57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38" name="Text Box 58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39" name="Text Box 59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0" name="Text Box 60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41" name="Text Box 61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2" name="Text Box 62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90283</xdr:rowOff>
    </xdr:to>
    <xdr:sp macro="" textlink="">
      <xdr:nvSpPr>
        <xdr:cNvPr id="543" name="Text Box 63"/>
        <xdr:cNvSpPr txBox="1">
          <a:spLocks noChangeArrowheads="1"/>
        </xdr:cNvSpPr>
      </xdr:nvSpPr>
      <xdr:spPr bwMode="auto">
        <a:xfrm>
          <a:off x="4191000" y="7743825"/>
          <a:ext cx="57150" cy="29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25</xdr:row>
      <xdr:rowOff>0</xdr:rowOff>
    </xdr:from>
    <xdr:to>
      <xdr:col>4</xdr:col>
      <xdr:colOff>409575</xdr:colOff>
      <xdr:row>26</xdr:row>
      <xdr:rowOff>71233</xdr:rowOff>
    </xdr:to>
    <xdr:sp macro="" textlink="">
      <xdr:nvSpPr>
        <xdr:cNvPr id="544" name="Text Box 64"/>
        <xdr:cNvSpPr txBox="1">
          <a:spLocks noChangeArrowheads="1"/>
        </xdr:cNvSpPr>
      </xdr:nvSpPr>
      <xdr:spPr bwMode="auto">
        <a:xfrm>
          <a:off x="4191000" y="7743825"/>
          <a:ext cx="57150" cy="271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5" name="Text Box 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6" name="Text Box 1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7" name="Text Box 1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8" name="Text Box 1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49" name="Text Box 1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0" name="Text Box 1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1" name="Text Box 1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2" name="Text Box 1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3" name="Text Box 7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4" name="Text Box 7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5" name="Text Box 7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6" name="Text Box 7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7" name="Text Box 77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8" name="Text Box 78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59" name="Text Box 7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0" name="Text Box 8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1" name="Text Box 8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2" name="Text Box 8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3" name="Text Box 8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4" name="Text Box 8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5" name="Text Box 8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6" name="Text Box 86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7" name="Text Box 87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8" name="Text Box 88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69" name="Text Box 89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0" name="Text Box 90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1" name="Text Box 91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2" name="Text Box 92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3" name="Text Box 93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4" name="Text Box 94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352425</xdr:colOff>
      <xdr:row>25</xdr:row>
      <xdr:rowOff>0</xdr:rowOff>
    </xdr:from>
    <xdr:to>
      <xdr:col>1</xdr:col>
      <xdr:colOff>111579</xdr:colOff>
      <xdr:row>26</xdr:row>
      <xdr:rowOff>33133</xdr:rowOff>
    </xdr:to>
    <xdr:sp macro="" textlink="">
      <xdr:nvSpPr>
        <xdr:cNvPr id="575" name="Text Box 95"/>
        <xdr:cNvSpPr txBox="1">
          <a:spLocks noChangeArrowheads="1"/>
        </xdr:cNvSpPr>
      </xdr:nvSpPr>
      <xdr:spPr bwMode="auto">
        <a:xfrm>
          <a:off x="323850" y="7743825"/>
          <a:ext cx="111579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25</xdr:row>
      <xdr:rowOff>0</xdr:rowOff>
    </xdr:from>
    <xdr:to>
      <xdr:col>4</xdr:col>
      <xdr:colOff>304800</xdr:colOff>
      <xdr:row>26</xdr:row>
      <xdr:rowOff>33133</xdr:rowOff>
    </xdr:to>
    <xdr:sp macro="" textlink="">
      <xdr:nvSpPr>
        <xdr:cNvPr id="576" name="Text Box 96"/>
        <xdr:cNvSpPr txBox="1">
          <a:spLocks noChangeArrowheads="1"/>
        </xdr:cNvSpPr>
      </xdr:nvSpPr>
      <xdr:spPr bwMode="auto">
        <a:xfrm>
          <a:off x="3990975" y="7743825"/>
          <a:ext cx="152400" cy="23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77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78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79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0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81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2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3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4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5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6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7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88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89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0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1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2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3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594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5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96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597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598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599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0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1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2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3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04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05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606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07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08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09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0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11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14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5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6" name="Text Box 26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7" name="Text Box 27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18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19" name="Text Box 2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0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21" name="Text Box 3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2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3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4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5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6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27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28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29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30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1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2" name="Text Box 58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3" name="Text Box 59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4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5" name="Text Box 61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6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93985</xdr:rowOff>
    </xdr:to>
    <xdr:sp macro="" textlink="">
      <xdr:nvSpPr>
        <xdr:cNvPr id="637" name="Text Box 63"/>
        <xdr:cNvSpPr txBox="1">
          <a:spLocks noChangeArrowheads="1"/>
        </xdr:cNvSpPr>
      </xdr:nvSpPr>
      <xdr:spPr bwMode="auto">
        <a:xfrm>
          <a:off x="4191000" y="8143875"/>
          <a:ext cx="57150" cy="2940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38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639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640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49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0" name="Text Box 26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1" name="Text Box 27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2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3" name="Text Box 2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4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55" name="Text Box 3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56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57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58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59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0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661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2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3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664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5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6" name="Text Box 58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7" name="Text Box 59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68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69" name="Text Box 61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670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89904</xdr:rowOff>
    </xdr:to>
    <xdr:sp macro="" textlink="">
      <xdr:nvSpPr>
        <xdr:cNvPr id="671" name="Text Box 63"/>
        <xdr:cNvSpPr txBox="1">
          <a:spLocks noChangeArrowheads="1"/>
        </xdr:cNvSpPr>
      </xdr:nvSpPr>
      <xdr:spPr bwMode="auto">
        <a:xfrm>
          <a:off x="4191000" y="8143875"/>
          <a:ext cx="57150" cy="2899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2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73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75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76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77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78" name="Text Box 26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79" name="Text Box 27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0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81" name="Text Box 2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2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83" name="Text Box 3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84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85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6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7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88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689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90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1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692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3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4" name="Text Box 58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5" name="Text Box 5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6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7" name="Text Box 6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698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699" name="Text Box 63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00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701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2" name="Text Box 9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3" name="Text Box 10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4" name="Text Box 11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5" name="Text Box 12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06" name="Text Box 1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7" name="Text Box 1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08" name="Text Box 1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09" name="Text Box 1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0" name="Text Box 25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1" name="Text Box 26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2" name="Text Box 27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3" name="Text Box 28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4" name="Text Box 2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5" name="Text Box 3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16" name="Text Box 3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17" name="Text Box 3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18" name="Text Box 41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19" name="Text Box 42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20" name="Text Box 43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1" name="Text Box 44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66772</xdr:rowOff>
    </xdr:to>
    <xdr:sp macro="" textlink="">
      <xdr:nvSpPr>
        <xdr:cNvPr id="722" name="Text Box 45"/>
        <xdr:cNvSpPr txBox="1">
          <a:spLocks noChangeArrowheads="1"/>
        </xdr:cNvSpPr>
      </xdr:nvSpPr>
      <xdr:spPr bwMode="auto">
        <a:xfrm>
          <a:off x="4191000" y="8143875"/>
          <a:ext cx="57150" cy="2667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3" name="Text Box 46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4" name="Text Box 4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57247</xdr:rowOff>
    </xdr:to>
    <xdr:sp macro="" textlink="">
      <xdr:nvSpPr>
        <xdr:cNvPr id="725" name="Text Box 48"/>
        <xdr:cNvSpPr txBox="1">
          <a:spLocks noChangeArrowheads="1"/>
        </xdr:cNvSpPr>
      </xdr:nvSpPr>
      <xdr:spPr bwMode="auto">
        <a:xfrm>
          <a:off x="4191000" y="8143875"/>
          <a:ext cx="57150" cy="257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6" name="Text Box 57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27" name="Text Box 58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28" name="Text Box 59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29" name="Text Box 60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30" name="Text Box 61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31" name="Text Box 62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102645</xdr:rowOff>
    </xdr:to>
    <xdr:sp macro="" textlink="">
      <xdr:nvSpPr>
        <xdr:cNvPr id="732" name="Text Box 63"/>
        <xdr:cNvSpPr txBox="1">
          <a:spLocks noChangeArrowheads="1"/>
        </xdr:cNvSpPr>
      </xdr:nvSpPr>
      <xdr:spPr bwMode="auto">
        <a:xfrm>
          <a:off x="4191000" y="8143875"/>
          <a:ext cx="57150" cy="302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74935</xdr:rowOff>
    </xdr:to>
    <xdr:sp macro="" textlink="">
      <xdr:nvSpPr>
        <xdr:cNvPr id="733" name="Text Box 64"/>
        <xdr:cNvSpPr txBox="1">
          <a:spLocks noChangeArrowheads="1"/>
        </xdr:cNvSpPr>
      </xdr:nvSpPr>
      <xdr:spPr bwMode="auto">
        <a:xfrm>
          <a:off x="4191000" y="8143875"/>
          <a:ext cx="57150" cy="274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677636</xdr:colOff>
      <xdr:row>27</xdr:row>
      <xdr:rowOff>0</xdr:rowOff>
    </xdr:from>
    <xdr:to>
      <xdr:col>5</xdr:col>
      <xdr:colOff>789570</xdr:colOff>
      <xdr:row>28</xdr:row>
      <xdr:rowOff>32754</xdr:rowOff>
    </xdr:to>
    <xdr:sp macro="" textlink="">
      <xdr:nvSpPr>
        <xdr:cNvPr id="734" name="Text Box 95"/>
        <xdr:cNvSpPr txBox="1">
          <a:spLocks noChangeArrowheads="1"/>
        </xdr:cNvSpPr>
      </xdr:nvSpPr>
      <xdr:spPr bwMode="auto">
        <a:xfrm>
          <a:off x="5087711" y="8143875"/>
          <a:ext cx="111934" cy="232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27</xdr:row>
      <xdr:rowOff>0</xdr:rowOff>
    </xdr:from>
    <xdr:to>
      <xdr:col>4</xdr:col>
      <xdr:colOff>304800</xdr:colOff>
      <xdr:row>28</xdr:row>
      <xdr:rowOff>38197</xdr:rowOff>
    </xdr:to>
    <xdr:sp macro="" textlink="">
      <xdr:nvSpPr>
        <xdr:cNvPr id="735" name="Text Box 96"/>
        <xdr:cNvSpPr txBox="1">
          <a:spLocks noChangeArrowheads="1"/>
        </xdr:cNvSpPr>
      </xdr:nvSpPr>
      <xdr:spPr bwMode="auto">
        <a:xfrm>
          <a:off x="3990975" y="8143875"/>
          <a:ext cx="152400" cy="238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36" name="Text Box 9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37" name="Text Box 10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38" name="Text Box 11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39" name="Text Box 12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40" name="Text Box 1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2" name="Text Box 1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43" name="Text Box 1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4" name="Text Box 25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5" name="Text Box 26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6" name="Text Box 27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7" name="Text Box 28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48" name="Text Box 29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49" name="Text Box 3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50" name="Text Box 31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51" name="Text Box 3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2" name="Text Box 41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3" name="Text Box 42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4" name="Text Box 43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5" name="Text Box 44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61329</xdr:rowOff>
    </xdr:to>
    <xdr:sp macro="" textlink="">
      <xdr:nvSpPr>
        <xdr:cNvPr id="756" name="Text Box 45"/>
        <xdr:cNvSpPr txBox="1">
          <a:spLocks noChangeArrowheads="1"/>
        </xdr:cNvSpPr>
      </xdr:nvSpPr>
      <xdr:spPr bwMode="auto">
        <a:xfrm>
          <a:off x="4191000" y="8143875"/>
          <a:ext cx="57150" cy="261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7" name="Text Box 46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58" name="Text Box 4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51804</xdr:rowOff>
    </xdr:to>
    <xdr:sp macro="" textlink="">
      <xdr:nvSpPr>
        <xdr:cNvPr id="759" name="Text Box 48"/>
        <xdr:cNvSpPr txBox="1">
          <a:spLocks noChangeArrowheads="1"/>
        </xdr:cNvSpPr>
      </xdr:nvSpPr>
      <xdr:spPr bwMode="auto">
        <a:xfrm>
          <a:off x="4191000" y="8143875"/>
          <a:ext cx="57150" cy="251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0" name="Text Box 57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1" name="Text Box 58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2" name="Text Box 59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3" name="Text Box 60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4" name="Text Box 61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70854</xdr:rowOff>
    </xdr:to>
    <xdr:sp macro="" textlink="">
      <xdr:nvSpPr>
        <xdr:cNvPr id="765" name="Text Box 62"/>
        <xdr:cNvSpPr txBox="1">
          <a:spLocks noChangeArrowheads="1"/>
        </xdr:cNvSpPr>
      </xdr:nvSpPr>
      <xdr:spPr bwMode="auto">
        <a:xfrm>
          <a:off x="4191000" y="8143875"/>
          <a:ext cx="57150" cy="2708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352425</xdr:colOff>
      <xdr:row>27</xdr:row>
      <xdr:rowOff>0</xdr:rowOff>
    </xdr:from>
    <xdr:to>
      <xdr:col>4</xdr:col>
      <xdr:colOff>409575</xdr:colOff>
      <xdr:row>28</xdr:row>
      <xdr:rowOff>98564</xdr:rowOff>
    </xdr:to>
    <xdr:sp macro="" textlink="">
      <xdr:nvSpPr>
        <xdr:cNvPr id="766" name="Text Box 63"/>
        <xdr:cNvSpPr txBox="1">
          <a:spLocks noChangeArrowheads="1"/>
        </xdr:cNvSpPr>
      </xdr:nvSpPr>
      <xdr:spPr bwMode="auto">
        <a:xfrm>
          <a:off x="4191000" y="8143875"/>
          <a:ext cx="57150" cy="298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67" name="Text Box 1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69" name="Text Box 3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71" name="Text Box 19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2" name="Text Box 20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3" name="Text Box 21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74" name="Text Box 22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5" name="Text Box 17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6" name="Text Box 18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7" name="Text Box 19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78" name="Text Box 20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79" name="Text Box 21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0" name="Text Box 22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81" name="Text Box 23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2" name="Text Box 24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3" name="Text Box 33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4" name="Text Box 34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5" name="Text Box 35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6" name="Text Box 36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64275"/>
    <xdr:sp macro="" textlink="">
      <xdr:nvSpPr>
        <xdr:cNvPr id="787" name="Text Box 37"/>
        <xdr:cNvSpPr txBox="1">
          <a:spLocks noChangeArrowheads="1"/>
        </xdr:cNvSpPr>
      </xdr:nvSpPr>
      <xdr:spPr bwMode="auto">
        <a:xfrm>
          <a:off x="6429375" y="8143875"/>
          <a:ext cx="0" cy="264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88" name="Text Box 38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89" name="Text Box 39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54750"/>
    <xdr:sp macro="" textlink="">
      <xdr:nvSpPr>
        <xdr:cNvPr id="790" name="Text Box 40"/>
        <xdr:cNvSpPr txBox="1">
          <a:spLocks noChangeArrowheads="1"/>
        </xdr:cNvSpPr>
      </xdr:nvSpPr>
      <xdr:spPr bwMode="auto">
        <a:xfrm>
          <a:off x="6429375" y="8143875"/>
          <a:ext cx="0" cy="254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1" name="Text Box 49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2" name="Text Box 50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3" name="Text Box 51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4" name="Text Box 52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5" name="Text Box 53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6" name="Text Box 54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91488"/>
    <xdr:sp macro="" textlink="">
      <xdr:nvSpPr>
        <xdr:cNvPr id="797" name="Text Box 55"/>
        <xdr:cNvSpPr txBox="1">
          <a:spLocks noChangeArrowheads="1"/>
        </xdr:cNvSpPr>
      </xdr:nvSpPr>
      <xdr:spPr bwMode="auto">
        <a:xfrm>
          <a:off x="6429375" y="8143875"/>
          <a:ext cx="0" cy="291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27</xdr:row>
      <xdr:rowOff>0</xdr:rowOff>
    </xdr:from>
    <xdr:ext cx="0" cy="272438"/>
    <xdr:sp macro="" textlink="">
      <xdr:nvSpPr>
        <xdr:cNvPr id="798" name="Text Box 56"/>
        <xdr:cNvSpPr txBox="1">
          <a:spLocks noChangeArrowheads="1"/>
        </xdr:cNvSpPr>
      </xdr:nvSpPr>
      <xdr:spPr bwMode="auto">
        <a:xfrm>
          <a:off x="6429375" y="8143875"/>
          <a:ext cx="0" cy="2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799" name="Text Box 1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1" name="Text Box 3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07" name="Text Box 17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08" name="Text Box 18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09" name="Text Box 19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0" name="Text Box 20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11" name="Text Box 21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2" name="Text Box 22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13" name="Text Box 23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14" name="Text Box 24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15" name="Text Box 33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6" name="Text Box 34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7" name="Text Box 35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18" name="Text Box 36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65933"/>
    <xdr:sp macro="" textlink="">
      <xdr:nvSpPr>
        <xdr:cNvPr id="819" name="Text Box 37"/>
        <xdr:cNvSpPr txBox="1">
          <a:spLocks noChangeArrowheads="1"/>
        </xdr:cNvSpPr>
      </xdr:nvSpPr>
      <xdr:spPr bwMode="auto">
        <a:xfrm>
          <a:off x="6429375" y="7943850"/>
          <a:ext cx="0" cy="265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20" name="Text Box 38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1" name="Text Box 39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56408"/>
    <xdr:sp macro="" textlink="">
      <xdr:nvSpPr>
        <xdr:cNvPr id="822" name="Text Box 40"/>
        <xdr:cNvSpPr txBox="1">
          <a:spLocks noChangeArrowheads="1"/>
        </xdr:cNvSpPr>
      </xdr:nvSpPr>
      <xdr:spPr bwMode="auto">
        <a:xfrm>
          <a:off x="6429375" y="7943850"/>
          <a:ext cx="0" cy="2564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3" name="Text Box 49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4" name="Text Box 50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5" name="Text Box 51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6" name="Text Box 52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7" name="Text Box 53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28" name="Text Box 54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93146"/>
    <xdr:sp macro="" textlink="">
      <xdr:nvSpPr>
        <xdr:cNvPr id="829" name="Text Box 55"/>
        <xdr:cNvSpPr txBox="1">
          <a:spLocks noChangeArrowheads="1"/>
        </xdr:cNvSpPr>
      </xdr:nvSpPr>
      <xdr:spPr bwMode="auto">
        <a:xfrm>
          <a:off x="6429375" y="7943850"/>
          <a:ext cx="0" cy="29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26</xdr:row>
      <xdr:rowOff>0</xdr:rowOff>
    </xdr:from>
    <xdr:ext cx="0" cy="274096"/>
    <xdr:sp macro="" textlink="">
      <xdr:nvSpPr>
        <xdr:cNvPr id="830" name="Text Box 56"/>
        <xdr:cNvSpPr txBox="1">
          <a:spLocks noChangeArrowheads="1"/>
        </xdr:cNvSpPr>
      </xdr:nvSpPr>
      <xdr:spPr bwMode="auto">
        <a:xfrm>
          <a:off x="6429375" y="7943850"/>
          <a:ext cx="0" cy="274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57;&#1077;&#1090;&#1077;&#1074;&#1072;&#1103;%20&#1087;&#1072;&#1087;&#1082;&#1072;\Users\Selena%20new\Desktop\&#1047;&#1040;&#1071;&#1042;&#1050;&#1048;%20&#1059;&#1056;&#1057;\18-11753\18-11753_&#1059;&#1056;&#1057;_&#1055;&#1048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2-01-01 БКТП 4х1250"/>
      <sheetName val="12-01-01 БКТП 2х400"/>
      <sheetName val="12-01-02 КЛ 10кВ 2х150"/>
      <sheetName val="График к ТЗ №11-29928"/>
      <sheetName val="12-01-04 КЛ 10кВ 2х100"/>
      <sheetName val="12-01-05 КЛ 10кВ 4х50"/>
      <sheetName val="12-01-06 КЛ 0,4кВ 17х50"/>
      <sheetName val="12-01-07 КЛ 0,4кВ 7х50"/>
      <sheetName val="12-01-08 КЛ 10кВ 50"/>
      <sheetName val="13"/>
    </sheetNames>
    <sheetDataSet>
      <sheetData sheetId="0" refreshError="1"/>
      <sheetData sheetId="1" refreshError="1"/>
      <sheetData sheetId="2" refreshError="1">
        <row r="6">
          <cell r="A6" t="str">
            <v>Заместитель директора по капитальному строительству-начальник управления строительства и реконструкции объектов по Санкт-Петербургу     (дов. №7-19 от 09.01.19)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view="pageBreakPreview" topLeftCell="A4" zoomScaleNormal="100" zoomScaleSheetLayoutView="100" workbookViewId="0">
      <selection activeCell="B14" sqref="B14:C16"/>
    </sheetView>
  </sheetViews>
  <sheetFormatPr defaultColWidth="9.125" defaultRowHeight="14.25"/>
  <cols>
    <col min="1" max="1" width="4.625" style="82" customWidth="1"/>
    <col min="2" max="2" width="33.375" style="82" customWidth="1"/>
    <col min="3" max="3" width="20.375" style="82" customWidth="1"/>
    <col min="4" max="5" width="19.75" style="82" customWidth="1"/>
    <col min="6" max="6" width="18" style="82" customWidth="1"/>
    <col min="7" max="7" width="23.25" style="82" customWidth="1"/>
    <col min="8" max="8" width="12.75" style="82" customWidth="1"/>
    <col min="9" max="10" width="12.125" style="82" customWidth="1"/>
    <col min="11" max="11" width="9.125" style="82"/>
    <col min="12" max="12" width="13.25" style="82" customWidth="1"/>
    <col min="13" max="16384" width="9.125" style="82"/>
  </cols>
  <sheetData>
    <row r="1" spans="1:12" ht="15.75">
      <c r="A1" s="118"/>
      <c r="B1" s="118"/>
      <c r="C1" s="118"/>
      <c r="D1" s="118"/>
      <c r="E1" s="118"/>
      <c r="F1" s="118"/>
      <c r="G1" s="118"/>
      <c r="H1" s="118"/>
      <c r="I1" s="118"/>
      <c r="J1" s="81"/>
    </row>
    <row r="2" spans="1:12" ht="15.75">
      <c r="A2" s="118"/>
      <c r="B2" s="118"/>
      <c r="C2" s="118"/>
      <c r="D2" s="118"/>
      <c r="E2" s="118"/>
      <c r="F2" s="118"/>
      <c r="G2" s="118"/>
      <c r="H2" s="118"/>
      <c r="I2" s="118"/>
      <c r="J2" s="81"/>
    </row>
    <row r="3" spans="1:12" ht="15.75">
      <c r="A3" s="118"/>
      <c r="B3" s="118"/>
      <c r="C3" s="118"/>
      <c r="D3" s="118"/>
      <c r="E3" s="118"/>
      <c r="F3" s="118"/>
      <c r="G3" s="118"/>
      <c r="H3" s="118"/>
      <c r="I3" s="118"/>
      <c r="J3" s="81"/>
    </row>
    <row r="4" spans="1:12" ht="15.75">
      <c r="A4" s="83"/>
      <c r="B4" s="156" t="s">
        <v>119</v>
      </c>
      <c r="C4" s="156"/>
      <c r="D4" s="156"/>
      <c r="E4" s="156"/>
      <c r="F4" s="156"/>
      <c r="G4" s="156"/>
      <c r="H4" s="156"/>
      <c r="I4" s="156"/>
      <c r="J4" s="156"/>
      <c r="K4" s="84"/>
    </row>
    <row r="5" spans="1:12" ht="87" customHeight="1">
      <c r="A5" s="83"/>
      <c r="B5" s="157"/>
      <c r="C5" s="157"/>
      <c r="D5" s="157"/>
      <c r="E5" s="157"/>
      <c r="F5" s="157"/>
      <c r="G5" s="157"/>
      <c r="H5" s="157"/>
      <c r="I5" s="157"/>
      <c r="J5" s="157"/>
      <c r="K5" s="85"/>
    </row>
    <row r="6" spans="1:12" ht="15.75">
      <c r="A6" s="83"/>
      <c r="B6" s="86" t="s">
        <v>149</v>
      </c>
      <c r="C6" s="87"/>
      <c r="D6" s="88"/>
      <c r="E6" s="88"/>
      <c r="F6" s="88"/>
      <c r="G6" s="88"/>
      <c r="H6" s="88"/>
      <c r="I6" s="88"/>
      <c r="J6" s="88"/>
    </row>
    <row r="7" spans="1:12" ht="15.75">
      <c r="A7" s="83"/>
      <c r="B7" s="86" t="s">
        <v>120</v>
      </c>
      <c r="C7" s="86"/>
      <c r="D7" s="88"/>
      <c r="E7" s="88"/>
      <c r="F7" s="88"/>
      <c r="G7" s="88"/>
      <c r="H7" s="88"/>
      <c r="I7" s="88"/>
      <c r="J7" s="88"/>
    </row>
    <row r="8" spans="1:12" ht="15.75">
      <c r="A8" s="83"/>
      <c r="B8" s="86" t="s">
        <v>121</v>
      </c>
      <c r="C8" s="86"/>
      <c r="D8" s="88"/>
      <c r="E8" s="88"/>
      <c r="F8" s="88"/>
      <c r="G8" s="88"/>
      <c r="H8" s="88"/>
      <c r="I8" s="88"/>
      <c r="J8" s="88"/>
    </row>
    <row r="9" spans="1:12" ht="15.75">
      <c r="A9" s="83"/>
      <c r="B9" s="86" t="s">
        <v>122</v>
      </c>
      <c r="C9" s="86"/>
      <c r="D9" s="88"/>
      <c r="E9" s="88"/>
      <c r="F9" s="88"/>
      <c r="G9" s="88"/>
      <c r="H9" s="88"/>
      <c r="I9" s="88"/>
      <c r="J9" s="88"/>
    </row>
    <row r="10" spans="1:12" ht="15.75">
      <c r="A10" s="118"/>
      <c r="B10" s="86" t="s">
        <v>146</v>
      </c>
      <c r="C10" s="86"/>
      <c r="D10" s="89"/>
      <c r="E10" s="89"/>
      <c r="F10" s="89"/>
      <c r="G10" s="89"/>
      <c r="H10" s="89"/>
      <c r="I10" s="89"/>
      <c r="J10" s="89"/>
    </row>
    <row r="11" spans="1:12" ht="15.75" customHeight="1">
      <c r="A11" s="158" t="s">
        <v>123</v>
      </c>
      <c r="B11" s="137" t="s">
        <v>124</v>
      </c>
      <c r="C11" s="138"/>
      <c r="D11" s="160" t="s">
        <v>125</v>
      </c>
      <c r="E11" s="160" t="s">
        <v>126</v>
      </c>
      <c r="F11" s="160" t="s">
        <v>127</v>
      </c>
      <c r="G11" s="160" t="s">
        <v>128</v>
      </c>
      <c r="H11" s="163">
        <v>2019</v>
      </c>
      <c r="I11" s="164"/>
      <c r="J11" s="165"/>
      <c r="K11" s="90"/>
    </row>
    <row r="12" spans="1:12" ht="15.75" customHeight="1">
      <c r="A12" s="159"/>
      <c r="B12" s="139"/>
      <c r="C12" s="140"/>
      <c r="D12" s="161"/>
      <c r="E12" s="161"/>
      <c r="F12" s="161"/>
      <c r="G12" s="161"/>
      <c r="H12" s="166"/>
      <c r="I12" s="167"/>
      <c r="J12" s="168"/>
      <c r="K12" s="90"/>
    </row>
    <row r="13" spans="1:12" ht="42.75" customHeight="1">
      <c r="A13" s="159"/>
      <c r="B13" s="141"/>
      <c r="C13" s="142"/>
      <c r="D13" s="162"/>
      <c r="E13" s="162"/>
      <c r="F13" s="162"/>
      <c r="G13" s="162"/>
      <c r="H13" s="91" t="s">
        <v>129</v>
      </c>
      <c r="I13" s="91" t="s">
        <v>138</v>
      </c>
      <c r="J13" s="92" t="s">
        <v>139</v>
      </c>
      <c r="K13" s="93"/>
    </row>
    <row r="14" spans="1:12" ht="30.75" customHeight="1">
      <c r="A14" s="169">
        <v>1</v>
      </c>
      <c r="B14" s="137" t="s">
        <v>148</v>
      </c>
      <c r="C14" s="138"/>
      <c r="D14" s="172">
        <v>43556</v>
      </c>
      <c r="E14" s="172">
        <v>43646</v>
      </c>
      <c r="F14" s="160" t="s">
        <v>130</v>
      </c>
      <c r="G14" s="175" t="e">
        <f>сводная!G26</f>
        <v>#REF!</v>
      </c>
      <c r="H14" s="150"/>
      <c r="I14" s="150"/>
      <c r="J14" s="153"/>
      <c r="K14" s="98"/>
      <c r="L14" s="99" t="e">
        <f>G14-G14/1.2</f>
        <v>#REF!</v>
      </c>
    </row>
    <row r="15" spans="1:12" ht="27.75" customHeight="1">
      <c r="A15" s="170"/>
      <c r="B15" s="139"/>
      <c r="C15" s="140"/>
      <c r="D15" s="173"/>
      <c r="E15" s="173"/>
      <c r="F15" s="161"/>
      <c r="G15" s="176"/>
      <c r="H15" s="151"/>
      <c r="I15" s="151"/>
      <c r="J15" s="154"/>
      <c r="K15" s="98"/>
      <c r="L15" s="99"/>
    </row>
    <row r="16" spans="1:12" ht="30.75" customHeight="1">
      <c r="A16" s="171"/>
      <c r="B16" s="141"/>
      <c r="C16" s="142"/>
      <c r="D16" s="174"/>
      <c r="E16" s="174"/>
      <c r="F16" s="162"/>
      <c r="G16" s="177"/>
      <c r="H16" s="152"/>
      <c r="I16" s="152"/>
      <c r="J16" s="155"/>
      <c r="K16" s="98"/>
      <c r="L16" s="99">
        <f>G16-G16/1.2</f>
        <v>0</v>
      </c>
    </row>
    <row r="17" spans="1:20" ht="15.75" hidden="1">
      <c r="A17" s="94">
        <v>4</v>
      </c>
      <c r="B17" s="133" t="s">
        <v>131</v>
      </c>
      <c r="C17" s="134"/>
      <c r="D17" s="95">
        <v>43525</v>
      </c>
      <c r="E17" s="95">
        <v>43708</v>
      </c>
      <c r="F17" s="114" t="s">
        <v>130</v>
      </c>
      <c r="G17" s="96">
        <v>0</v>
      </c>
      <c r="H17" s="96"/>
      <c r="I17" s="96"/>
      <c r="J17" s="97"/>
      <c r="K17" s="98"/>
    </row>
    <row r="18" spans="1:20" ht="15.75" hidden="1">
      <c r="A18" s="100"/>
      <c r="B18" s="116"/>
      <c r="C18" s="116"/>
      <c r="D18" s="101"/>
      <c r="E18" s="101"/>
      <c r="F18" s="102" t="s">
        <v>132</v>
      </c>
      <c r="G18" s="103" t="e">
        <f>#REF!</f>
        <v>#REF!</v>
      </c>
      <c r="H18" s="103"/>
      <c r="I18" s="103"/>
      <c r="J18" s="104"/>
      <c r="K18" s="105"/>
    </row>
    <row r="19" spans="1:20" ht="15.75">
      <c r="A19" s="94"/>
      <c r="B19" s="135" t="s">
        <v>132</v>
      </c>
      <c r="C19" s="136"/>
      <c r="D19" s="95"/>
      <c r="E19" s="95"/>
      <c r="F19" s="114"/>
      <c r="G19" s="96" t="e">
        <f>G14</f>
        <v>#REF!</v>
      </c>
      <c r="H19" s="96"/>
      <c r="I19" s="96"/>
      <c r="J19" s="92"/>
      <c r="K19" s="93"/>
      <c r="L19" s="99" t="e">
        <f>L14+L16</f>
        <v>#REF!</v>
      </c>
    </row>
    <row r="20" spans="1:20" ht="15.75">
      <c r="A20" s="115"/>
      <c r="B20" s="116"/>
      <c r="C20" s="116"/>
      <c r="D20" s="110"/>
      <c r="E20" s="110"/>
      <c r="F20" s="117"/>
      <c r="G20" s="111"/>
      <c r="H20" s="111"/>
      <c r="I20" s="111"/>
      <c r="J20" s="93"/>
      <c r="K20" s="93"/>
      <c r="L20" s="99"/>
    </row>
    <row r="21" spans="1:20" ht="15.75">
      <c r="A21" s="149" t="s">
        <v>133</v>
      </c>
      <c r="B21" s="149"/>
      <c r="C21" s="149"/>
      <c r="D21" s="149"/>
      <c r="E21" s="119"/>
      <c r="F21" s="119"/>
      <c r="G21" s="119" t="s">
        <v>134</v>
      </c>
      <c r="H21" s="119"/>
      <c r="I21" s="119"/>
      <c r="J21" s="120"/>
      <c r="L21" s="145"/>
      <c r="M21" s="145"/>
      <c r="N21" s="145"/>
      <c r="O21" s="145"/>
      <c r="P21" s="145"/>
      <c r="Q21" s="145"/>
      <c r="R21" s="145"/>
      <c r="S21" s="145"/>
      <c r="T21" s="145"/>
    </row>
    <row r="22" spans="1:20" ht="61.5" customHeight="1">
      <c r="A22" s="143" t="s">
        <v>140</v>
      </c>
      <c r="B22" s="143"/>
      <c r="C22" s="143"/>
      <c r="D22" s="143"/>
      <c r="E22" s="143"/>
      <c r="F22" s="112"/>
      <c r="G22" s="106" t="s">
        <v>135</v>
      </c>
      <c r="H22" s="106"/>
      <c r="I22" s="106"/>
      <c r="J22" s="120"/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34.5" customHeight="1">
      <c r="A23" s="146" t="s">
        <v>147</v>
      </c>
      <c r="B23" s="146"/>
      <c r="C23" s="146"/>
      <c r="D23" s="146"/>
      <c r="E23" s="146"/>
      <c r="F23" s="107"/>
      <c r="G23" s="108" t="s">
        <v>136</v>
      </c>
      <c r="H23" s="108"/>
      <c r="I23" s="108"/>
      <c r="J23" s="121"/>
      <c r="L23" s="147"/>
      <c r="M23" s="147"/>
      <c r="N23" s="147"/>
      <c r="O23" s="147"/>
      <c r="P23" s="147"/>
      <c r="Q23" s="147"/>
      <c r="R23" s="147"/>
      <c r="S23" s="147"/>
      <c r="T23" s="147"/>
    </row>
    <row r="24" spans="1:20" ht="15.75">
      <c r="A24" s="148"/>
      <c r="B24" s="148"/>
      <c r="C24" s="148"/>
      <c r="D24" s="148"/>
      <c r="E24" s="148"/>
      <c r="F24" s="118"/>
      <c r="G24" s="109"/>
      <c r="H24" s="109"/>
      <c r="I24" s="109"/>
      <c r="J24" s="121"/>
      <c r="L24" s="144"/>
      <c r="M24" s="144"/>
      <c r="N24" s="144"/>
      <c r="O24" s="144"/>
      <c r="P24" s="144"/>
      <c r="Q24" s="144"/>
      <c r="R24" s="144"/>
      <c r="S24" s="144"/>
      <c r="T24" s="144"/>
    </row>
    <row r="25" spans="1:20" ht="15.75" customHeight="1">
      <c r="A25" s="143" t="s">
        <v>3</v>
      </c>
      <c r="B25" s="143"/>
      <c r="C25" s="143"/>
      <c r="D25" s="143"/>
      <c r="E25" s="143"/>
      <c r="F25" s="118"/>
      <c r="G25" s="116" t="s">
        <v>137</v>
      </c>
      <c r="H25" s="116"/>
      <c r="I25" s="116"/>
      <c r="J25" s="121"/>
      <c r="L25" s="144"/>
      <c r="M25" s="144"/>
      <c r="N25" s="144"/>
      <c r="O25" s="144"/>
      <c r="P25" s="144"/>
      <c r="Q25" s="144"/>
      <c r="R25" s="144"/>
      <c r="S25" s="144"/>
    </row>
  </sheetData>
  <mergeCells count="30">
    <mergeCell ref="A14:A16"/>
    <mergeCell ref="D14:D16"/>
    <mergeCell ref="E14:E16"/>
    <mergeCell ref="F14:F16"/>
    <mergeCell ref="G14:G16"/>
    <mergeCell ref="B4:J4"/>
    <mergeCell ref="B5:J5"/>
    <mergeCell ref="A11:A13"/>
    <mergeCell ref="B11:C13"/>
    <mergeCell ref="D11:D13"/>
    <mergeCell ref="E11:E13"/>
    <mergeCell ref="F11:F13"/>
    <mergeCell ref="G11:G13"/>
    <mergeCell ref="H11:J12"/>
    <mergeCell ref="B17:C17"/>
    <mergeCell ref="B19:C19"/>
    <mergeCell ref="B14:C16"/>
    <mergeCell ref="A25:E25"/>
    <mergeCell ref="L25:S25"/>
    <mergeCell ref="L21:T21"/>
    <mergeCell ref="A22:E22"/>
    <mergeCell ref="L22:T22"/>
    <mergeCell ref="A23:E23"/>
    <mergeCell ref="L23:T23"/>
    <mergeCell ref="A24:E24"/>
    <mergeCell ref="L24:T24"/>
    <mergeCell ref="A21:D21"/>
    <mergeCell ref="H14:H16"/>
    <mergeCell ref="I14:I16"/>
    <mergeCell ref="J14:J16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topLeftCell="A10" zoomScaleNormal="100" zoomScaleSheetLayoutView="100" workbookViewId="0">
      <selection activeCell="D26" sqref="D26"/>
    </sheetView>
  </sheetViews>
  <sheetFormatPr defaultRowHeight="15.75"/>
  <cols>
    <col min="1" max="1" width="4.875" style="6" customWidth="1"/>
    <col min="2" max="3" width="11.375" style="6" customWidth="1"/>
    <col min="4" max="4" width="29.875" style="6" customWidth="1"/>
    <col min="5" max="5" width="8.625" style="6" customWidth="1"/>
    <col min="6" max="6" width="12.75" style="6" customWidth="1"/>
    <col min="7" max="7" width="17.625" style="6" customWidth="1"/>
    <col min="8" max="8" width="13.125" style="6" bestFit="1" customWidth="1"/>
    <col min="9" max="9" width="15.875" style="6" customWidth="1"/>
    <col min="10" max="215" width="9.125" style="6"/>
    <col min="216" max="216" width="4.875" style="6" customWidth="1"/>
    <col min="217" max="217" width="36.875" style="6" customWidth="1"/>
    <col min="218" max="218" width="11.875" style="6" customWidth="1"/>
    <col min="219" max="219" width="13.625" style="6" customWidth="1"/>
    <col min="220" max="220" width="14.375" style="6" customWidth="1"/>
    <col min="221" max="221" width="15.75" style="6" customWidth="1"/>
    <col min="222" max="222" width="28.875" style="6" customWidth="1"/>
    <col min="223" max="223" width="28.125" style="6" customWidth="1"/>
    <col min="224" max="224" width="15.75" style="6" bestFit="1" customWidth="1"/>
    <col min="225" max="225" width="29.125" style="6" customWidth="1"/>
    <col min="226" max="226" width="19.75" style="6" bestFit="1" customWidth="1"/>
    <col min="227" max="471" width="9.125" style="6"/>
    <col min="472" max="472" width="4.875" style="6" customWidth="1"/>
    <col min="473" max="473" width="36.875" style="6" customWidth="1"/>
    <col min="474" max="474" width="11.875" style="6" customWidth="1"/>
    <col min="475" max="475" width="13.625" style="6" customWidth="1"/>
    <col min="476" max="476" width="14.375" style="6" customWidth="1"/>
    <col min="477" max="477" width="15.75" style="6" customWidth="1"/>
    <col min="478" max="478" width="28.875" style="6" customWidth="1"/>
    <col min="479" max="479" width="28.125" style="6" customWidth="1"/>
    <col min="480" max="480" width="15.75" style="6" bestFit="1" customWidth="1"/>
    <col min="481" max="481" width="29.125" style="6" customWidth="1"/>
    <col min="482" max="482" width="19.75" style="6" bestFit="1" customWidth="1"/>
    <col min="483" max="727" width="9.125" style="6"/>
    <col min="728" max="728" width="4.875" style="6" customWidth="1"/>
    <col min="729" max="729" width="36.875" style="6" customWidth="1"/>
    <col min="730" max="730" width="11.875" style="6" customWidth="1"/>
    <col min="731" max="731" width="13.625" style="6" customWidth="1"/>
    <col min="732" max="732" width="14.375" style="6" customWidth="1"/>
    <col min="733" max="733" width="15.75" style="6" customWidth="1"/>
    <col min="734" max="734" width="28.875" style="6" customWidth="1"/>
    <col min="735" max="735" width="28.125" style="6" customWidth="1"/>
    <col min="736" max="736" width="15.75" style="6" bestFit="1" customWidth="1"/>
    <col min="737" max="737" width="29.125" style="6" customWidth="1"/>
    <col min="738" max="738" width="19.75" style="6" bestFit="1" customWidth="1"/>
    <col min="739" max="983" width="9.125" style="6"/>
    <col min="984" max="984" width="4.875" style="6" customWidth="1"/>
    <col min="985" max="985" width="36.875" style="6" customWidth="1"/>
    <col min="986" max="986" width="11.875" style="6" customWidth="1"/>
    <col min="987" max="987" width="13.625" style="6" customWidth="1"/>
    <col min="988" max="988" width="14.375" style="6" customWidth="1"/>
    <col min="989" max="989" width="15.75" style="6" customWidth="1"/>
    <col min="990" max="990" width="28.875" style="6" customWidth="1"/>
    <col min="991" max="991" width="28.125" style="6" customWidth="1"/>
    <col min="992" max="992" width="15.75" style="6" bestFit="1" customWidth="1"/>
    <col min="993" max="993" width="29.125" style="6" customWidth="1"/>
    <col min="994" max="994" width="19.75" style="6" bestFit="1" customWidth="1"/>
    <col min="995" max="1239" width="9.125" style="6"/>
    <col min="1240" max="1240" width="4.875" style="6" customWidth="1"/>
    <col min="1241" max="1241" width="36.875" style="6" customWidth="1"/>
    <col min="1242" max="1242" width="11.875" style="6" customWidth="1"/>
    <col min="1243" max="1243" width="13.625" style="6" customWidth="1"/>
    <col min="1244" max="1244" width="14.375" style="6" customWidth="1"/>
    <col min="1245" max="1245" width="15.75" style="6" customWidth="1"/>
    <col min="1246" max="1246" width="28.875" style="6" customWidth="1"/>
    <col min="1247" max="1247" width="28.125" style="6" customWidth="1"/>
    <col min="1248" max="1248" width="15.75" style="6" bestFit="1" customWidth="1"/>
    <col min="1249" max="1249" width="29.125" style="6" customWidth="1"/>
    <col min="1250" max="1250" width="19.75" style="6" bestFit="1" customWidth="1"/>
    <col min="1251" max="1495" width="9.125" style="6"/>
    <col min="1496" max="1496" width="4.875" style="6" customWidth="1"/>
    <col min="1497" max="1497" width="36.875" style="6" customWidth="1"/>
    <col min="1498" max="1498" width="11.875" style="6" customWidth="1"/>
    <col min="1499" max="1499" width="13.625" style="6" customWidth="1"/>
    <col min="1500" max="1500" width="14.375" style="6" customWidth="1"/>
    <col min="1501" max="1501" width="15.75" style="6" customWidth="1"/>
    <col min="1502" max="1502" width="28.875" style="6" customWidth="1"/>
    <col min="1503" max="1503" width="28.125" style="6" customWidth="1"/>
    <col min="1504" max="1504" width="15.75" style="6" bestFit="1" customWidth="1"/>
    <col min="1505" max="1505" width="29.125" style="6" customWidth="1"/>
    <col min="1506" max="1506" width="19.75" style="6" bestFit="1" customWidth="1"/>
    <col min="1507" max="1751" width="9.125" style="6"/>
    <col min="1752" max="1752" width="4.875" style="6" customWidth="1"/>
    <col min="1753" max="1753" width="36.875" style="6" customWidth="1"/>
    <col min="1754" max="1754" width="11.875" style="6" customWidth="1"/>
    <col min="1755" max="1755" width="13.625" style="6" customWidth="1"/>
    <col min="1756" max="1756" width="14.375" style="6" customWidth="1"/>
    <col min="1757" max="1757" width="15.75" style="6" customWidth="1"/>
    <col min="1758" max="1758" width="28.875" style="6" customWidth="1"/>
    <col min="1759" max="1759" width="28.125" style="6" customWidth="1"/>
    <col min="1760" max="1760" width="15.75" style="6" bestFit="1" customWidth="1"/>
    <col min="1761" max="1761" width="29.125" style="6" customWidth="1"/>
    <col min="1762" max="1762" width="19.75" style="6" bestFit="1" customWidth="1"/>
    <col min="1763" max="2007" width="9.125" style="6"/>
    <col min="2008" max="2008" width="4.875" style="6" customWidth="1"/>
    <col min="2009" max="2009" width="36.875" style="6" customWidth="1"/>
    <col min="2010" max="2010" width="11.875" style="6" customWidth="1"/>
    <col min="2011" max="2011" width="13.625" style="6" customWidth="1"/>
    <col min="2012" max="2012" width="14.375" style="6" customWidth="1"/>
    <col min="2013" max="2013" width="15.75" style="6" customWidth="1"/>
    <col min="2014" max="2014" width="28.875" style="6" customWidth="1"/>
    <col min="2015" max="2015" width="28.125" style="6" customWidth="1"/>
    <col min="2016" max="2016" width="15.75" style="6" bestFit="1" customWidth="1"/>
    <col min="2017" max="2017" width="29.125" style="6" customWidth="1"/>
    <col min="2018" max="2018" width="19.75" style="6" bestFit="1" customWidth="1"/>
    <col min="2019" max="2263" width="9.125" style="6"/>
    <col min="2264" max="2264" width="4.875" style="6" customWidth="1"/>
    <col min="2265" max="2265" width="36.875" style="6" customWidth="1"/>
    <col min="2266" max="2266" width="11.875" style="6" customWidth="1"/>
    <col min="2267" max="2267" width="13.625" style="6" customWidth="1"/>
    <col min="2268" max="2268" width="14.375" style="6" customWidth="1"/>
    <col min="2269" max="2269" width="15.75" style="6" customWidth="1"/>
    <col min="2270" max="2270" width="28.875" style="6" customWidth="1"/>
    <col min="2271" max="2271" width="28.125" style="6" customWidth="1"/>
    <col min="2272" max="2272" width="15.75" style="6" bestFit="1" customWidth="1"/>
    <col min="2273" max="2273" width="29.125" style="6" customWidth="1"/>
    <col min="2274" max="2274" width="19.75" style="6" bestFit="1" customWidth="1"/>
    <col min="2275" max="2519" width="9.125" style="6"/>
    <col min="2520" max="2520" width="4.875" style="6" customWidth="1"/>
    <col min="2521" max="2521" width="36.875" style="6" customWidth="1"/>
    <col min="2522" max="2522" width="11.875" style="6" customWidth="1"/>
    <col min="2523" max="2523" width="13.625" style="6" customWidth="1"/>
    <col min="2524" max="2524" width="14.375" style="6" customWidth="1"/>
    <col min="2525" max="2525" width="15.75" style="6" customWidth="1"/>
    <col min="2526" max="2526" width="28.875" style="6" customWidth="1"/>
    <col min="2527" max="2527" width="28.125" style="6" customWidth="1"/>
    <col min="2528" max="2528" width="15.75" style="6" bestFit="1" customWidth="1"/>
    <col min="2529" max="2529" width="29.125" style="6" customWidth="1"/>
    <col min="2530" max="2530" width="19.75" style="6" bestFit="1" customWidth="1"/>
    <col min="2531" max="2775" width="9.125" style="6"/>
    <col min="2776" max="2776" width="4.875" style="6" customWidth="1"/>
    <col min="2777" max="2777" width="36.875" style="6" customWidth="1"/>
    <col min="2778" max="2778" width="11.875" style="6" customWidth="1"/>
    <col min="2779" max="2779" width="13.625" style="6" customWidth="1"/>
    <col min="2780" max="2780" width="14.375" style="6" customWidth="1"/>
    <col min="2781" max="2781" width="15.75" style="6" customWidth="1"/>
    <col min="2782" max="2782" width="28.875" style="6" customWidth="1"/>
    <col min="2783" max="2783" width="28.125" style="6" customWidth="1"/>
    <col min="2784" max="2784" width="15.75" style="6" bestFit="1" customWidth="1"/>
    <col min="2785" max="2785" width="29.125" style="6" customWidth="1"/>
    <col min="2786" max="2786" width="19.75" style="6" bestFit="1" customWidth="1"/>
    <col min="2787" max="3031" width="9.125" style="6"/>
    <col min="3032" max="3032" width="4.875" style="6" customWidth="1"/>
    <col min="3033" max="3033" width="36.875" style="6" customWidth="1"/>
    <col min="3034" max="3034" width="11.875" style="6" customWidth="1"/>
    <col min="3035" max="3035" width="13.625" style="6" customWidth="1"/>
    <col min="3036" max="3036" width="14.375" style="6" customWidth="1"/>
    <col min="3037" max="3037" width="15.75" style="6" customWidth="1"/>
    <col min="3038" max="3038" width="28.875" style="6" customWidth="1"/>
    <col min="3039" max="3039" width="28.125" style="6" customWidth="1"/>
    <col min="3040" max="3040" width="15.75" style="6" bestFit="1" customWidth="1"/>
    <col min="3041" max="3041" width="29.125" style="6" customWidth="1"/>
    <col min="3042" max="3042" width="19.75" style="6" bestFit="1" customWidth="1"/>
    <col min="3043" max="3287" width="9.125" style="6"/>
    <col min="3288" max="3288" width="4.875" style="6" customWidth="1"/>
    <col min="3289" max="3289" width="36.875" style="6" customWidth="1"/>
    <col min="3290" max="3290" width="11.875" style="6" customWidth="1"/>
    <col min="3291" max="3291" width="13.625" style="6" customWidth="1"/>
    <col min="3292" max="3292" width="14.375" style="6" customWidth="1"/>
    <col min="3293" max="3293" width="15.75" style="6" customWidth="1"/>
    <col min="3294" max="3294" width="28.875" style="6" customWidth="1"/>
    <col min="3295" max="3295" width="28.125" style="6" customWidth="1"/>
    <col min="3296" max="3296" width="15.75" style="6" bestFit="1" customWidth="1"/>
    <col min="3297" max="3297" width="29.125" style="6" customWidth="1"/>
    <col min="3298" max="3298" width="19.75" style="6" bestFit="1" customWidth="1"/>
    <col min="3299" max="3543" width="9.125" style="6"/>
    <col min="3544" max="3544" width="4.875" style="6" customWidth="1"/>
    <col min="3545" max="3545" width="36.875" style="6" customWidth="1"/>
    <col min="3546" max="3546" width="11.875" style="6" customWidth="1"/>
    <col min="3547" max="3547" width="13.625" style="6" customWidth="1"/>
    <col min="3548" max="3548" width="14.375" style="6" customWidth="1"/>
    <col min="3549" max="3549" width="15.75" style="6" customWidth="1"/>
    <col min="3550" max="3550" width="28.875" style="6" customWidth="1"/>
    <col min="3551" max="3551" width="28.125" style="6" customWidth="1"/>
    <col min="3552" max="3552" width="15.75" style="6" bestFit="1" customWidth="1"/>
    <col min="3553" max="3553" width="29.125" style="6" customWidth="1"/>
    <col min="3554" max="3554" width="19.75" style="6" bestFit="1" customWidth="1"/>
    <col min="3555" max="3799" width="9.125" style="6"/>
    <col min="3800" max="3800" width="4.875" style="6" customWidth="1"/>
    <col min="3801" max="3801" width="36.875" style="6" customWidth="1"/>
    <col min="3802" max="3802" width="11.875" style="6" customWidth="1"/>
    <col min="3803" max="3803" width="13.625" style="6" customWidth="1"/>
    <col min="3804" max="3804" width="14.375" style="6" customWidth="1"/>
    <col min="3805" max="3805" width="15.75" style="6" customWidth="1"/>
    <col min="3806" max="3806" width="28.875" style="6" customWidth="1"/>
    <col min="3807" max="3807" width="28.125" style="6" customWidth="1"/>
    <col min="3808" max="3808" width="15.75" style="6" bestFit="1" customWidth="1"/>
    <col min="3809" max="3809" width="29.125" style="6" customWidth="1"/>
    <col min="3810" max="3810" width="19.75" style="6" bestFit="1" customWidth="1"/>
    <col min="3811" max="4055" width="9.125" style="6"/>
    <col min="4056" max="4056" width="4.875" style="6" customWidth="1"/>
    <col min="4057" max="4057" width="36.875" style="6" customWidth="1"/>
    <col min="4058" max="4058" width="11.875" style="6" customWidth="1"/>
    <col min="4059" max="4059" width="13.625" style="6" customWidth="1"/>
    <col min="4060" max="4060" width="14.375" style="6" customWidth="1"/>
    <col min="4061" max="4061" width="15.75" style="6" customWidth="1"/>
    <col min="4062" max="4062" width="28.875" style="6" customWidth="1"/>
    <col min="4063" max="4063" width="28.125" style="6" customWidth="1"/>
    <col min="4064" max="4064" width="15.75" style="6" bestFit="1" customWidth="1"/>
    <col min="4065" max="4065" width="29.125" style="6" customWidth="1"/>
    <col min="4066" max="4066" width="19.75" style="6" bestFit="1" customWidth="1"/>
    <col min="4067" max="4311" width="9.125" style="6"/>
    <col min="4312" max="4312" width="4.875" style="6" customWidth="1"/>
    <col min="4313" max="4313" width="36.875" style="6" customWidth="1"/>
    <col min="4314" max="4314" width="11.875" style="6" customWidth="1"/>
    <col min="4315" max="4315" width="13.625" style="6" customWidth="1"/>
    <col min="4316" max="4316" width="14.375" style="6" customWidth="1"/>
    <col min="4317" max="4317" width="15.75" style="6" customWidth="1"/>
    <col min="4318" max="4318" width="28.875" style="6" customWidth="1"/>
    <col min="4319" max="4319" width="28.125" style="6" customWidth="1"/>
    <col min="4320" max="4320" width="15.75" style="6" bestFit="1" customWidth="1"/>
    <col min="4321" max="4321" width="29.125" style="6" customWidth="1"/>
    <col min="4322" max="4322" width="19.75" style="6" bestFit="1" customWidth="1"/>
    <col min="4323" max="4567" width="9.125" style="6"/>
    <col min="4568" max="4568" width="4.875" style="6" customWidth="1"/>
    <col min="4569" max="4569" width="36.875" style="6" customWidth="1"/>
    <col min="4570" max="4570" width="11.875" style="6" customWidth="1"/>
    <col min="4571" max="4571" width="13.625" style="6" customWidth="1"/>
    <col min="4572" max="4572" width="14.375" style="6" customWidth="1"/>
    <col min="4573" max="4573" width="15.75" style="6" customWidth="1"/>
    <col min="4574" max="4574" width="28.875" style="6" customWidth="1"/>
    <col min="4575" max="4575" width="28.125" style="6" customWidth="1"/>
    <col min="4576" max="4576" width="15.75" style="6" bestFit="1" customWidth="1"/>
    <col min="4577" max="4577" width="29.125" style="6" customWidth="1"/>
    <col min="4578" max="4578" width="19.75" style="6" bestFit="1" customWidth="1"/>
    <col min="4579" max="4823" width="9.125" style="6"/>
    <col min="4824" max="4824" width="4.875" style="6" customWidth="1"/>
    <col min="4825" max="4825" width="36.875" style="6" customWidth="1"/>
    <col min="4826" max="4826" width="11.875" style="6" customWidth="1"/>
    <col min="4827" max="4827" width="13.625" style="6" customWidth="1"/>
    <col min="4828" max="4828" width="14.375" style="6" customWidth="1"/>
    <col min="4829" max="4829" width="15.75" style="6" customWidth="1"/>
    <col min="4830" max="4830" width="28.875" style="6" customWidth="1"/>
    <col min="4831" max="4831" width="28.125" style="6" customWidth="1"/>
    <col min="4832" max="4832" width="15.75" style="6" bestFit="1" customWidth="1"/>
    <col min="4833" max="4833" width="29.125" style="6" customWidth="1"/>
    <col min="4834" max="4834" width="19.75" style="6" bestFit="1" customWidth="1"/>
    <col min="4835" max="5079" width="9.125" style="6"/>
    <col min="5080" max="5080" width="4.875" style="6" customWidth="1"/>
    <col min="5081" max="5081" width="36.875" style="6" customWidth="1"/>
    <col min="5082" max="5082" width="11.875" style="6" customWidth="1"/>
    <col min="5083" max="5083" width="13.625" style="6" customWidth="1"/>
    <col min="5084" max="5084" width="14.375" style="6" customWidth="1"/>
    <col min="5085" max="5085" width="15.75" style="6" customWidth="1"/>
    <col min="5086" max="5086" width="28.875" style="6" customWidth="1"/>
    <col min="5087" max="5087" width="28.125" style="6" customWidth="1"/>
    <col min="5088" max="5088" width="15.75" style="6" bestFit="1" customWidth="1"/>
    <col min="5089" max="5089" width="29.125" style="6" customWidth="1"/>
    <col min="5090" max="5090" width="19.75" style="6" bestFit="1" customWidth="1"/>
    <col min="5091" max="5335" width="9.125" style="6"/>
    <col min="5336" max="5336" width="4.875" style="6" customWidth="1"/>
    <col min="5337" max="5337" width="36.875" style="6" customWidth="1"/>
    <col min="5338" max="5338" width="11.875" style="6" customWidth="1"/>
    <col min="5339" max="5339" width="13.625" style="6" customWidth="1"/>
    <col min="5340" max="5340" width="14.375" style="6" customWidth="1"/>
    <col min="5341" max="5341" width="15.75" style="6" customWidth="1"/>
    <col min="5342" max="5342" width="28.875" style="6" customWidth="1"/>
    <col min="5343" max="5343" width="28.125" style="6" customWidth="1"/>
    <col min="5344" max="5344" width="15.75" style="6" bestFit="1" customWidth="1"/>
    <col min="5345" max="5345" width="29.125" style="6" customWidth="1"/>
    <col min="5346" max="5346" width="19.75" style="6" bestFit="1" customWidth="1"/>
    <col min="5347" max="5591" width="9.125" style="6"/>
    <col min="5592" max="5592" width="4.875" style="6" customWidth="1"/>
    <col min="5593" max="5593" width="36.875" style="6" customWidth="1"/>
    <col min="5594" max="5594" width="11.875" style="6" customWidth="1"/>
    <col min="5595" max="5595" width="13.625" style="6" customWidth="1"/>
    <col min="5596" max="5596" width="14.375" style="6" customWidth="1"/>
    <col min="5597" max="5597" width="15.75" style="6" customWidth="1"/>
    <col min="5598" max="5598" width="28.875" style="6" customWidth="1"/>
    <col min="5599" max="5599" width="28.125" style="6" customWidth="1"/>
    <col min="5600" max="5600" width="15.75" style="6" bestFit="1" customWidth="1"/>
    <col min="5601" max="5601" width="29.125" style="6" customWidth="1"/>
    <col min="5602" max="5602" width="19.75" style="6" bestFit="1" customWidth="1"/>
    <col min="5603" max="5847" width="9.125" style="6"/>
    <col min="5848" max="5848" width="4.875" style="6" customWidth="1"/>
    <col min="5849" max="5849" width="36.875" style="6" customWidth="1"/>
    <col min="5850" max="5850" width="11.875" style="6" customWidth="1"/>
    <col min="5851" max="5851" width="13.625" style="6" customWidth="1"/>
    <col min="5852" max="5852" width="14.375" style="6" customWidth="1"/>
    <col min="5853" max="5853" width="15.75" style="6" customWidth="1"/>
    <col min="5854" max="5854" width="28.875" style="6" customWidth="1"/>
    <col min="5855" max="5855" width="28.125" style="6" customWidth="1"/>
    <col min="5856" max="5856" width="15.75" style="6" bestFit="1" customWidth="1"/>
    <col min="5857" max="5857" width="29.125" style="6" customWidth="1"/>
    <col min="5858" max="5858" width="19.75" style="6" bestFit="1" customWidth="1"/>
    <col min="5859" max="6103" width="9.125" style="6"/>
    <col min="6104" max="6104" width="4.875" style="6" customWidth="1"/>
    <col min="6105" max="6105" width="36.875" style="6" customWidth="1"/>
    <col min="6106" max="6106" width="11.875" style="6" customWidth="1"/>
    <col min="6107" max="6107" width="13.625" style="6" customWidth="1"/>
    <col min="6108" max="6108" width="14.375" style="6" customWidth="1"/>
    <col min="6109" max="6109" width="15.75" style="6" customWidth="1"/>
    <col min="6110" max="6110" width="28.875" style="6" customWidth="1"/>
    <col min="6111" max="6111" width="28.125" style="6" customWidth="1"/>
    <col min="6112" max="6112" width="15.75" style="6" bestFit="1" customWidth="1"/>
    <col min="6113" max="6113" width="29.125" style="6" customWidth="1"/>
    <col min="6114" max="6114" width="19.75" style="6" bestFit="1" customWidth="1"/>
    <col min="6115" max="6359" width="9.125" style="6"/>
    <col min="6360" max="6360" width="4.875" style="6" customWidth="1"/>
    <col min="6361" max="6361" width="36.875" style="6" customWidth="1"/>
    <col min="6362" max="6362" width="11.875" style="6" customWidth="1"/>
    <col min="6363" max="6363" width="13.625" style="6" customWidth="1"/>
    <col min="6364" max="6364" width="14.375" style="6" customWidth="1"/>
    <col min="6365" max="6365" width="15.75" style="6" customWidth="1"/>
    <col min="6366" max="6366" width="28.875" style="6" customWidth="1"/>
    <col min="6367" max="6367" width="28.125" style="6" customWidth="1"/>
    <col min="6368" max="6368" width="15.75" style="6" bestFit="1" customWidth="1"/>
    <col min="6369" max="6369" width="29.125" style="6" customWidth="1"/>
    <col min="6370" max="6370" width="19.75" style="6" bestFit="1" customWidth="1"/>
    <col min="6371" max="6615" width="9.125" style="6"/>
    <col min="6616" max="6616" width="4.875" style="6" customWidth="1"/>
    <col min="6617" max="6617" width="36.875" style="6" customWidth="1"/>
    <col min="6618" max="6618" width="11.875" style="6" customWidth="1"/>
    <col min="6619" max="6619" width="13.625" style="6" customWidth="1"/>
    <col min="6620" max="6620" width="14.375" style="6" customWidth="1"/>
    <col min="6621" max="6621" width="15.75" style="6" customWidth="1"/>
    <col min="6622" max="6622" width="28.875" style="6" customWidth="1"/>
    <col min="6623" max="6623" width="28.125" style="6" customWidth="1"/>
    <col min="6624" max="6624" width="15.75" style="6" bestFit="1" customWidth="1"/>
    <col min="6625" max="6625" width="29.125" style="6" customWidth="1"/>
    <col min="6626" max="6626" width="19.75" style="6" bestFit="1" customWidth="1"/>
    <col min="6627" max="6871" width="9.125" style="6"/>
    <col min="6872" max="6872" width="4.875" style="6" customWidth="1"/>
    <col min="6873" max="6873" width="36.875" style="6" customWidth="1"/>
    <col min="6874" max="6874" width="11.875" style="6" customWidth="1"/>
    <col min="6875" max="6875" width="13.625" style="6" customWidth="1"/>
    <col min="6876" max="6876" width="14.375" style="6" customWidth="1"/>
    <col min="6877" max="6877" width="15.75" style="6" customWidth="1"/>
    <col min="6878" max="6878" width="28.875" style="6" customWidth="1"/>
    <col min="6879" max="6879" width="28.125" style="6" customWidth="1"/>
    <col min="6880" max="6880" width="15.75" style="6" bestFit="1" customWidth="1"/>
    <col min="6881" max="6881" width="29.125" style="6" customWidth="1"/>
    <col min="6882" max="6882" width="19.75" style="6" bestFit="1" customWidth="1"/>
    <col min="6883" max="7127" width="9.125" style="6"/>
    <col min="7128" max="7128" width="4.875" style="6" customWidth="1"/>
    <col min="7129" max="7129" width="36.875" style="6" customWidth="1"/>
    <col min="7130" max="7130" width="11.875" style="6" customWidth="1"/>
    <col min="7131" max="7131" width="13.625" style="6" customWidth="1"/>
    <col min="7132" max="7132" width="14.375" style="6" customWidth="1"/>
    <col min="7133" max="7133" width="15.75" style="6" customWidth="1"/>
    <col min="7134" max="7134" width="28.875" style="6" customWidth="1"/>
    <col min="7135" max="7135" width="28.125" style="6" customWidth="1"/>
    <col min="7136" max="7136" width="15.75" style="6" bestFit="1" customWidth="1"/>
    <col min="7137" max="7137" width="29.125" style="6" customWidth="1"/>
    <col min="7138" max="7138" width="19.75" style="6" bestFit="1" customWidth="1"/>
    <col min="7139" max="7383" width="9.125" style="6"/>
    <col min="7384" max="7384" width="4.875" style="6" customWidth="1"/>
    <col min="7385" max="7385" width="36.875" style="6" customWidth="1"/>
    <col min="7386" max="7386" width="11.875" style="6" customWidth="1"/>
    <col min="7387" max="7387" width="13.625" style="6" customWidth="1"/>
    <col min="7388" max="7388" width="14.375" style="6" customWidth="1"/>
    <col min="7389" max="7389" width="15.75" style="6" customWidth="1"/>
    <col min="7390" max="7390" width="28.875" style="6" customWidth="1"/>
    <col min="7391" max="7391" width="28.125" style="6" customWidth="1"/>
    <col min="7392" max="7392" width="15.75" style="6" bestFit="1" customWidth="1"/>
    <col min="7393" max="7393" width="29.125" style="6" customWidth="1"/>
    <col min="7394" max="7394" width="19.75" style="6" bestFit="1" customWidth="1"/>
    <col min="7395" max="7639" width="9.125" style="6"/>
    <col min="7640" max="7640" width="4.875" style="6" customWidth="1"/>
    <col min="7641" max="7641" width="36.875" style="6" customWidth="1"/>
    <col min="7642" max="7642" width="11.875" style="6" customWidth="1"/>
    <col min="7643" max="7643" width="13.625" style="6" customWidth="1"/>
    <col min="7644" max="7644" width="14.375" style="6" customWidth="1"/>
    <col min="7645" max="7645" width="15.75" style="6" customWidth="1"/>
    <col min="7646" max="7646" width="28.875" style="6" customWidth="1"/>
    <col min="7647" max="7647" width="28.125" style="6" customWidth="1"/>
    <col min="7648" max="7648" width="15.75" style="6" bestFit="1" customWidth="1"/>
    <col min="7649" max="7649" width="29.125" style="6" customWidth="1"/>
    <col min="7650" max="7650" width="19.75" style="6" bestFit="1" customWidth="1"/>
    <col min="7651" max="7895" width="9.125" style="6"/>
    <col min="7896" max="7896" width="4.875" style="6" customWidth="1"/>
    <col min="7897" max="7897" width="36.875" style="6" customWidth="1"/>
    <col min="7898" max="7898" width="11.875" style="6" customWidth="1"/>
    <col min="7899" max="7899" width="13.625" style="6" customWidth="1"/>
    <col min="7900" max="7900" width="14.375" style="6" customWidth="1"/>
    <col min="7901" max="7901" width="15.75" style="6" customWidth="1"/>
    <col min="7902" max="7902" width="28.875" style="6" customWidth="1"/>
    <col min="7903" max="7903" width="28.125" style="6" customWidth="1"/>
    <col min="7904" max="7904" width="15.75" style="6" bestFit="1" customWidth="1"/>
    <col min="7905" max="7905" width="29.125" style="6" customWidth="1"/>
    <col min="7906" max="7906" width="19.75" style="6" bestFit="1" customWidth="1"/>
    <col min="7907" max="8151" width="9.125" style="6"/>
    <col min="8152" max="8152" width="4.875" style="6" customWidth="1"/>
    <col min="8153" max="8153" width="36.875" style="6" customWidth="1"/>
    <col min="8154" max="8154" width="11.875" style="6" customWidth="1"/>
    <col min="8155" max="8155" width="13.625" style="6" customWidth="1"/>
    <col min="8156" max="8156" width="14.375" style="6" customWidth="1"/>
    <col min="8157" max="8157" width="15.75" style="6" customWidth="1"/>
    <col min="8158" max="8158" width="28.875" style="6" customWidth="1"/>
    <col min="8159" max="8159" width="28.125" style="6" customWidth="1"/>
    <col min="8160" max="8160" width="15.75" style="6" bestFit="1" customWidth="1"/>
    <col min="8161" max="8161" width="29.125" style="6" customWidth="1"/>
    <col min="8162" max="8162" width="19.75" style="6" bestFit="1" customWidth="1"/>
    <col min="8163" max="8407" width="9.125" style="6"/>
    <col min="8408" max="8408" width="4.875" style="6" customWidth="1"/>
    <col min="8409" max="8409" width="36.875" style="6" customWidth="1"/>
    <col min="8410" max="8410" width="11.875" style="6" customWidth="1"/>
    <col min="8411" max="8411" width="13.625" style="6" customWidth="1"/>
    <col min="8412" max="8412" width="14.375" style="6" customWidth="1"/>
    <col min="8413" max="8413" width="15.75" style="6" customWidth="1"/>
    <col min="8414" max="8414" width="28.875" style="6" customWidth="1"/>
    <col min="8415" max="8415" width="28.125" style="6" customWidth="1"/>
    <col min="8416" max="8416" width="15.75" style="6" bestFit="1" customWidth="1"/>
    <col min="8417" max="8417" width="29.125" style="6" customWidth="1"/>
    <col min="8418" max="8418" width="19.75" style="6" bestFit="1" customWidth="1"/>
    <col min="8419" max="8663" width="9.125" style="6"/>
    <col min="8664" max="8664" width="4.875" style="6" customWidth="1"/>
    <col min="8665" max="8665" width="36.875" style="6" customWidth="1"/>
    <col min="8666" max="8666" width="11.875" style="6" customWidth="1"/>
    <col min="8667" max="8667" width="13.625" style="6" customWidth="1"/>
    <col min="8668" max="8668" width="14.375" style="6" customWidth="1"/>
    <col min="8669" max="8669" width="15.75" style="6" customWidth="1"/>
    <col min="8670" max="8670" width="28.875" style="6" customWidth="1"/>
    <col min="8671" max="8671" width="28.125" style="6" customWidth="1"/>
    <col min="8672" max="8672" width="15.75" style="6" bestFit="1" customWidth="1"/>
    <col min="8673" max="8673" width="29.125" style="6" customWidth="1"/>
    <col min="8674" max="8674" width="19.75" style="6" bestFit="1" customWidth="1"/>
    <col min="8675" max="8919" width="9.125" style="6"/>
    <col min="8920" max="8920" width="4.875" style="6" customWidth="1"/>
    <col min="8921" max="8921" width="36.875" style="6" customWidth="1"/>
    <col min="8922" max="8922" width="11.875" style="6" customWidth="1"/>
    <col min="8923" max="8923" width="13.625" style="6" customWidth="1"/>
    <col min="8924" max="8924" width="14.375" style="6" customWidth="1"/>
    <col min="8925" max="8925" width="15.75" style="6" customWidth="1"/>
    <col min="8926" max="8926" width="28.875" style="6" customWidth="1"/>
    <col min="8927" max="8927" width="28.125" style="6" customWidth="1"/>
    <col min="8928" max="8928" width="15.75" style="6" bestFit="1" customWidth="1"/>
    <col min="8929" max="8929" width="29.125" style="6" customWidth="1"/>
    <col min="8930" max="8930" width="19.75" style="6" bestFit="1" customWidth="1"/>
    <col min="8931" max="9175" width="9.125" style="6"/>
    <col min="9176" max="9176" width="4.875" style="6" customWidth="1"/>
    <col min="9177" max="9177" width="36.875" style="6" customWidth="1"/>
    <col min="9178" max="9178" width="11.875" style="6" customWidth="1"/>
    <col min="9179" max="9179" width="13.625" style="6" customWidth="1"/>
    <col min="9180" max="9180" width="14.375" style="6" customWidth="1"/>
    <col min="9181" max="9181" width="15.75" style="6" customWidth="1"/>
    <col min="9182" max="9182" width="28.875" style="6" customWidth="1"/>
    <col min="9183" max="9183" width="28.125" style="6" customWidth="1"/>
    <col min="9184" max="9184" width="15.75" style="6" bestFit="1" customWidth="1"/>
    <col min="9185" max="9185" width="29.125" style="6" customWidth="1"/>
    <col min="9186" max="9186" width="19.75" style="6" bestFit="1" customWidth="1"/>
    <col min="9187" max="9431" width="9.125" style="6"/>
    <col min="9432" max="9432" width="4.875" style="6" customWidth="1"/>
    <col min="9433" max="9433" width="36.875" style="6" customWidth="1"/>
    <col min="9434" max="9434" width="11.875" style="6" customWidth="1"/>
    <col min="9435" max="9435" width="13.625" style="6" customWidth="1"/>
    <col min="9436" max="9436" width="14.375" style="6" customWidth="1"/>
    <col min="9437" max="9437" width="15.75" style="6" customWidth="1"/>
    <col min="9438" max="9438" width="28.875" style="6" customWidth="1"/>
    <col min="9439" max="9439" width="28.125" style="6" customWidth="1"/>
    <col min="9440" max="9440" width="15.75" style="6" bestFit="1" customWidth="1"/>
    <col min="9441" max="9441" width="29.125" style="6" customWidth="1"/>
    <col min="9442" max="9442" width="19.75" style="6" bestFit="1" customWidth="1"/>
    <col min="9443" max="9687" width="9.125" style="6"/>
    <col min="9688" max="9688" width="4.875" style="6" customWidth="1"/>
    <col min="9689" max="9689" width="36.875" style="6" customWidth="1"/>
    <col min="9690" max="9690" width="11.875" style="6" customWidth="1"/>
    <col min="9691" max="9691" width="13.625" style="6" customWidth="1"/>
    <col min="9692" max="9692" width="14.375" style="6" customWidth="1"/>
    <col min="9693" max="9693" width="15.75" style="6" customWidth="1"/>
    <col min="9694" max="9694" width="28.875" style="6" customWidth="1"/>
    <col min="9695" max="9695" width="28.125" style="6" customWidth="1"/>
    <col min="9696" max="9696" width="15.75" style="6" bestFit="1" customWidth="1"/>
    <col min="9697" max="9697" width="29.125" style="6" customWidth="1"/>
    <col min="9698" max="9698" width="19.75" style="6" bestFit="1" customWidth="1"/>
    <col min="9699" max="9943" width="9.125" style="6"/>
    <col min="9944" max="9944" width="4.875" style="6" customWidth="1"/>
    <col min="9945" max="9945" width="36.875" style="6" customWidth="1"/>
    <col min="9946" max="9946" width="11.875" style="6" customWidth="1"/>
    <col min="9947" max="9947" width="13.625" style="6" customWidth="1"/>
    <col min="9948" max="9948" width="14.375" style="6" customWidth="1"/>
    <col min="9949" max="9949" width="15.75" style="6" customWidth="1"/>
    <col min="9950" max="9950" width="28.875" style="6" customWidth="1"/>
    <col min="9951" max="9951" width="28.125" style="6" customWidth="1"/>
    <col min="9952" max="9952" width="15.75" style="6" bestFit="1" customWidth="1"/>
    <col min="9953" max="9953" width="29.125" style="6" customWidth="1"/>
    <col min="9954" max="9954" width="19.75" style="6" bestFit="1" customWidth="1"/>
    <col min="9955" max="10199" width="9.125" style="6"/>
    <col min="10200" max="10200" width="4.875" style="6" customWidth="1"/>
    <col min="10201" max="10201" width="36.875" style="6" customWidth="1"/>
    <col min="10202" max="10202" width="11.875" style="6" customWidth="1"/>
    <col min="10203" max="10203" width="13.625" style="6" customWidth="1"/>
    <col min="10204" max="10204" width="14.375" style="6" customWidth="1"/>
    <col min="10205" max="10205" width="15.75" style="6" customWidth="1"/>
    <col min="10206" max="10206" width="28.875" style="6" customWidth="1"/>
    <col min="10207" max="10207" width="28.125" style="6" customWidth="1"/>
    <col min="10208" max="10208" width="15.75" style="6" bestFit="1" customWidth="1"/>
    <col min="10209" max="10209" width="29.125" style="6" customWidth="1"/>
    <col min="10210" max="10210" width="19.75" style="6" bestFit="1" customWidth="1"/>
    <col min="10211" max="10455" width="9.125" style="6"/>
    <col min="10456" max="10456" width="4.875" style="6" customWidth="1"/>
    <col min="10457" max="10457" width="36.875" style="6" customWidth="1"/>
    <col min="10458" max="10458" width="11.875" style="6" customWidth="1"/>
    <col min="10459" max="10459" width="13.625" style="6" customWidth="1"/>
    <col min="10460" max="10460" width="14.375" style="6" customWidth="1"/>
    <col min="10461" max="10461" width="15.75" style="6" customWidth="1"/>
    <col min="10462" max="10462" width="28.875" style="6" customWidth="1"/>
    <col min="10463" max="10463" width="28.125" style="6" customWidth="1"/>
    <col min="10464" max="10464" width="15.75" style="6" bestFit="1" customWidth="1"/>
    <col min="10465" max="10465" width="29.125" style="6" customWidth="1"/>
    <col min="10466" max="10466" width="19.75" style="6" bestFit="1" customWidth="1"/>
    <col min="10467" max="10711" width="9.125" style="6"/>
    <col min="10712" max="10712" width="4.875" style="6" customWidth="1"/>
    <col min="10713" max="10713" width="36.875" style="6" customWidth="1"/>
    <col min="10714" max="10714" width="11.875" style="6" customWidth="1"/>
    <col min="10715" max="10715" width="13.625" style="6" customWidth="1"/>
    <col min="10716" max="10716" width="14.375" style="6" customWidth="1"/>
    <col min="10717" max="10717" width="15.75" style="6" customWidth="1"/>
    <col min="10718" max="10718" width="28.875" style="6" customWidth="1"/>
    <col min="10719" max="10719" width="28.125" style="6" customWidth="1"/>
    <col min="10720" max="10720" width="15.75" style="6" bestFit="1" customWidth="1"/>
    <col min="10721" max="10721" width="29.125" style="6" customWidth="1"/>
    <col min="10722" max="10722" width="19.75" style="6" bestFit="1" customWidth="1"/>
    <col min="10723" max="10967" width="9.125" style="6"/>
    <col min="10968" max="10968" width="4.875" style="6" customWidth="1"/>
    <col min="10969" max="10969" width="36.875" style="6" customWidth="1"/>
    <col min="10970" max="10970" width="11.875" style="6" customWidth="1"/>
    <col min="10971" max="10971" width="13.625" style="6" customWidth="1"/>
    <col min="10972" max="10972" width="14.375" style="6" customWidth="1"/>
    <col min="10973" max="10973" width="15.75" style="6" customWidth="1"/>
    <col min="10974" max="10974" width="28.875" style="6" customWidth="1"/>
    <col min="10975" max="10975" width="28.125" style="6" customWidth="1"/>
    <col min="10976" max="10976" width="15.75" style="6" bestFit="1" customWidth="1"/>
    <col min="10977" max="10977" width="29.125" style="6" customWidth="1"/>
    <col min="10978" max="10978" width="19.75" style="6" bestFit="1" customWidth="1"/>
    <col min="10979" max="11223" width="9.125" style="6"/>
    <col min="11224" max="11224" width="4.875" style="6" customWidth="1"/>
    <col min="11225" max="11225" width="36.875" style="6" customWidth="1"/>
    <col min="11226" max="11226" width="11.875" style="6" customWidth="1"/>
    <col min="11227" max="11227" width="13.625" style="6" customWidth="1"/>
    <col min="11228" max="11228" width="14.375" style="6" customWidth="1"/>
    <col min="11229" max="11229" width="15.75" style="6" customWidth="1"/>
    <col min="11230" max="11230" width="28.875" style="6" customWidth="1"/>
    <col min="11231" max="11231" width="28.125" style="6" customWidth="1"/>
    <col min="11232" max="11232" width="15.75" style="6" bestFit="1" customWidth="1"/>
    <col min="11233" max="11233" width="29.125" style="6" customWidth="1"/>
    <col min="11234" max="11234" width="19.75" style="6" bestFit="1" customWidth="1"/>
    <col min="11235" max="11479" width="9.125" style="6"/>
    <col min="11480" max="11480" width="4.875" style="6" customWidth="1"/>
    <col min="11481" max="11481" width="36.875" style="6" customWidth="1"/>
    <col min="11482" max="11482" width="11.875" style="6" customWidth="1"/>
    <col min="11483" max="11483" width="13.625" style="6" customWidth="1"/>
    <col min="11484" max="11484" width="14.375" style="6" customWidth="1"/>
    <col min="11485" max="11485" width="15.75" style="6" customWidth="1"/>
    <col min="11486" max="11486" width="28.875" style="6" customWidth="1"/>
    <col min="11487" max="11487" width="28.125" style="6" customWidth="1"/>
    <col min="11488" max="11488" width="15.75" style="6" bestFit="1" customWidth="1"/>
    <col min="11489" max="11489" width="29.125" style="6" customWidth="1"/>
    <col min="11490" max="11490" width="19.75" style="6" bestFit="1" customWidth="1"/>
    <col min="11491" max="11735" width="9.125" style="6"/>
    <col min="11736" max="11736" width="4.875" style="6" customWidth="1"/>
    <col min="11737" max="11737" width="36.875" style="6" customWidth="1"/>
    <col min="11738" max="11738" width="11.875" style="6" customWidth="1"/>
    <col min="11739" max="11739" width="13.625" style="6" customWidth="1"/>
    <col min="11740" max="11740" width="14.375" style="6" customWidth="1"/>
    <col min="11741" max="11741" width="15.75" style="6" customWidth="1"/>
    <col min="11742" max="11742" width="28.875" style="6" customWidth="1"/>
    <col min="11743" max="11743" width="28.125" style="6" customWidth="1"/>
    <col min="11744" max="11744" width="15.75" style="6" bestFit="1" customWidth="1"/>
    <col min="11745" max="11745" width="29.125" style="6" customWidth="1"/>
    <col min="11746" max="11746" width="19.75" style="6" bestFit="1" customWidth="1"/>
    <col min="11747" max="11991" width="9.125" style="6"/>
    <col min="11992" max="11992" width="4.875" style="6" customWidth="1"/>
    <col min="11993" max="11993" width="36.875" style="6" customWidth="1"/>
    <col min="11994" max="11994" width="11.875" style="6" customWidth="1"/>
    <col min="11995" max="11995" width="13.625" style="6" customWidth="1"/>
    <col min="11996" max="11996" width="14.375" style="6" customWidth="1"/>
    <col min="11997" max="11997" width="15.75" style="6" customWidth="1"/>
    <col min="11998" max="11998" width="28.875" style="6" customWidth="1"/>
    <col min="11999" max="11999" width="28.125" style="6" customWidth="1"/>
    <col min="12000" max="12000" width="15.75" style="6" bestFit="1" customWidth="1"/>
    <col min="12001" max="12001" width="29.125" style="6" customWidth="1"/>
    <col min="12002" max="12002" width="19.75" style="6" bestFit="1" customWidth="1"/>
    <col min="12003" max="12247" width="9.125" style="6"/>
    <col min="12248" max="12248" width="4.875" style="6" customWidth="1"/>
    <col min="12249" max="12249" width="36.875" style="6" customWidth="1"/>
    <col min="12250" max="12250" width="11.875" style="6" customWidth="1"/>
    <col min="12251" max="12251" width="13.625" style="6" customWidth="1"/>
    <col min="12252" max="12252" width="14.375" style="6" customWidth="1"/>
    <col min="12253" max="12253" width="15.75" style="6" customWidth="1"/>
    <col min="12254" max="12254" width="28.875" style="6" customWidth="1"/>
    <col min="12255" max="12255" width="28.125" style="6" customWidth="1"/>
    <col min="12256" max="12256" width="15.75" style="6" bestFit="1" customWidth="1"/>
    <col min="12257" max="12257" width="29.125" style="6" customWidth="1"/>
    <col min="12258" max="12258" width="19.75" style="6" bestFit="1" customWidth="1"/>
    <col min="12259" max="12503" width="9.125" style="6"/>
    <col min="12504" max="12504" width="4.875" style="6" customWidth="1"/>
    <col min="12505" max="12505" width="36.875" style="6" customWidth="1"/>
    <col min="12506" max="12506" width="11.875" style="6" customWidth="1"/>
    <col min="12507" max="12507" width="13.625" style="6" customWidth="1"/>
    <col min="12508" max="12508" width="14.375" style="6" customWidth="1"/>
    <col min="12509" max="12509" width="15.75" style="6" customWidth="1"/>
    <col min="12510" max="12510" width="28.875" style="6" customWidth="1"/>
    <col min="12511" max="12511" width="28.125" style="6" customWidth="1"/>
    <col min="12512" max="12512" width="15.75" style="6" bestFit="1" customWidth="1"/>
    <col min="12513" max="12513" width="29.125" style="6" customWidth="1"/>
    <col min="12514" max="12514" width="19.75" style="6" bestFit="1" customWidth="1"/>
    <col min="12515" max="12759" width="9.125" style="6"/>
    <col min="12760" max="12760" width="4.875" style="6" customWidth="1"/>
    <col min="12761" max="12761" width="36.875" style="6" customWidth="1"/>
    <col min="12762" max="12762" width="11.875" style="6" customWidth="1"/>
    <col min="12763" max="12763" width="13.625" style="6" customWidth="1"/>
    <col min="12764" max="12764" width="14.375" style="6" customWidth="1"/>
    <col min="12765" max="12765" width="15.75" style="6" customWidth="1"/>
    <col min="12766" max="12766" width="28.875" style="6" customWidth="1"/>
    <col min="12767" max="12767" width="28.125" style="6" customWidth="1"/>
    <col min="12768" max="12768" width="15.75" style="6" bestFit="1" customWidth="1"/>
    <col min="12769" max="12769" width="29.125" style="6" customWidth="1"/>
    <col min="12770" max="12770" width="19.75" style="6" bestFit="1" customWidth="1"/>
    <col min="12771" max="13015" width="9.125" style="6"/>
    <col min="13016" max="13016" width="4.875" style="6" customWidth="1"/>
    <col min="13017" max="13017" width="36.875" style="6" customWidth="1"/>
    <col min="13018" max="13018" width="11.875" style="6" customWidth="1"/>
    <col min="13019" max="13019" width="13.625" style="6" customWidth="1"/>
    <col min="13020" max="13020" width="14.375" style="6" customWidth="1"/>
    <col min="13021" max="13021" width="15.75" style="6" customWidth="1"/>
    <col min="13022" max="13022" width="28.875" style="6" customWidth="1"/>
    <col min="13023" max="13023" width="28.125" style="6" customWidth="1"/>
    <col min="13024" max="13024" width="15.75" style="6" bestFit="1" customWidth="1"/>
    <col min="13025" max="13025" width="29.125" style="6" customWidth="1"/>
    <col min="13026" max="13026" width="19.75" style="6" bestFit="1" customWidth="1"/>
    <col min="13027" max="13271" width="9.125" style="6"/>
    <col min="13272" max="13272" width="4.875" style="6" customWidth="1"/>
    <col min="13273" max="13273" width="36.875" style="6" customWidth="1"/>
    <col min="13274" max="13274" width="11.875" style="6" customWidth="1"/>
    <col min="13275" max="13275" width="13.625" style="6" customWidth="1"/>
    <col min="13276" max="13276" width="14.375" style="6" customWidth="1"/>
    <col min="13277" max="13277" width="15.75" style="6" customWidth="1"/>
    <col min="13278" max="13278" width="28.875" style="6" customWidth="1"/>
    <col min="13279" max="13279" width="28.125" style="6" customWidth="1"/>
    <col min="13280" max="13280" width="15.75" style="6" bestFit="1" customWidth="1"/>
    <col min="13281" max="13281" width="29.125" style="6" customWidth="1"/>
    <col min="13282" max="13282" width="19.75" style="6" bestFit="1" customWidth="1"/>
    <col min="13283" max="13527" width="9.125" style="6"/>
    <col min="13528" max="13528" width="4.875" style="6" customWidth="1"/>
    <col min="13529" max="13529" width="36.875" style="6" customWidth="1"/>
    <col min="13530" max="13530" width="11.875" style="6" customWidth="1"/>
    <col min="13531" max="13531" width="13.625" style="6" customWidth="1"/>
    <col min="13532" max="13532" width="14.375" style="6" customWidth="1"/>
    <col min="13533" max="13533" width="15.75" style="6" customWidth="1"/>
    <col min="13534" max="13534" width="28.875" style="6" customWidth="1"/>
    <col min="13535" max="13535" width="28.125" style="6" customWidth="1"/>
    <col min="13536" max="13536" width="15.75" style="6" bestFit="1" customWidth="1"/>
    <col min="13537" max="13537" width="29.125" style="6" customWidth="1"/>
    <col min="13538" max="13538" width="19.75" style="6" bestFit="1" customWidth="1"/>
    <col min="13539" max="13783" width="9.125" style="6"/>
    <col min="13784" max="13784" width="4.875" style="6" customWidth="1"/>
    <col min="13785" max="13785" width="36.875" style="6" customWidth="1"/>
    <col min="13786" max="13786" width="11.875" style="6" customWidth="1"/>
    <col min="13787" max="13787" width="13.625" style="6" customWidth="1"/>
    <col min="13788" max="13788" width="14.375" style="6" customWidth="1"/>
    <col min="13789" max="13789" width="15.75" style="6" customWidth="1"/>
    <col min="13790" max="13790" width="28.875" style="6" customWidth="1"/>
    <col min="13791" max="13791" width="28.125" style="6" customWidth="1"/>
    <col min="13792" max="13792" width="15.75" style="6" bestFit="1" customWidth="1"/>
    <col min="13793" max="13793" width="29.125" style="6" customWidth="1"/>
    <col min="13794" max="13794" width="19.75" style="6" bestFit="1" customWidth="1"/>
    <col min="13795" max="14039" width="9.125" style="6"/>
    <col min="14040" max="14040" width="4.875" style="6" customWidth="1"/>
    <col min="14041" max="14041" width="36.875" style="6" customWidth="1"/>
    <col min="14042" max="14042" width="11.875" style="6" customWidth="1"/>
    <col min="14043" max="14043" width="13.625" style="6" customWidth="1"/>
    <col min="14044" max="14044" width="14.375" style="6" customWidth="1"/>
    <col min="14045" max="14045" width="15.75" style="6" customWidth="1"/>
    <col min="14046" max="14046" width="28.875" style="6" customWidth="1"/>
    <col min="14047" max="14047" width="28.125" style="6" customWidth="1"/>
    <col min="14048" max="14048" width="15.75" style="6" bestFit="1" customWidth="1"/>
    <col min="14049" max="14049" width="29.125" style="6" customWidth="1"/>
    <col min="14050" max="14050" width="19.75" style="6" bestFit="1" customWidth="1"/>
    <col min="14051" max="14295" width="9.125" style="6"/>
    <col min="14296" max="14296" width="4.875" style="6" customWidth="1"/>
    <col min="14297" max="14297" width="36.875" style="6" customWidth="1"/>
    <col min="14298" max="14298" width="11.875" style="6" customWidth="1"/>
    <col min="14299" max="14299" width="13.625" style="6" customWidth="1"/>
    <col min="14300" max="14300" width="14.375" style="6" customWidth="1"/>
    <col min="14301" max="14301" width="15.75" style="6" customWidth="1"/>
    <col min="14302" max="14302" width="28.875" style="6" customWidth="1"/>
    <col min="14303" max="14303" width="28.125" style="6" customWidth="1"/>
    <col min="14304" max="14304" width="15.75" style="6" bestFit="1" customWidth="1"/>
    <col min="14305" max="14305" width="29.125" style="6" customWidth="1"/>
    <col min="14306" max="14306" width="19.75" style="6" bestFit="1" customWidth="1"/>
    <col min="14307" max="14551" width="9.125" style="6"/>
    <col min="14552" max="14552" width="4.875" style="6" customWidth="1"/>
    <col min="14553" max="14553" width="36.875" style="6" customWidth="1"/>
    <col min="14554" max="14554" width="11.875" style="6" customWidth="1"/>
    <col min="14555" max="14555" width="13.625" style="6" customWidth="1"/>
    <col min="14556" max="14556" width="14.375" style="6" customWidth="1"/>
    <col min="14557" max="14557" width="15.75" style="6" customWidth="1"/>
    <col min="14558" max="14558" width="28.875" style="6" customWidth="1"/>
    <col min="14559" max="14559" width="28.125" style="6" customWidth="1"/>
    <col min="14560" max="14560" width="15.75" style="6" bestFit="1" customWidth="1"/>
    <col min="14561" max="14561" width="29.125" style="6" customWidth="1"/>
    <col min="14562" max="14562" width="19.75" style="6" bestFit="1" customWidth="1"/>
    <col min="14563" max="14807" width="9.125" style="6"/>
    <col min="14808" max="14808" width="4.875" style="6" customWidth="1"/>
    <col min="14809" max="14809" width="36.875" style="6" customWidth="1"/>
    <col min="14810" max="14810" width="11.875" style="6" customWidth="1"/>
    <col min="14811" max="14811" width="13.625" style="6" customWidth="1"/>
    <col min="14812" max="14812" width="14.375" style="6" customWidth="1"/>
    <col min="14813" max="14813" width="15.75" style="6" customWidth="1"/>
    <col min="14814" max="14814" width="28.875" style="6" customWidth="1"/>
    <col min="14815" max="14815" width="28.125" style="6" customWidth="1"/>
    <col min="14816" max="14816" width="15.75" style="6" bestFit="1" customWidth="1"/>
    <col min="14817" max="14817" width="29.125" style="6" customWidth="1"/>
    <col min="14818" max="14818" width="19.75" style="6" bestFit="1" customWidth="1"/>
    <col min="14819" max="15063" width="9.125" style="6"/>
    <col min="15064" max="15064" width="4.875" style="6" customWidth="1"/>
    <col min="15065" max="15065" width="36.875" style="6" customWidth="1"/>
    <col min="15066" max="15066" width="11.875" style="6" customWidth="1"/>
    <col min="15067" max="15067" width="13.625" style="6" customWidth="1"/>
    <col min="15068" max="15068" width="14.375" style="6" customWidth="1"/>
    <col min="15069" max="15069" width="15.75" style="6" customWidth="1"/>
    <col min="15070" max="15070" width="28.875" style="6" customWidth="1"/>
    <col min="15071" max="15071" width="28.125" style="6" customWidth="1"/>
    <col min="15072" max="15072" width="15.75" style="6" bestFit="1" customWidth="1"/>
    <col min="15073" max="15073" width="29.125" style="6" customWidth="1"/>
    <col min="15074" max="15074" width="19.75" style="6" bestFit="1" customWidth="1"/>
    <col min="15075" max="15319" width="9.125" style="6"/>
    <col min="15320" max="15320" width="4.875" style="6" customWidth="1"/>
    <col min="15321" max="15321" width="36.875" style="6" customWidth="1"/>
    <col min="15322" max="15322" width="11.875" style="6" customWidth="1"/>
    <col min="15323" max="15323" width="13.625" style="6" customWidth="1"/>
    <col min="15324" max="15324" width="14.375" style="6" customWidth="1"/>
    <col min="15325" max="15325" width="15.75" style="6" customWidth="1"/>
    <col min="15326" max="15326" width="28.875" style="6" customWidth="1"/>
    <col min="15327" max="15327" width="28.125" style="6" customWidth="1"/>
    <col min="15328" max="15328" width="15.75" style="6" bestFit="1" customWidth="1"/>
    <col min="15329" max="15329" width="29.125" style="6" customWidth="1"/>
    <col min="15330" max="15330" width="19.75" style="6" bestFit="1" customWidth="1"/>
    <col min="15331" max="15575" width="9.125" style="6"/>
    <col min="15576" max="15576" width="4.875" style="6" customWidth="1"/>
    <col min="15577" max="15577" width="36.875" style="6" customWidth="1"/>
    <col min="15578" max="15578" width="11.875" style="6" customWidth="1"/>
    <col min="15579" max="15579" width="13.625" style="6" customWidth="1"/>
    <col min="15580" max="15580" width="14.375" style="6" customWidth="1"/>
    <col min="15581" max="15581" width="15.75" style="6" customWidth="1"/>
    <col min="15582" max="15582" width="28.875" style="6" customWidth="1"/>
    <col min="15583" max="15583" width="28.125" style="6" customWidth="1"/>
    <col min="15584" max="15584" width="15.75" style="6" bestFit="1" customWidth="1"/>
    <col min="15585" max="15585" width="29.125" style="6" customWidth="1"/>
    <col min="15586" max="15586" width="19.75" style="6" bestFit="1" customWidth="1"/>
    <col min="15587" max="15831" width="9.125" style="6"/>
    <col min="15832" max="15832" width="4.875" style="6" customWidth="1"/>
    <col min="15833" max="15833" width="36.875" style="6" customWidth="1"/>
    <col min="15834" max="15834" width="11.875" style="6" customWidth="1"/>
    <col min="15835" max="15835" width="13.625" style="6" customWidth="1"/>
    <col min="15836" max="15836" width="14.375" style="6" customWidth="1"/>
    <col min="15837" max="15837" width="15.75" style="6" customWidth="1"/>
    <col min="15838" max="15838" width="28.875" style="6" customWidth="1"/>
    <col min="15839" max="15839" width="28.125" style="6" customWidth="1"/>
    <col min="15840" max="15840" width="15.75" style="6" bestFit="1" customWidth="1"/>
    <col min="15841" max="15841" width="29.125" style="6" customWidth="1"/>
    <col min="15842" max="15842" width="19.75" style="6" bestFit="1" customWidth="1"/>
    <col min="15843" max="16087" width="9.125" style="6"/>
    <col min="16088" max="16088" width="4.875" style="6" customWidth="1"/>
    <col min="16089" max="16089" width="36.875" style="6" customWidth="1"/>
    <col min="16090" max="16090" width="11.875" style="6" customWidth="1"/>
    <col min="16091" max="16091" width="13.625" style="6" customWidth="1"/>
    <col min="16092" max="16092" width="14.375" style="6" customWidth="1"/>
    <col min="16093" max="16093" width="15.75" style="6" customWidth="1"/>
    <col min="16094" max="16094" width="28.875" style="6" customWidth="1"/>
    <col min="16095" max="16095" width="28.125" style="6" customWidth="1"/>
    <col min="16096" max="16096" width="15.75" style="6" bestFit="1" customWidth="1"/>
    <col min="16097" max="16097" width="29.125" style="6" customWidth="1"/>
    <col min="16098" max="16098" width="19.75" style="6" bestFit="1" customWidth="1"/>
    <col min="16099" max="16384" width="9.125" style="6"/>
  </cols>
  <sheetData>
    <row r="1" spans="1:7" s="1" customFormat="1" ht="15"/>
    <row r="2" spans="1:7" s="1" customFormat="1" ht="15" customHeight="1">
      <c r="A2" s="188" t="s">
        <v>0</v>
      </c>
      <c r="B2" s="188"/>
      <c r="C2" s="188"/>
      <c r="E2" s="189" t="s">
        <v>1</v>
      </c>
      <c r="F2" s="189"/>
      <c r="G2" s="189"/>
    </row>
    <row r="3" spans="1:7" s="1" customFormat="1" ht="81.75" customHeight="1">
      <c r="A3" s="189" t="s">
        <v>118</v>
      </c>
      <c r="B3" s="189"/>
      <c r="C3" s="189"/>
      <c r="D3" s="189"/>
      <c r="E3" s="190" t="s">
        <v>105</v>
      </c>
      <c r="F3" s="190"/>
      <c r="G3" s="190"/>
    </row>
    <row r="4" spans="1:7" s="1" customFormat="1" ht="31.5" customHeight="1">
      <c r="A4" s="189" t="s">
        <v>2</v>
      </c>
      <c r="B4" s="189"/>
      <c r="C4" s="189"/>
      <c r="E4" s="189" t="s">
        <v>102</v>
      </c>
      <c r="F4" s="189"/>
      <c r="G4" s="189"/>
    </row>
    <row r="5" spans="1:7" s="1" customFormat="1" ht="15">
      <c r="E5" s="189"/>
      <c r="F5" s="189"/>
      <c r="G5" s="189"/>
    </row>
    <row r="6" spans="1:7" s="1" customFormat="1" ht="15" customHeight="1">
      <c r="A6" s="191" t="s">
        <v>103</v>
      </c>
      <c r="B6" s="191"/>
      <c r="C6" s="191"/>
      <c r="D6" s="191"/>
      <c r="E6" s="188" t="s">
        <v>106</v>
      </c>
      <c r="F6" s="188"/>
      <c r="G6" s="188"/>
    </row>
    <row r="7" spans="1:7" s="5" customFormat="1">
      <c r="A7" s="3" t="s">
        <v>3</v>
      </c>
      <c r="B7" s="3"/>
      <c r="C7" s="3"/>
      <c r="D7" s="4"/>
      <c r="E7" s="4" t="s">
        <v>3</v>
      </c>
      <c r="F7" s="3"/>
      <c r="G7" s="3"/>
    </row>
    <row r="8" spans="1:7" s="5" customFormat="1">
      <c r="A8" s="3"/>
      <c r="B8" s="3"/>
      <c r="C8" s="3"/>
      <c r="D8" s="4"/>
      <c r="E8" s="4"/>
      <c r="F8" s="3"/>
      <c r="G8" s="3"/>
    </row>
    <row r="9" spans="1:7" ht="18.75">
      <c r="A9" s="187" t="s">
        <v>4</v>
      </c>
      <c r="B9" s="187"/>
      <c r="C9" s="187"/>
      <c r="D9" s="187"/>
      <c r="E9" s="187"/>
      <c r="F9" s="187"/>
      <c r="G9" s="187"/>
    </row>
    <row r="10" spans="1:7" ht="26.25" customHeight="1">
      <c r="A10" s="179" t="s">
        <v>5</v>
      </c>
      <c r="B10" s="180"/>
      <c r="C10" s="180"/>
      <c r="D10" s="180"/>
      <c r="E10" s="180"/>
      <c r="F10" s="180"/>
      <c r="G10" s="180"/>
    </row>
    <row r="11" spans="1:7" ht="108.75" customHeight="1">
      <c r="A11" s="181"/>
      <c r="B11" s="181"/>
      <c r="C11" s="181"/>
      <c r="D11" s="182"/>
      <c r="E11" s="182"/>
      <c r="F11" s="182"/>
      <c r="G11" s="182"/>
    </row>
    <row r="12" spans="1:7" s="7" customFormat="1" ht="33.75" customHeight="1">
      <c r="A12" s="183" t="s">
        <v>38</v>
      </c>
      <c r="B12" s="183"/>
      <c r="C12" s="183"/>
      <c r="D12" s="183"/>
      <c r="E12" s="183"/>
      <c r="F12" s="183"/>
      <c r="G12" s="183"/>
    </row>
    <row r="13" spans="1:7" ht="15.95" customHeight="1">
      <c r="A13" s="184" t="s">
        <v>6</v>
      </c>
      <c r="B13" s="184" t="s">
        <v>7</v>
      </c>
      <c r="C13" s="185" t="s">
        <v>8</v>
      </c>
      <c r="D13" s="184" t="s">
        <v>9</v>
      </c>
      <c r="E13" s="184" t="s">
        <v>10</v>
      </c>
      <c r="F13" s="184" t="s">
        <v>11</v>
      </c>
      <c r="G13" s="184" t="s">
        <v>12</v>
      </c>
    </row>
    <row r="14" spans="1:7">
      <c r="A14" s="184"/>
      <c r="B14" s="184"/>
      <c r="C14" s="186"/>
      <c r="D14" s="184"/>
      <c r="E14" s="184"/>
      <c r="F14" s="184" t="s">
        <v>13</v>
      </c>
      <c r="G14" s="184" t="s">
        <v>14</v>
      </c>
    </row>
    <row r="15" spans="1:7">
      <c r="A15" s="8">
        <v>1</v>
      </c>
      <c r="B15" s="8">
        <v>2</v>
      </c>
      <c r="C15" s="8">
        <f>B15+1</f>
        <v>3</v>
      </c>
      <c r="D15" s="8">
        <f>C15+1</f>
        <v>4</v>
      </c>
      <c r="E15" s="8">
        <f>D15+1</f>
        <v>5</v>
      </c>
      <c r="F15" s="8">
        <f>E15+1</f>
        <v>6</v>
      </c>
      <c r="G15" s="8">
        <f>F15+1</f>
        <v>7</v>
      </c>
    </row>
    <row r="16" spans="1:7" ht="31.35" hidden="1" customHeight="1">
      <c r="A16" s="8">
        <v>1</v>
      </c>
      <c r="B16" s="9" t="s">
        <v>15</v>
      </c>
      <c r="C16" s="9" t="s">
        <v>16</v>
      </c>
      <c r="D16" s="10" t="s">
        <v>17</v>
      </c>
      <c r="E16" s="11" t="s">
        <v>18</v>
      </c>
      <c r="F16" s="12">
        <v>1</v>
      </c>
      <c r="G16" s="13">
        <v>2070118.83</v>
      </c>
    </row>
    <row r="17" spans="1:14" ht="67.5" customHeight="1">
      <c r="A17" s="8">
        <v>1</v>
      </c>
      <c r="B17" s="9" t="s">
        <v>113</v>
      </c>
      <c r="C17" s="9" t="s">
        <v>16</v>
      </c>
      <c r="D17" s="10" t="s">
        <v>39</v>
      </c>
      <c r="E17" s="11" t="s">
        <v>18</v>
      </c>
      <c r="F17" s="12">
        <v>1</v>
      </c>
      <c r="G17" s="13">
        <f>'12-01-01 БКТП 2х1000'!V115</f>
        <v>784791.32680000004</v>
      </c>
      <c r="I17" s="113">
        <f>G17*0.2</f>
        <v>156958.26536000002</v>
      </c>
      <c r="K17" s="178"/>
      <c r="L17" s="178"/>
      <c r="M17" s="178"/>
      <c r="N17" s="178"/>
    </row>
    <row r="18" spans="1:14" ht="31.35" customHeight="1">
      <c r="A18" s="8">
        <v>2</v>
      </c>
      <c r="B18" s="9" t="s">
        <v>114</v>
      </c>
      <c r="C18" s="9" t="s">
        <v>19</v>
      </c>
      <c r="D18" s="10" t="s">
        <v>20</v>
      </c>
      <c r="E18" s="11" t="s">
        <v>21</v>
      </c>
      <c r="F18" s="12">
        <v>2036</v>
      </c>
      <c r="G18" s="13" t="e">
        <f>#REF!</f>
        <v>#REF!</v>
      </c>
      <c r="I18" s="113" t="e">
        <f>G18*0.2</f>
        <v>#REF!</v>
      </c>
      <c r="K18" s="178"/>
      <c r="L18" s="178"/>
      <c r="M18" s="178"/>
      <c r="N18" s="178"/>
    </row>
    <row r="19" spans="1:14" ht="31.35" customHeight="1">
      <c r="A19" s="8">
        <v>3</v>
      </c>
      <c r="B19" s="9" t="s">
        <v>115</v>
      </c>
      <c r="C19" s="9" t="s">
        <v>22</v>
      </c>
      <c r="D19" s="10" t="s">
        <v>28</v>
      </c>
      <c r="E19" s="11" t="s">
        <v>21</v>
      </c>
      <c r="F19" s="12">
        <v>2321</v>
      </c>
      <c r="G19" s="13">
        <f>'КЛ-6кВ 130м'!V82</f>
        <v>77909.915999999997</v>
      </c>
      <c r="I19" s="113">
        <f>G19*0.2</f>
        <v>15581.983200000001</v>
      </c>
      <c r="K19" s="178"/>
      <c r="L19" s="178"/>
      <c r="M19" s="178"/>
      <c r="N19" s="178"/>
    </row>
    <row r="20" spans="1:14" ht="31.35" hidden="1" customHeight="1">
      <c r="A20" s="8">
        <v>5</v>
      </c>
      <c r="B20" s="9" t="s">
        <v>23</v>
      </c>
      <c r="C20" s="9" t="s">
        <v>24</v>
      </c>
      <c r="D20" s="10" t="s">
        <v>20</v>
      </c>
      <c r="E20" s="11" t="s">
        <v>21</v>
      </c>
      <c r="F20" s="12" t="s">
        <v>25</v>
      </c>
      <c r="G20" s="13">
        <v>104618.25</v>
      </c>
      <c r="I20" s="113">
        <f t="shared" ref="I20:I23" si="0">G20*0.2</f>
        <v>20923.650000000001</v>
      </c>
      <c r="K20" s="178"/>
      <c r="L20" s="178"/>
      <c r="M20" s="178"/>
      <c r="N20" s="178"/>
    </row>
    <row r="21" spans="1:14" ht="31.35" hidden="1" customHeight="1">
      <c r="A21" s="8">
        <v>6</v>
      </c>
      <c r="B21" s="9" t="s">
        <v>26</v>
      </c>
      <c r="C21" s="9" t="s">
        <v>27</v>
      </c>
      <c r="D21" s="10" t="s">
        <v>28</v>
      </c>
      <c r="E21" s="11" t="s">
        <v>21</v>
      </c>
      <c r="F21" s="12" t="s">
        <v>29</v>
      </c>
      <c r="G21" s="13">
        <v>279070.46000000002</v>
      </c>
      <c r="I21" s="113">
        <f t="shared" si="0"/>
        <v>55814.092000000004</v>
      </c>
      <c r="K21" s="178"/>
      <c r="L21" s="178"/>
      <c r="M21" s="178"/>
      <c r="N21" s="178"/>
    </row>
    <row r="22" spans="1:14" ht="27.6" hidden="1" customHeight="1">
      <c r="A22" s="8">
        <v>7</v>
      </c>
      <c r="B22" s="9" t="s">
        <v>30</v>
      </c>
      <c r="C22" s="9" t="s">
        <v>31</v>
      </c>
      <c r="D22" s="10" t="s">
        <v>28</v>
      </c>
      <c r="E22" s="11" t="s">
        <v>21</v>
      </c>
      <c r="F22" s="12" t="s">
        <v>32</v>
      </c>
      <c r="G22" s="13">
        <v>145396.26</v>
      </c>
      <c r="I22" s="113">
        <f t="shared" si="0"/>
        <v>29079.252000000004</v>
      </c>
      <c r="K22" s="178"/>
      <c r="L22" s="178"/>
      <c r="M22" s="178"/>
      <c r="N22" s="178"/>
    </row>
    <row r="23" spans="1:14" ht="31.35" hidden="1" customHeight="1">
      <c r="A23" s="8">
        <v>8</v>
      </c>
      <c r="B23" s="9" t="s">
        <v>33</v>
      </c>
      <c r="C23" s="9" t="s">
        <v>34</v>
      </c>
      <c r="D23" s="10" t="s">
        <v>20</v>
      </c>
      <c r="E23" s="11" t="s">
        <v>21</v>
      </c>
      <c r="F23" s="12">
        <v>50</v>
      </c>
      <c r="G23" s="13">
        <v>77413.490000000005</v>
      </c>
      <c r="I23" s="113">
        <f t="shared" si="0"/>
        <v>15482.698000000002</v>
      </c>
      <c r="K23" s="178"/>
      <c r="L23" s="178"/>
      <c r="M23" s="178"/>
      <c r="N23" s="178"/>
    </row>
    <row r="24" spans="1:14">
      <c r="A24" s="8"/>
      <c r="B24" s="14"/>
      <c r="C24" s="14"/>
      <c r="D24" s="15" t="s">
        <v>36</v>
      </c>
      <c r="E24" s="8"/>
      <c r="F24" s="16"/>
      <c r="G24" s="17" t="e">
        <f>G17+G18+G19</f>
        <v>#REF!</v>
      </c>
      <c r="I24" s="113" t="e">
        <f>I17+I18+I19</f>
        <v>#REF!</v>
      </c>
      <c r="K24" s="178"/>
      <c r="L24" s="178"/>
      <c r="M24" s="178"/>
      <c r="N24" s="178"/>
    </row>
    <row r="25" spans="1:14">
      <c r="A25" s="8"/>
      <c r="B25" s="14"/>
      <c r="C25" s="14"/>
      <c r="D25" s="15" t="s">
        <v>111</v>
      </c>
      <c r="E25" s="8"/>
      <c r="F25" s="16"/>
      <c r="G25" s="17" t="e">
        <f>ROUND(G24*0.2,2)</f>
        <v>#REF!</v>
      </c>
      <c r="I25" s="113" t="e">
        <f>G17+G18+G19+I17+I18+I19</f>
        <v>#REF!</v>
      </c>
      <c r="K25" s="178"/>
      <c r="L25" s="178"/>
      <c r="M25" s="178"/>
      <c r="N25" s="178"/>
    </row>
    <row r="26" spans="1:14">
      <c r="A26" s="8"/>
      <c r="B26" s="14"/>
      <c r="C26" s="14"/>
      <c r="D26" s="18" t="s">
        <v>37</v>
      </c>
      <c r="E26" s="8"/>
      <c r="F26" s="16"/>
      <c r="G26" s="17" t="e">
        <f>G24+G25</f>
        <v>#REF!</v>
      </c>
    </row>
    <row r="29" spans="1:14">
      <c r="C29" s="6" t="s">
        <v>107</v>
      </c>
      <c r="D29" s="6" t="s">
        <v>109</v>
      </c>
    </row>
    <row r="31" spans="1:14">
      <c r="C31" s="6" t="s">
        <v>108</v>
      </c>
      <c r="D31" s="6" t="s">
        <v>109</v>
      </c>
    </row>
  </sheetData>
  <mergeCells count="21">
    <mergeCell ref="A9:G9"/>
    <mergeCell ref="A2:C2"/>
    <mergeCell ref="E2:G2"/>
    <mergeCell ref="E3:G3"/>
    <mergeCell ref="A4:C4"/>
    <mergeCell ref="E4:G4"/>
    <mergeCell ref="E5:G5"/>
    <mergeCell ref="A6:D6"/>
    <mergeCell ref="E6:G6"/>
    <mergeCell ref="A3:D3"/>
    <mergeCell ref="K17:N25"/>
    <mergeCell ref="A10:G10"/>
    <mergeCell ref="A11:G11"/>
    <mergeCell ref="A12:G12"/>
    <mergeCell ref="A13:A14"/>
    <mergeCell ref="B13:B14"/>
    <mergeCell ref="C13:C14"/>
    <mergeCell ref="D13:D14"/>
    <mergeCell ref="E13:E14"/>
    <mergeCell ref="F13:F14"/>
    <mergeCell ref="G13:G14"/>
  </mergeCells>
  <pageMargins left="0.70866141732283461" right="0.70866141732283461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31"/>
  <sheetViews>
    <sheetView view="pageBreakPreview" zoomScaleNormal="70" zoomScaleSheetLayoutView="100" workbookViewId="0">
      <selection activeCell="A12" sqref="A12:W12"/>
    </sheetView>
  </sheetViews>
  <sheetFormatPr defaultRowHeight="15.75"/>
  <cols>
    <col min="1" max="1" width="6.875" style="63" customWidth="1"/>
    <col min="2" max="2" width="20" style="23" customWidth="1"/>
    <col min="3" max="3" width="61.875" style="23" customWidth="1"/>
    <col min="4" max="4" width="8.875" style="27" customWidth="1"/>
    <col min="5" max="5" width="8.375" style="23" customWidth="1"/>
    <col min="6" max="6" width="2.375" style="23" customWidth="1"/>
    <col min="7" max="7" width="4.875" style="23" customWidth="1"/>
    <col min="8" max="8" width="2.125" style="23" customWidth="1"/>
    <col min="9" max="9" width="7.125" style="23" customWidth="1"/>
    <col min="10" max="10" width="2.875" style="23" customWidth="1"/>
    <col min="11" max="11" width="6.25" style="23" customWidth="1"/>
    <col min="12" max="12" width="2.625" style="23" customWidth="1"/>
    <col min="13" max="13" width="8.625" style="23" customWidth="1"/>
    <col min="14" max="14" width="2.75" style="23" customWidth="1"/>
    <col min="15" max="15" width="5.375" style="23" customWidth="1"/>
    <col min="16" max="21" width="0.875" style="23" customWidth="1"/>
    <col min="22" max="22" width="5.25" style="23" customWidth="1"/>
    <col min="23" max="23" width="11" style="23" customWidth="1"/>
    <col min="24" max="24" width="16.25" style="23" customWidth="1"/>
    <col min="25" max="256" width="9.125" style="23"/>
    <col min="257" max="257" width="6.875" style="23" customWidth="1"/>
    <col min="258" max="258" width="17.75" style="23" customWidth="1"/>
    <col min="259" max="259" width="58.875" style="23" customWidth="1"/>
    <col min="260" max="260" width="8.875" style="23" customWidth="1"/>
    <col min="261" max="261" width="8.125" style="23" customWidth="1"/>
    <col min="262" max="262" width="2.375" style="23" customWidth="1"/>
    <col min="263" max="263" width="4.875" style="23" customWidth="1"/>
    <col min="264" max="264" width="1.75" style="23" customWidth="1"/>
    <col min="265" max="265" width="5.25" style="23" customWidth="1"/>
    <col min="266" max="266" width="1.75" style="23" customWidth="1"/>
    <col min="267" max="267" width="6.25" style="23" customWidth="1"/>
    <col min="268" max="268" width="1.75" style="23" customWidth="1"/>
    <col min="269" max="269" width="5.75" style="23" customWidth="1"/>
    <col min="270" max="270" width="1.75" style="23" customWidth="1"/>
    <col min="271" max="271" width="7.375" style="23" customWidth="1"/>
    <col min="272" max="277" width="0.875" style="23" customWidth="1"/>
    <col min="278" max="278" width="5.25" style="23" customWidth="1"/>
    <col min="279" max="279" width="11" style="23" customWidth="1"/>
    <col min="280" max="280" width="10.375" style="23" customWidth="1"/>
    <col min="281" max="512" width="9.125" style="23"/>
    <col min="513" max="513" width="6.875" style="23" customWidth="1"/>
    <col min="514" max="514" width="17.75" style="23" customWidth="1"/>
    <col min="515" max="515" width="58.875" style="23" customWidth="1"/>
    <col min="516" max="516" width="8.875" style="23" customWidth="1"/>
    <col min="517" max="517" width="8.125" style="23" customWidth="1"/>
    <col min="518" max="518" width="2.375" style="23" customWidth="1"/>
    <col min="519" max="519" width="4.875" style="23" customWidth="1"/>
    <col min="520" max="520" width="1.75" style="23" customWidth="1"/>
    <col min="521" max="521" width="5.25" style="23" customWidth="1"/>
    <col min="522" max="522" width="1.75" style="23" customWidth="1"/>
    <col min="523" max="523" width="6.25" style="23" customWidth="1"/>
    <col min="524" max="524" width="1.75" style="23" customWidth="1"/>
    <col min="525" max="525" width="5.75" style="23" customWidth="1"/>
    <col min="526" max="526" width="1.75" style="23" customWidth="1"/>
    <col min="527" max="527" width="7.375" style="23" customWidth="1"/>
    <col min="528" max="533" width="0.875" style="23" customWidth="1"/>
    <col min="534" max="534" width="5.25" style="23" customWidth="1"/>
    <col min="535" max="535" width="11" style="23" customWidth="1"/>
    <col min="536" max="536" width="10.375" style="23" customWidth="1"/>
    <col min="537" max="768" width="9.125" style="23"/>
    <col min="769" max="769" width="6.875" style="23" customWidth="1"/>
    <col min="770" max="770" width="17.75" style="23" customWidth="1"/>
    <col min="771" max="771" width="58.875" style="23" customWidth="1"/>
    <col min="772" max="772" width="8.875" style="23" customWidth="1"/>
    <col min="773" max="773" width="8.125" style="23" customWidth="1"/>
    <col min="774" max="774" width="2.375" style="23" customWidth="1"/>
    <col min="775" max="775" width="4.875" style="23" customWidth="1"/>
    <col min="776" max="776" width="1.75" style="23" customWidth="1"/>
    <col min="777" max="777" width="5.25" style="23" customWidth="1"/>
    <col min="778" max="778" width="1.75" style="23" customWidth="1"/>
    <col min="779" max="779" width="6.25" style="23" customWidth="1"/>
    <col min="780" max="780" width="1.75" style="23" customWidth="1"/>
    <col min="781" max="781" width="5.75" style="23" customWidth="1"/>
    <col min="782" max="782" width="1.75" style="23" customWidth="1"/>
    <col min="783" max="783" width="7.375" style="23" customWidth="1"/>
    <col min="784" max="789" width="0.875" style="23" customWidth="1"/>
    <col min="790" max="790" width="5.25" style="23" customWidth="1"/>
    <col min="791" max="791" width="11" style="23" customWidth="1"/>
    <col min="792" max="792" width="10.375" style="23" customWidth="1"/>
    <col min="793" max="1024" width="9.125" style="23"/>
    <col min="1025" max="1025" width="6.875" style="23" customWidth="1"/>
    <col min="1026" max="1026" width="17.75" style="23" customWidth="1"/>
    <col min="1027" max="1027" width="58.875" style="23" customWidth="1"/>
    <col min="1028" max="1028" width="8.875" style="23" customWidth="1"/>
    <col min="1029" max="1029" width="8.125" style="23" customWidth="1"/>
    <col min="1030" max="1030" width="2.375" style="23" customWidth="1"/>
    <col min="1031" max="1031" width="4.875" style="23" customWidth="1"/>
    <col min="1032" max="1032" width="1.75" style="23" customWidth="1"/>
    <col min="1033" max="1033" width="5.25" style="23" customWidth="1"/>
    <col min="1034" max="1034" width="1.75" style="23" customWidth="1"/>
    <col min="1035" max="1035" width="6.25" style="23" customWidth="1"/>
    <col min="1036" max="1036" width="1.75" style="23" customWidth="1"/>
    <col min="1037" max="1037" width="5.75" style="23" customWidth="1"/>
    <col min="1038" max="1038" width="1.75" style="23" customWidth="1"/>
    <col min="1039" max="1039" width="7.375" style="23" customWidth="1"/>
    <col min="1040" max="1045" width="0.875" style="23" customWidth="1"/>
    <col min="1046" max="1046" width="5.25" style="23" customWidth="1"/>
    <col min="1047" max="1047" width="11" style="23" customWidth="1"/>
    <col min="1048" max="1048" width="10.375" style="23" customWidth="1"/>
    <col min="1049" max="1280" width="9.125" style="23"/>
    <col min="1281" max="1281" width="6.875" style="23" customWidth="1"/>
    <col min="1282" max="1282" width="17.75" style="23" customWidth="1"/>
    <col min="1283" max="1283" width="58.875" style="23" customWidth="1"/>
    <col min="1284" max="1284" width="8.875" style="23" customWidth="1"/>
    <col min="1285" max="1285" width="8.125" style="23" customWidth="1"/>
    <col min="1286" max="1286" width="2.375" style="23" customWidth="1"/>
    <col min="1287" max="1287" width="4.875" style="23" customWidth="1"/>
    <col min="1288" max="1288" width="1.75" style="23" customWidth="1"/>
    <col min="1289" max="1289" width="5.25" style="23" customWidth="1"/>
    <col min="1290" max="1290" width="1.75" style="23" customWidth="1"/>
    <col min="1291" max="1291" width="6.25" style="23" customWidth="1"/>
    <col min="1292" max="1292" width="1.75" style="23" customWidth="1"/>
    <col min="1293" max="1293" width="5.75" style="23" customWidth="1"/>
    <col min="1294" max="1294" width="1.75" style="23" customWidth="1"/>
    <col min="1295" max="1295" width="7.375" style="23" customWidth="1"/>
    <col min="1296" max="1301" width="0.875" style="23" customWidth="1"/>
    <col min="1302" max="1302" width="5.25" style="23" customWidth="1"/>
    <col min="1303" max="1303" width="11" style="23" customWidth="1"/>
    <col min="1304" max="1304" width="10.375" style="23" customWidth="1"/>
    <col min="1305" max="1536" width="9.125" style="23"/>
    <col min="1537" max="1537" width="6.875" style="23" customWidth="1"/>
    <col min="1538" max="1538" width="17.75" style="23" customWidth="1"/>
    <col min="1539" max="1539" width="58.875" style="23" customWidth="1"/>
    <col min="1540" max="1540" width="8.875" style="23" customWidth="1"/>
    <col min="1541" max="1541" width="8.125" style="23" customWidth="1"/>
    <col min="1542" max="1542" width="2.375" style="23" customWidth="1"/>
    <col min="1543" max="1543" width="4.875" style="23" customWidth="1"/>
    <col min="1544" max="1544" width="1.75" style="23" customWidth="1"/>
    <col min="1545" max="1545" width="5.25" style="23" customWidth="1"/>
    <col min="1546" max="1546" width="1.75" style="23" customWidth="1"/>
    <col min="1547" max="1547" width="6.25" style="23" customWidth="1"/>
    <col min="1548" max="1548" width="1.75" style="23" customWidth="1"/>
    <col min="1549" max="1549" width="5.75" style="23" customWidth="1"/>
    <col min="1550" max="1550" width="1.75" style="23" customWidth="1"/>
    <col min="1551" max="1551" width="7.375" style="23" customWidth="1"/>
    <col min="1552" max="1557" width="0.875" style="23" customWidth="1"/>
    <col min="1558" max="1558" width="5.25" style="23" customWidth="1"/>
    <col min="1559" max="1559" width="11" style="23" customWidth="1"/>
    <col min="1560" max="1560" width="10.375" style="23" customWidth="1"/>
    <col min="1561" max="1792" width="9.125" style="23"/>
    <col min="1793" max="1793" width="6.875" style="23" customWidth="1"/>
    <col min="1794" max="1794" width="17.75" style="23" customWidth="1"/>
    <col min="1795" max="1795" width="58.875" style="23" customWidth="1"/>
    <col min="1796" max="1796" width="8.875" style="23" customWidth="1"/>
    <col min="1797" max="1797" width="8.125" style="23" customWidth="1"/>
    <col min="1798" max="1798" width="2.375" style="23" customWidth="1"/>
    <col min="1799" max="1799" width="4.875" style="23" customWidth="1"/>
    <col min="1800" max="1800" width="1.75" style="23" customWidth="1"/>
    <col min="1801" max="1801" width="5.25" style="23" customWidth="1"/>
    <col min="1802" max="1802" width="1.75" style="23" customWidth="1"/>
    <col min="1803" max="1803" width="6.25" style="23" customWidth="1"/>
    <col min="1804" max="1804" width="1.75" style="23" customWidth="1"/>
    <col min="1805" max="1805" width="5.75" style="23" customWidth="1"/>
    <col min="1806" max="1806" width="1.75" style="23" customWidth="1"/>
    <col min="1807" max="1807" width="7.375" style="23" customWidth="1"/>
    <col min="1808" max="1813" width="0.875" style="23" customWidth="1"/>
    <col min="1814" max="1814" width="5.25" style="23" customWidth="1"/>
    <col min="1815" max="1815" width="11" style="23" customWidth="1"/>
    <col min="1816" max="1816" width="10.375" style="23" customWidth="1"/>
    <col min="1817" max="2048" width="9.125" style="23"/>
    <col min="2049" max="2049" width="6.875" style="23" customWidth="1"/>
    <col min="2050" max="2050" width="17.75" style="23" customWidth="1"/>
    <col min="2051" max="2051" width="58.875" style="23" customWidth="1"/>
    <col min="2052" max="2052" width="8.875" style="23" customWidth="1"/>
    <col min="2053" max="2053" width="8.125" style="23" customWidth="1"/>
    <col min="2054" max="2054" width="2.375" style="23" customWidth="1"/>
    <col min="2055" max="2055" width="4.875" style="23" customWidth="1"/>
    <col min="2056" max="2056" width="1.75" style="23" customWidth="1"/>
    <col min="2057" max="2057" width="5.25" style="23" customWidth="1"/>
    <col min="2058" max="2058" width="1.75" style="23" customWidth="1"/>
    <col min="2059" max="2059" width="6.25" style="23" customWidth="1"/>
    <col min="2060" max="2060" width="1.75" style="23" customWidth="1"/>
    <col min="2061" max="2061" width="5.75" style="23" customWidth="1"/>
    <col min="2062" max="2062" width="1.75" style="23" customWidth="1"/>
    <col min="2063" max="2063" width="7.375" style="23" customWidth="1"/>
    <col min="2064" max="2069" width="0.875" style="23" customWidth="1"/>
    <col min="2070" max="2070" width="5.25" style="23" customWidth="1"/>
    <col min="2071" max="2071" width="11" style="23" customWidth="1"/>
    <col min="2072" max="2072" width="10.375" style="23" customWidth="1"/>
    <col min="2073" max="2304" width="9.125" style="23"/>
    <col min="2305" max="2305" width="6.875" style="23" customWidth="1"/>
    <col min="2306" max="2306" width="17.75" style="23" customWidth="1"/>
    <col min="2307" max="2307" width="58.875" style="23" customWidth="1"/>
    <col min="2308" max="2308" width="8.875" style="23" customWidth="1"/>
    <col min="2309" max="2309" width="8.125" style="23" customWidth="1"/>
    <col min="2310" max="2310" width="2.375" style="23" customWidth="1"/>
    <col min="2311" max="2311" width="4.875" style="23" customWidth="1"/>
    <col min="2312" max="2312" width="1.75" style="23" customWidth="1"/>
    <col min="2313" max="2313" width="5.25" style="23" customWidth="1"/>
    <col min="2314" max="2314" width="1.75" style="23" customWidth="1"/>
    <col min="2315" max="2315" width="6.25" style="23" customWidth="1"/>
    <col min="2316" max="2316" width="1.75" style="23" customWidth="1"/>
    <col min="2317" max="2317" width="5.75" style="23" customWidth="1"/>
    <col min="2318" max="2318" width="1.75" style="23" customWidth="1"/>
    <col min="2319" max="2319" width="7.375" style="23" customWidth="1"/>
    <col min="2320" max="2325" width="0.875" style="23" customWidth="1"/>
    <col min="2326" max="2326" width="5.25" style="23" customWidth="1"/>
    <col min="2327" max="2327" width="11" style="23" customWidth="1"/>
    <col min="2328" max="2328" width="10.375" style="23" customWidth="1"/>
    <col min="2329" max="2560" width="9.125" style="23"/>
    <col min="2561" max="2561" width="6.875" style="23" customWidth="1"/>
    <col min="2562" max="2562" width="17.75" style="23" customWidth="1"/>
    <col min="2563" max="2563" width="58.875" style="23" customWidth="1"/>
    <col min="2564" max="2564" width="8.875" style="23" customWidth="1"/>
    <col min="2565" max="2565" width="8.125" style="23" customWidth="1"/>
    <col min="2566" max="2566" width="2.375" style="23" customWidth="1"/>
    <col min="2567" max="2567" width="4.875" style="23" customWidth="1"/>
    <col min="2568" max="2568" width="1.75" style="23" customWidth="1"/>
    <col min="2569" max="2569" width="5.25" style="23" customWidth="1"/>
    <col min="2570" max="2570" width="1.75" style="23" customWidth="1"/>
    <col min="2571" max="2571" width="6.25" style="23" customWidth="1"/>
    <col min="2572" max="2572" width="1.75" style="23" customWidth="1"/>
    <col min="2573" max="2573" width="5.75" style="23" customWidth="1"/>
    <col min="2574" max="2574" width="1.75" style="23" customWidth="1"/>
    <col min="2575" max="2575" width="7.375" style="23" customWidth="1"/>
    <col min="2576" max="2581" width="0.875" style="23" customWidth="1"/>
    <col min="2582" max="2582" width="5.25" style="23" customWidth="1"/>
    <col min="2583" max="2583" width="11" style="23" customWidth="1"/>
    <col min="2584" max="2584" width="10.375" style="23" customWidth="1"/>
    <col min="2585" max="2816" width="9.125" style="23"/>
    <col min="2817" max="2817" width="6.875" style="23" customWidth="1"/>
    <col min="2818" max="2818" width="17.75" style="23" customWidth="1"/>
    <col min="2819" max="2819" width="58.875" style="23" customWidth="1"/>
    <col min="2820" max="2820" width="8.875" style="23" customWidth="1"/>
    <col min="2821" max="2821" width="8.125" style="23" customWidth="1"/>
    <col min="2822" max="2822" width="2.375" style="23" customWidth="1"/>
    <col min="2823" max="2823" width="4.875" style="23" customWidth="1"/>
    <col min="2824" max="2824" width="1.75" style="23" customWidth="1"/>
    <col min="2825" max="2825" width="5.25" style="23" customWidth="1"/>
    <col min="2826" max="2826" width="1.75" style="23" customWidth="1"/>
    <col min="2827" max="2827" width="6.25" style="23" customWidth="1"/>
    <col min="2828" max="2828" width="1.75" style="23" customWidth="1"/>
    <col min="2829" max="2829" width="5.75" style="23" customWidth="1"/>
    <col min="2830" max="2830" width="1.75" style="23" customWidth="1"/>
    <col min="2831" max="2831" width="7.375" style="23" customWidth="1"/>
    <col min="2832" max="2837" width="0.875" style="23" customWidth="1"/>
    <col min="2838" max="2838" width="5.25" style="23" customWidth="1"/>
    <col min="2839" max="2839" width="11" style="23" customWidth="1"/>
    <col min="2840" max="2840" width="10.375" style="23" customWidth="1"/>
    <col min="2841" max="3072" width="9.125" style="23"/>
    <col min="3073" max="3073" width="6.875" style="23" customWidth="1"/>
    <col min="3074" max="3074" width="17.75" style="23" customWidth="1"/>
    <col min="3075" max="3075" width="58.875" style="23" customWidth="1"/>
    <col min="3076" max="3076" width="8.875" style="23" customWidth="1"/>
    <col min="3077" max="3077" width="8.125" style="23" customWidth="1"/>
    <col min="3078" max="3078" width="2.375" style="23" customWidth="1"/>
    <col min="3079" max="3079" width="4.875" style="23" customWidth="1"/>
    <col min="3080" max="3080" width="1.75" style="23" customWidth="1"/>
    <col min="3081" max="3081" width="5.25" style="23" customWidth="1"/>
    <col min="3082" max="3082" width="1.75" style="23" customWidth="1"/>
    <col min="3083" max="3083" width="6.25" style="23" customWidth="1"/>
    <col min="3084" max="3084" width="1.75" style="23" customWidth="1"/>
    <col min="3085" max="3085" width="5.75" style="23" customWidth="1"/>
    <col min="3086" max="3086" width="1.75" style="23" customWidth="1"/>
    <col min="3087" max="3087" width="7.375" style="23" customWidth="1"/>
    <col min="3088" max="3093" width="0.875" style="23" customWidth="1"/>
    <col min="3094" max="3094" width="5.25" style="23" customWidth="1"/>
    <col min="3095" max="3095" width="11" style="23" customWidth="1"/>
    <col min="3096" max="3096" width="10.375" style="23" customWidth="1"/>
    <col min="3097" max="3328" width="9.125" style="23"/>
    <col min="3329" max="3329" width="6.875" style="23" customWidth="1"/>
    <col min="3330" max="3330" width="17.75" style="23" customWidth="1"/>
    <col min="3331" max="3331" width="58.875" style="23" customWidth="1"/>
    <col min="3332" max="3332" width="8.875" style="23" customWidth="1"/>
    <col min="3333" max="3333" width="8.125" style="23" customWidth="1"/>
    <col min="3334" max="3334" width="2.375" style="23" customWidth="1"/>
    <col min="3335" max="3335" width="4.875" style="23" customWidth="1"/>
    <col min="3336" max="3336" width="1.75" style="23" customWidth="1"/>
    <col min="3337" max="3337" width="5.25" style="23" customWidth="1"/>
    <col min="3338" max="3338" width="1.75" style="23" customWidth="1"/>
    <col min="3339" max="3339" width="6.25" style="23" customWidth="1"/>
    <col min="3340" max="3340" width="1.75" style="23" customWidth="1"/>
    <col min="3341" max="3341" width="5.75" style="23" customWidth="1"/>
    <col min="3342" max="3342" width="1.75" style="23" customWidth="1"/>
    <col min="3343" max="3343" width="7.375" style="23" customWidth="1"/>
    <col min="3344" max="3349" width="0.875" style="23" customWidth="1"/>
    <col min="3350" max="3350" width="5.25" style="23" customWidth="1"/>
    <col min="3351" max="3351" width="11" style="23" customWidth="1"/>
    <col min="3352" max="3352" width="10.375" style="23" customWidth="1"/>
    <col min="3353" max="3584" width="9.125" style="23"/>
    <col min="3585" max="3585" width="6.875" style="23" customWidth="1"/>
    <col min="3586" max="3586" width="17.75" style="23" customWidth="1"/>
    <col min="3587" max="3587" width="58.875" style="23" customWidth="1"/>
    <col min="3588" max="3588" width="8.875" style="23" customWidth="1"/>
    <col min="3589" max="3589" width="8.125" style="23" customWidth="1"/>
    <col min="3590" max="3590" width="2.375" style="23" customWidth="1"/>
    <col min="3591" max="3591" width="4.875" style="23" customWidth="1"/>
    <col min="3592" max="3592" width="1.75" style="23" customWidth="1"/>
    <col min="3593" max="3593" width="5.25" style="23" customWidth="1"/>
    <col min="3594" max="3594" width="1.75" style="23" customWidth="1"/>
    <col min="3595" max="3595" width="6.25" style="23" customWidth="1"/>
    <col min="3596" max="3596" width="1.75" style="23" customWidth="1"/>
    <col min="3597" max="3597" width="5.75" style="23" customWidth="1"/>
    <col min="3598" max="3598" width="1.75" style="23" customWidth="1"/>
    <col min="3599" max="3599" width="7.375" style="23" customWidth="1"/>
    <col min="3600" max="3605" width="0.875" style="23" customWidth="1"/>
    <col min="3606" max="3606" width="5.25" style="23" customWidth="1"/>
    <col min="3607" max="3607" width="11" style="23" customWidth="1"/>
    <col min="3608" max="3608" width="10.375" style="23" customWidth="1"/>
    <col min="3609" max="3840" width="9.125" style="23"/>
    <col min="3841" max="3841" width="6.875" style="23" customWidth="1"/>
    <col min="3842" max="3842" width="17.75" style="23" customWidth="1"/>
    <col min="3843" max="3843" width="58.875" style="23" customWidth="1"/>
    <col min="3844" max="3844" width="8.875" style="23" customWidth="1"/>
    <col min="3845" max="3845" width="8.125" style="23" customWidth="1"/>
    <col min="3846" max="3846" width="2.375" style="23" customWidth="1"/>
    <col min="3847" max="3847" width="4.875" style="23" customWidth="1"/>
    <col min="3848" max="3848" width="1.75" style="23" customWidth="1"/>
    <col min="3849" max="3849" width="5.25" style="23" customWidth="1"/>
    <col min="3850" max="3850" width="1.75" style="23" customWidth="1"/>
    <col min="3851" max="3851" width="6.25" style="23" customWidth="1"/>
    <col min="3852" max="3852" width="1.75" style="23" customWidth="1"/>
    <col min="3853" max="3853" width="5.75" style="23" customWidth="1"/>
    <col min="3854" max="3854" width="1.75" style="23" customWidth="1"/>
    <col min="3855" max="3855" width="7.375" style="23" customWidth="1"/>
    <col min="3856" max="3861" width="0.875" style="23" customWidth="1"/>
    <col min="3862" max="3862" width="5.25" style="23" customWidth="1"/>
    <col min="3863" max="3863" width="11" style="23" customWidth="1"/>
    <col min="3864" max="3864" width="10.375" style="23" customWidth="1"/>
    <col min="3865" max="4096" width="9.125" style="23"/>
    <col min="4097" max="4097" width="6.875" style="23" customWidth="1"/>
    <col min="4098" max="4098" width="17.75" style="23" customWidth="1"/>
    <col min="4099" max="4099" width="58.875" style="23" customWidth="1"/>
    <col min="4100" max="4100" width="8.875" style="23" customWidth="1"/>
    <col min="4101" max="4101" width="8.125" style="23" customWidth="1"/>
    <col min="4102" max="4102" width="2.375" style="23" customWidth="1"/>
    <col min="4103" max="4103" width="4.875" style="23" customWidth="1"/>
    <col min="4104" max="4104" width="1.75" style="23" customWidth="1"/>
    <col min="4105" max="4105" width="5.25" style="23" customWidth="1"/>
    <col min="4106" max="4106" width="1.75" style="23" customWidth="1"/>
    <col min="4107" max="4107" width="6.25" style="23" customWidth="1"/>
    <col min="4108" max="4108" width="1.75" style="23" customWidth="1"/>
    <col min="4109" max="4109" width="5.75" style="23" customWidth="1"/>
    <col min="4110" max="4110" width="1.75" style="23" customWidth="1"/>
    <col min="4111" max="4111" width="7.375" style="23" customWidth="1"/>
    <col min="4112" max="4117" width="0.875" style="23" customWidth="1"/>
    <col min="4118" max="4118" width="5.25" style="23" customWidth="1"/>
    <col min="4119" max="4119" width="11" style="23" customWidth="1"/>
    <col min="4120" max="4120" width="10.375" style="23" customWidth="1"/>
    <col min="4121" max="4352" width="9.125" style="23"/>
    <col min="4353" max="4353" width="6.875" style="23" customWidth="1"/>
    <col min="4354" max="4354" width="17.75" style="23" customWidth="1"/>
    <col min="4355" max="4355" width="58.875" style="23" customWidth="1"/>
    <col min="4356" max="4356" width="8.875" style="23" customWidth="1"/>
    <col min="4357" max="4357" width="8.125" style="23" customWidth="1"/>
    <col min="4358" max="4358" width="2.375" style="23" customWidth="1"/>
    <col min="4359" max="4359" width="4.875" style="23" customWidth="1"/>
    <col min="4360" max="4360" width="1.75" style="23" customWidth="1"/>
    <col min="4361" max="4361" width="5.25" style="23" customWidth="1"/>
    <col min="4362" max="4362" width="1.75" style="23" customWidth="1"/>
    <col min="4363" max="4363" width="6.25" style="23" customWidth="1"/>
    <col min="4364" max="4364" width="1.75" style="23" customWidth="1"/>
    <col min="4365" max="4365" width="5.75" style="23" customWidth="1"/>
    <col min="4366" max="4366" width="1.75" style="23" customWidth="1"/>
    <col min="4367" max="4367" width="7.375" style="23" customWidth="1"/>
    <col min="4368" max="4373" width="0.875" style="23" customWidth="1"/>
    <col min="4374" max="4374" width="5.25" style="23" customWidth="1"/>
    <col min="4375" max="4375" width="11" style="23" customWidth="1"/>
    <col min="4376" max="4376" width="10.375" style="23" customWidth="1"/>
    <col min="4377" max="4608" width="9.125" style="23"/>
    <col min="4609" max="4609" width="6.875" style="23" customWidth="1"/>
    <col min="4610" max="4610" width="17.75" style="23" customWidth="1"/>
    <col min="4611" max="4611" width="58.875" style="23" customWidth="1"/>
    <col min="4612" max="4612" width="8.875" style="23" customWidth="1"/>
    <col min="4613" max="4613" width="8.125" style="23" customWidth="1"/>
    <col min="4614" max="4614" width="2.375" style="23" customWidth="1"/>
    <col min="4615" max="4615" width="4.875" style="23" customWidth="1"/>
    <col min="4616" max="4616" width="1.75" style="23" customWidth="1"/>
    <col min="4617" max="4617" width="5.25" style="23" customWidth="1"/>
    <col min="4618" max="4618" width="1.75" style="23" customWidth="1"/>
    <col min="4619" max="4619" width="6.25" style="23" customWidth="1"/>
    <col min="4620" max="4620" width="1.75" style="23" customWidth="1"/>
    <col min="4621" max="4621" width="5.75" style="23" customWidth="1"/>
    <col min="4622" max="4622" width="1.75" style="23" customWidth="1"/>
    <col min="4623" max="4623" width="7.375" style="23" customWidth="1"/>
    <col min="4624" max="4629" width="0.875" style="23" customWidth="1"/>
    <col min="4630" max="4630" width="5.25" style="23" customWidth="1"/>
    <col min="4631" max="4631" width="11" style="23" customWidth="1"/>
    <col min="4632" max="4632" width="10.375" style="23" customWidth="1"/>
    <col min="4633" max="4864" width="9.125" style="23"/>
    <col min="4865" max="4865" width="6.875" style="23" customWidth="1"/>
    <col min="4866" max="4866" width="17.75" style="23" customWidth="1"/>
    <col min="4867" max="4867" width="58.875" style="23" customWidth="1"/>
    <col min="4868" max="4868" width="8.875" style="23" customWidth="1"/>
    <col min="4869" max="4869" width="8.125" style="23" customWidth="1"/>
    <col min="4870" max="4870" width="2.375" style="23" customWidth="1"/>
    <col min="4871" max="4871" width="4.875" style="23" customWidth="1"/>
    <col min="4872" max="4872" width="1.75" style="23" customWidth="1"/>
    <col min="4873" max="4873" width="5.25" style="23" customWidth="1"/>
    <col min="4874" max="4874" width="1.75" style="23" customWidth="1"/>
    <col min="4875" max="4875" width="6.25" style="23" customWidth="1"/>
    <col min="4876" max="4876" width="1.75" style="23" customWidth="1"/>
    <col min="4877" max="4877" width="5.75" style="23" customWidth="1"/>
    <col min="4878" max="4878" width="1.75" style="23" customWidth="1"/>
    <col min="4879" max="4879" width="7.375" style="23" customWidth="1"/>
    <col min="4880" max="4885" width="0.875" style="23" customWidth="1"/>
    <col min="4886" max="4886" width="5.25" style="23" customWidth="1"/>
    <col min="4887" max="4887" width="11" style="23" customWidth="1"/>
    <col min="4888" max="4888" width="10.375" style="23" customWidth="1"/>
    <col min="4889" max="5120" width="9.125" style="23"/>
    <col min="5121" max="5121" width="6.875" style="23" customWidth="1"/>
    <col min="5122" max="5122" width="17.75" style="23" customWidth="1"/>
    <col min="5123" max="5123" width="58.875" style="23" customWidth="1"/>
    <col min="5124" max="5124" width="8.875" style="23" customWidth="1"/>
    <col min="5125" max="5125" width="8.125" style="23" customWidth="1"/>
    <col min="5126" max="5126" width="2.375" style="23" customWidth="1"/>
    <col min="5127" max="5127" width="4.875" style="23" customWidth="1"/>
    <col min="5128" max="5128" width="1.75" style="23" customWidth="1"/>
    <col min="5129" max="5129" width="5.25" style="23" customWidth="1"/>
    <col min="5130" max="5130" width="1.75" style="23" customWidth="1"/>
    <col min="5131" max="5131" width="6.25" style="23" customWidth="1"/>
    <col min="5132" max="5132" width="1.75" style="23" customWidth="1"/>
    <col min="5133" max="5133" width="5.75" style="23" customWidth="1"/>
    <col min="5134" max="5134" width="1.75" style="23" customWidth="1"/>
    <col min="5135" max="5135" width="7.375" style="23" customWidth="1"/>
    <col min="5136" max="5141" width="0.875" style="23" customWidth="1"/>
    <col min="5142" max="5142" width="5.25" style="23" customWidth="1"/>
    <col min="5143" max="5143" width="11" style="23" customWidth="1"/>
    <col min="5144" max="5144" width="10.375" style="23" customWidth="1"/>
    <col min="5145" max="5376" width="9.125" style="23"/>
    <col min="5377" max="5377" width="6.875" style="23" customWidth="1"/>
    <col min="5378" max="5378" width="17.75" style="23" customWidth="1"/>
    <col min="5379" max="5379" width="58.875" style="23" customWidth="1"/>
    <col min="5380" max="5380" width="8.875" style="23" customWidth="1"/>
    <col min="5381" max="5381" width="8.125" style="23" customWidth="1"/>
    <col min="5382" max="5382" width="2.375" style="23" customWidth="1"/>
    <col min="5383" max="5383" width="4.875" style="23" customWidth="1"/>
    <col min="5384" max="5384" width="1.75" style="23" customWidth="1"/>
    <col min="5385" max="5385" width="5.25" style="23" customWidth="1"/>
    <col min="5386" max="5386" width="1.75" style="23" customWidth="1"/>
    <col min="5387" max="5387" width="6.25" style="23" customWidth="1"/>
    <col min="5388" max="5388" width="1.75" style="23" customWidth="1"/>
    <col min="5389" max="5389" width="5.75" style="23" customWidth="1"/>
    <col min="5390" max="5390" width="1.75" style="23" customWidth="1"/>
    <col min="5391" max="5391" width="7.375" style="23" customWidth="1"/>
    <col min="5392" max="5397" width="0.875" style="23" customWidth="1"/>
    <col min="5398" max="5398" width="5.25" style="23" customWidth="1"/>
    <col min="5399" max="5399" width="11" style="23" customWidth="1"/>
    <col min="5400" max="5400" width="10.375" style="23" customWidth="1"/>
    <col min="5401" max="5632" width="9.125" style="23"/>
    <col min="5633" max="5633" width="6.875" style="23" customWidth="1"/>
    <col min="5634" max="5634" width="17.75" style="23" customWidth="1"/>
    <col min="5635" max="5635" width="58.875" style="23" customWidth="1"/>
    <col min="5636" max="5636" width="8.875" style="23" customWidth="1"/>
    <col min="5637" max="5637" width="8.125" style="23" customWidth="1"/>
    <col min="5638" max="5638" width="2.375" style="23" customWidth="1"/>
    <col min="5639" max="5639" width="4.875" style="23" customWidth="1"/>
    <col min="5640" max="5640" width="1.75" style="23" customWidth="1"/>
    <col min="5641" max="5641" width="5.25" style="23" customWidth="1"/>
    <col min="5642" max="5642" width="1.75" style="23" customWidth="1"/>
    <col min="5643" max="5643" width="6.25" style="23" customWidth="1"/>
    <col min="5644" max="5644" width="1.75" style="23" customWidth="1"/>
    <col min="5645" max="5645" width="5.75" style="23" customWidth="1"/>
    <col min="5646" max="5646" width="1.75" style="23" customWidth="1"/>
    <col min="5647" max="5647" width="7.375" style="23" customWidth="1"/>
    <col min="5648" max="5653" width="0.875" style="23" customWidth="1"/>
    <col min="5654" max="5654" width="5.25" style="23" customWidth="1"/>
    <col min="5655" max="5655" width="11" style="23" customWidth="1"/>
    <col min="5656" max="5656" width="10.375" style="23" customWidth="1"/>
    <col min="5657" max="5888" width="9.125" style="23"/>
    <col min="5889" max="5889" width="6.875" style="23" customWidth="1"/>
    <col min="5890" max="5890" width="17.75" style="23" customWidth="1"/>
    <col min="5891" max="5891" width="58.875" style="23" customWidth="1"/>
    <col min="5892" max="5892" width="8.875" style="23" customWidth="1"/>
    <col min="5893" max="5893" width="8.125" style="23" customWidth="1"/>
    <col min="5894" max="5894" width="2.375" style="23" customWidth="1"/>
    <col min="5895" max="5895" width="4.875" style="23" customWidth="1"/>
    <col min="5896" max="5896" width="1.75" style="23" customWidth="1"/>
    <col min="5897" max="5897" width="5.25" style="23" customWidth="1"/>
    <col min="5898" max="5898" width="1.75" style="23" customWidth="1"/>
    <col min="5899" max="5899" width="6.25" style="23" customWidth="1"/>
    <col min="5900" max="5900" width="1.75" style="23" customWidth="1"/>
    <col min="5901" max="5901" width="5.75" style="23" customWidth="1"/>
    <col min="5902" max="5902" width="1.75" style="23" customWidth="1"/>
    <col min="5903" max="5903" width="7.375" style="23" customWidth="1"/>
    <col min="5904" max="5909" width="0.875" style="23" customWidth="1"/>
    <col min="5910" max="5910" width="5.25" style="23" customWidth="1"/>
    <col min="5911" max="5911" width="11" style="23" customWidth="1"/>
    <col min="5912" max="5912" width="10.375" style="23" customWidth="1"/>
    <col min="5913" max="6144" width="9.125" style="23"/>
    <col min="6145" max="6145" width="6.875" style="23" customWidth="1"/>
    <col min="6146" max="6146" width="17.75" style="23" customWidth="1"/>
    <col min="6147" max="6147" width="58.875" style="23" customWidth="1"/>
    <col min="6148" max="6148" width="8.875" style="23" customWidth="1"/>
    <col min="6149" max="6149" width="8.125" style="23" customWidth="1"/>
    <col min="6150" max="6150" width="2.375" style="23" customWidth="1"/>
    <col min="6151" max="6151" width="4.875" style="23" customWidth="1"/>
    <col min="6152" max="6152" width="1.75" style="23" customWidth="1"/>
    <col min="6153" max="6153" width="5.25" style="23" customWidth="1"/>
    <col min="6154" max="6154" width="1.75" style="23" customWidth="1"/>
    <col min="6155" max="6155" width="6.25" style="23" customWidth="1"/>
    <col min="6156" max="6156" width="1.75" style="23" customWidth="1"/>
    <col min="6157" max="6157" width="5.75" style="23" customWidth="1"/>
    <col min="6158" max="6158" width="1.75" style="23" customWidth="1"/>
    <col min="6159" max="6159" width="7.375" style="23" customWidth="1"/>
    <col min="6160" max="6165" width="0.875" style="23" customWidth="1"/>
    <col min="6166" max="6166" width="5.25" style="23" customWidth="1"/>
    <col min="6167" max="6167" width="11" style="23" customWidth="1"/>
    <col min="6168" max="6168" width="10.375" style="23" customWidth="1"/>
    <col min="6169" max="6400" width="9.125" style="23"/>
    <col min="6401" max="6401" width="6.875" style="23" customWidth="1"/>
    <col min="6402" max="6402" width="17.75" style="23" customWidth="1"/>
    <col min="6403" max="6403" width="58.875" style="23" customWidth="1"/>
    <col min="6404" max="6404" width="8.875" style="23" customWidth="1"/>
    <col min="6405" max="6405" width="8.125" style="23" customWidth="1"/>
    <col min="6406" max="6406" width="2.375" style="23" customWidth="1"/>
    <col min="6407" max="6407" width="4.875" style="23" customWidth="1"/>
    <col min="6408" max="6408" width="1.75" style="23" customWidth="1"/>
    <col min="6409" max="6409" width="5.25" style="23" customWidth="1"/>
    <col min="6410" max="6410" width="1.75" style="23" customWidth="1"/>
    <col min="6411" max="6411" width="6.25" style="23" customWidth="1"/>
    <col min="6412" max="6412" width="1.75" style="23" customWidth="1"/>
    <col min="6413" max="6413" width="5.75" style="23" customWidth="1"/>
    <col min="6414" max="6414" width="1.75" style="23" customWidth="1"/>
    <col min="6415" max="6415" width="7.375" style="23" customWidth="1"/>
    <col min="6416" max="6421" width="0.875" style="23" customWidth="1"/>
    <col min="6422" max="6422" width="5.25" style="23" customWidth="1"/>
    <col min="6423" max="6423" width="11" style="23" customWidth="1"/>
    <col min="6424" max="6424" width="10.375" style="23" customWidth="1"/>
    <col min="6425" max="6656" width="9.125" style="23"/>
    <col min="6657" max="6657" width="6.875" style="23" customWidth="1"/>
    <col min="6658" max="6658" width="17.75" style="23" customWidth="1"/>
    <col min="6659" max="6659" width="58.875" style="23" customWidth="1"/>
    <col min="6660" max="6660" width="8.875" style="23" customWidth="1"/>
    <col min="6661" max="6661" width="8.125" style="23" customWidth="1"/>
    <col min="6662" max="6662" width="2.375" style="23" customWidth="1"/>
    <col min="6663" max="6663" width="4.875" style="23" customWidth="1"/>
    <col min="6664" max="6664" width="1.75" style="23" customWidth="1"/>
    <col min="6665" max="6665" width="5.25" style="23" customWidth="1"/>
    <col min="6666" max="6666" width="1.75" style="23" customWidth="1"/>
    <col min="6667" max="6667" width="6.25" style="23" customWidth="1"/>
    <col min="6668" max="6668" width="1.75" style="23" customWidth="1"/>
    <col min="6669" max="6669" width="5.75" style="23" customWidth="1"/>
    <col min="6670" max="6670" width="1.75" style="23" customWidth="1"/>
    <col min="6671" max="6671" width="7.375" style="23" customWidth="1"/>
    <col min="6672" max="6677" width="0.875" style="23" customWidth="1"/>
    <col min="6678" max="6678" width="5.25" style="23" customWidth="1"/>
    <col min="6679" max="6679" width="11" style="23" customWidth="1"/>
    <col min="6680" max="6680" width="10.375" style="23" customWidth="1"/>
    <col min="6681" max="6912" width="9.125" style="23"/>
    <col min="6913" max="6913" width="6.875" style="23" customWidth="1"/>
    <col min="6914" max="6914" width="17.75" style="23" customWidth="1"/>
    <col min="6915" max="6915" width="58.875" style="23" customWidth="1"/>
    <col min="6916" max="6916" width="8.875" style="23" customWidth="1"/>
    <col min="6917" max="6917" width="8.125" style="23" customWidth="1"/>
    <col min="6918" max="6918" width="2.375" style="23" customWidth="1"/>
    <col min="6919" max="6919" width="4.875" style="23" customWidth="1"/>
    <col min="6920" max="6920" width="1.75" style="23" customWidth="1"/>
    <col min="6921" max="6921" width="5.25" style="23" customWidth="1"/>
    <col min="6922" max="6922" width="1.75" style="23" customWidth="1"/>
    <col min="6923" max="6923" width="6.25" style="23" customWidth="1"/>
    <col min="6924" max="6924" width="1.75" style="23" customWidth="1"/>
    <col min="6925" max="6925" width="5.75" style="23" customWidth="1"/>
    <col min="6926" max="6926" width="1.75" style="23" customWidth="1"/>
    <col min="6927" max="6927" width="7.375" style="23" customWidth="1"/>
    <col min="6928" max="6933" width="0.875" style="23" customWidth="1"/>
    <col min="6934" max="6934" width="5.25" style="23" customWidth="1"/>
    <col min="6935" max="6935" width="11" style="23" customWidth="1"/>
    <col min="6936" max="6936" width="10.375" style="23" customWidth="1"/>
    <col min="6937" max="7168" width="9.125" style="23"/>
    <col min="7169" max="7169" width="6.875" style="23" customWidth="1"/>
    <col min="7170" max="7170" width="17.75" style="23" customWidth="1"/>
    <col min="7171" max="7171" width="58.875" style="23" customWidth="1"/>
    <col min="7172" max="7172" width="8.875" style="23" customWidth="1"/>
    <col min="7173" max="7173" width="8.125" style="23" customWidth="1"/>
    <col min="7174" max="7174" width="2.375" style="23" customWidth="1"/>
    <col min="7175" max="7175" width="4.875" style="23" customWidth="1"/>
    <col min="7176" max="7176" width="1.75" style="23" customWidth="1"/>
    <col min="7177" max="7177" width="5.25" style="23" customWidth="1"/>
    <col min="7178" max="7178" width="1.75" style="23" customWidth="1"/>
    <col min="7179" max="7179" width="6.25" style="23" customWidth="1"/>
    <col min="7180" max="7180" width="1.75" style="23" customWidth="1"/>
    <col min="7181" max="7181" width="5.75" style="23" customWidth="1"/>
    <col min="7182" max="7182" width="1.75" style="23" customWidth="1"/>
    <col min="7183" max="7183" width="7.375" style="23" customWidth="1"/>
    <col min="7184" max="7189" width="0.875" style="23" customWidth="1"/>
    <col min="7190" max="7190" width="5.25" style="23" customWidth="1"/>
    <col min="7191" max="7191" width="11" style="23" customWidth="1"/>
    <col min="7192" max="7192" width="10.375" style="23" customWidth="1"/>
    <col min="7193" max="7424" width="9.125" style="23"/>
    <col min="7425" max="7425" width="6.875" style="23" customWidth="1"/>
    <col min="7426" max="7426" width="17.75" style="23" customWidth="1"/>
    <col min="7427" max="7427" width="58.875" style="23" customWidth="1"/>
    <col min="7428" max="7428" width="8.875" style="23" customWidth="1"/>
    <col min="7429" max="7429" width="8.125" style="23" customWidth="1"/>
    <col min="7430" max="7430" width="2.375" style="23" customWidth="1"/>
    <col min="7431" max="7431" width="4.875" style="23" customWidth="1"/>
    <col min="7432" max="7432" width="1.75" style="23" customWidth="1"/>
    <col min="7433" max="7433" width="5.25" style="23" customWidth="1"/>
    <col min="7434" max="7434" width="1.75" style="23" customWidth="1"/>
    <col min="7435" max="7435" width="6.25" style="23" customWidth="1"/>
    <col min="7436" max="7436" width="1.75" style="23" customWidth="1"/>
    <col min="7437" max="7437" width="5.75" style="23" customWidth="1"/>
    <col min="7438" max="7438" width="1.75" style="23" customWidth="1"/>
    <col min="7439" max="7439" width="7.375" style="23" customWidth="1"/>
    <col min="7440" max="7445" width="0.875" style="23" customWidth="1"/>
    <col min="7446" max="7446" width="5.25" style="23" customWidth="1"/>
    <col min="7447" max="7447" width="11" style="23" customWidth="1"/>
    <col min="7448" max="7448" width="10.375" style="23" customWidth="1"/>
    <col min="7449" max="7680" width="9.125" style="23"/>
    <col min="7681" max="7681" width="6.875" style="23" customWidth="1"/>
    <col min="7682" max="7682" width="17.75" style="23" customWidth="1"/>
    <col min="7683" max="7683" width="58.875" style="23" customWidth="1"/>
    <col min="7684" max="7684" width="8.875" style="23" customWidth="1"/>
    <col min="7685" max="7685" width="8.125" style="23" customWidth="1"/>
    <col min="7686" max="7686" width="2.375" style="23" customWidth="1"/>
    <col min="7687" max="7687" width="4.875" style="23" customWidth="1"/>
    <col min="7688" max="7688" width="1.75" style="23" customWidth="1"/>
    <col min="7689" max="7689" width="5.25" style="23" customWidth="1"/>
    <col min="7690" max="7690" width="1.75" style="23" customWidth="1"/>
    <col min="7691" max="7691" width="6.25" style="23" customWidth="1"/>
    <col min="7692" max="7692" width="1.75" style="23" customWidth="1"/>
    <col min="7693" max="7693" width="5.75" style="23" customWidth="1"/>
    <col min="7694" max="7694" width="1.75" style="23" customWidth="1"/>
    <col min="7695" max="7695" width="7.375" style="23" customWidth="1"/>
    <col min="7696" max="7701" width="0.875" style="23" customWidth="1"/>
    <col min="7702" max="7702" width="5.25" style="23" customWidth="1"/>
    <col min="7703" max="7703" width="11" style="23" customWidth="1"/>
    <col min="7704" max="7704" width="10.375" style="23" customWidth="1"/>
    <col min="7705" max="7936" width="9.125" style="23"/>
    <col min="7937" max="7937" width="6.875" style="23" customWidth="1"/>
    <col min="7938" max="7938" width="17.75" style="23" customWidth="1"/>
    <col min="7939" max="7939" width="58.875" style="23" customWidth="1"/>
    <col min="7940" max="7940" width="8.875" style="23" customWidth="1"/>
    <col min="7941" max="7941" width="8.125" style="23" customWidth="1"/>
    <col min="7942" max="7942" width="2.375" style="23" customWidth="1"/>
    <col min="7943" max="7943" width="4.875" style="23" customWidth="1"/>
    <col min="7944" max="7944" width="1.75" style="23" customWidth="1"/>
    <col min="7945" max="7945" width="5.25" style="23" customWidth="1"/>
    <col min="7946" max="7946" width="1.75" style="23" customWidth="1"/>
    <col min="7947" max="7947" width="6.25" style="23" customWidth="1"/>
    <col min="7948" max="7948" width="1.75" style="23" customWidth="1"/>
    <col min="7949" max="7949" width="5.75" style="23" customWidth="1"/>
    <col min="7950" max="7950" width="1.75" style="23" customWidth="1"/>
    <col min="7951" max="7951" width="7.375" style="23" customWidth="1"/>
    <col min="7952" max="7957" width="0.875" style="23" customWidth="1"/>
    <col min="7958" max="7958" width="5.25" style="23" customWidth="1"/>
    <col min="7959" max="7959" width="11" style="23" customWidth="1"/>
    <col min="7960" max="7960" width="10.375" style="23" customWidth="1"/>
    <col min="7961" max="8192" width="9.125" style="23"/>
    <col min="8193" max="8193" width="6.875" style="23" customWidth="1"/>
    <col min="8194" max="8194" width="17.75" style="23" customWidth="1"/>
    <col min="8195" max="8195" width="58.875" style="23" customWidth="1"/>
    <col min="8196" max="8196" width="8.875" style="23" customWidth="1"/>
    <col min="8197" max="8197" width="8.125" style="23" customWidth="1"/>
    <col min="8198" max="8198" width="2.375" style="23" customWidth="1"/>
    <col min="8199" max="8199" width="4.875" style="23" customWidth="1"/>
    <col min="8200" max="8200" width="1.75" style="23" customWidth="1"/>
    <col min="8201" max="8201" width="5.25" style="23" customWidth="1"/>
    <col min="8202" max="8202" width="1.75" style="23" customWidth="1"/>
    <col min="8203" max="8203" width="6.25" style="23" customWidth="1"/>
    <col min="8204" max="8204" width="1.75" style="23" customWidth="1"/>
    <col min="8205" max="8205" width="5.75" style="23" customWidth="1"/>
    <col min="8206" max="8206" width="1.75" style="23" customWidth="1"/>
    <col min="8207" max="8207" width="7.375" style="23" customWidth="1"/>
    <col min="8208" max="8213" width="0.875" style="23" customWidth="1"/>
    <col min="8214" max="8214" width="5.25" style="23" customWidth="1"/>
    <col min="8215" max="8215" width="11" style="23" customWidth="1"/>
    <col min="8216" max="8216" width="10.375" style="23" customWidth="1"/>
    <col min="8217" max="8448" width="9.125" style="23"/>
    <col min="8449" max="8449" width="6.875" style="23" customWidth="1"/>
    <col min="8450" max="8450" width="17.75" style="23" customWidth="1"/>
    <col min="8451" max="8451" width="58.875" style="23" customWidth="1"/>
    <col min="8452" max="8452" width="8.875" style="23" customWidth="1"/>
    <col min="8453" max="8453" width="8.125" style="23" customWidth="1"/>
    <col min="8454" max="8454" width="2.375" style="23" customWidth="1"/>
    <col min="8455" max="8455" width="4.875" style="23" customWidth="1"/>
    <col min="8456" max="8456" width="1.75" style="23" customWidth="1"/>
    <col min="8457" max="8457" width="5.25" style="23" customWidth="1"/>
    <col min="8458" max="8458" width="1.75" style="23" customWidth="1"/>
    <col min="8459" max="8459" width="6.25" style="23" customWidth="1"/>
    <col min="8460" max="8460" width="1.75" style="23" customWidth="1"/>
    <col min="8461" max="8461" width="5.75" style="23" customWidth="1"/>
    <col min="8462" max="8462" width="1.75" style="23" customWidth="1"/>
    <col min="8463" max="8463" width="7.375" style="23" customWidth="1"/>
    <col min="8464" max="8469" width="0.875" style="23" customWidth="1"/>
    <col min="8470" max="8470" width="5.25" style="23" customWidth="1"/>
    <col min="8471" max="8471" width="11" style="23" customWidth="1"/>
    <col min="8472" max="8472" width="10.375" style="23" customWidth="1"/>
    <col min="8473" max="8704" width="9.125" style="23"/>
    <col min="8705" max="8705" width="6.875" style="23" customWidth="1"/>
    <col min="8706" max="8706" width="17.75" style="23" customWidth="1"/>
    <col min="8707" max="8707" width="58.875" style="23" customWidth="1"/>
    <col min="8708" max="8708" width="8.875" style="23" customWidth="1"/>
    <col min="8709" max="8709" width="8.125" style="23" customWidth="1"/>
    <col min="8710" max="8710" width="2.375" style="23" customWidth="1"/>
    <col min="8711" max="8711" width="4.875" style="23" customWidth="1"/>
    <col min="8712" max="8712" width="1.75" style="23" customWidth="1"/>
    <col min="8713" max="8713" width="5.25" style="23" customWidth="1"/>
    <col min="8714" max="8714" width="1.75" style="23" customWidth="1"/>
    <col min="8715" max="8715" width="6.25" style="23" customWidth="1"/>
    <col min="8716" max="8716" width="1.75" style="23" customWidth="1"/>
    <col min="8717" max="8717" width="5.75" style="23" customWidth="1"/>
    <col min="8718" max="8718" width="1.75" style="23" customWidth="1"/>
    <col min="8719" max="8719" width="7.375" style="23" customWidth="1"/>
    <col min="8720" max="8725" width="0.875" style="23" customWidth="1"/>
    <col min="8726" max="8726" width="5.25" style="23" customWidth="1"/>
    <col min="8727" max="8727" width="11" style="23" customWidth="1"/>
    <col min="8728" max="8728" width="10.375" style="23" customWidth="1"/>
    <col min="8729" max="8960" width="9.125" style="23"/>
    <col min="8961" max="8961" width="6.875" style="23" customWidth="1"/>
    <col min="8962" max="8962" width="17.75" style="23" customWidth="1"/>
    <col min="8963" max="8963" width="58.875" style="23" customWidth="1"/>
    <col min="8964" max="8964" width="8.875" style="23" customWidth="1"/>
    <col min="8965" max="8965" width="8.125" style="23" customWidth="1"/>
    <col min="8966" max="8966" width="2.375" style="23" customWidth="1"/>
    <col min="8967" max="8967" width="4.875" style="23" customWidth="1"/>
    <col min="8968" max="8968" width="1.75" style="23" customWidth="1"/>
    <col min="8969" max="8969" width="5.25" style="23" customWidth="1"/>
    <col min="8970" max="8970" width="1.75" style="23" customWidth="1"/>
    <col min="8971" max="8971" width="6.25" style="23" customWidth="1"/>
    <col min="8972" max="8972" width="1.75" style="23" customWidth="1"/>
    <col min="8973" max="8973" width="5.75" style="23" customWidth="1"/>
    <col min="8974" max="8974" width="1.75" style="23" customWidth="1"/>
    <col min="8975" max="8975" width="7.375" style="23" customWidth="1"/>
    <col min="8976" max="8981" width="0.875" style="23" customWidth="1"/>
    <col min="8982" max="8982" width="5.25" style="23" customWidth="1"/>
    <col min="8983" max="8983" width="11" style="23" customWidth="1"/>
    <col min="8984" max="8984" width="10.375" style="23" customWidth="1"/>
    <col min="8985" max="9216" width="9.125" style="23"/>
    <col min="9217" max="9217" width="6.875" style="23" customWidth="1"/>
    <col min="9218" max="9218" width="17.75" style="23" customWidth="1"/>
    <col min="9219" max="9219" width="58.875" style="23" customWidth="1"/>
    <col min="9220" max="9220" width="8.875" style="23" customWidth="1"/>
    <col min="9221" max="9221" width="8.125" style="23" customWidth="1"/>
    <col min="9222" max="9222" width="2.375" style="23" customWidth="1"/>
    <col min="9223" max="9223" width="4.875" style="23" customWidth="1"/>
    <col min="9224" max="9224" width="1.75" style="23" customWidth="1"/>
    <col min="9225" max="9225" width="5.25" style="23" customWidth="1"/>
    <col min="9226" max="9226" width="1.75" style="23" customWidth="1"/>
    <col min="9227" max="9227" width="6.25" style="23" customWidth="1"/>
    <col min="9228" max="9228" width="1.75" style="23" customWidth="1"/>
    <col min="9229" max="9229" width="5.75" style="23" customWidth="1"/>
    <col min="9230" max="9230" width="1.75" style="23" customWidth="1"/>
    <col min="9231" max="9231" width="7.375" style="23" customWidth="1"/>
    <col min="9232" max="9237" width="0.875" style="23" customWidth="1"/>
    <col min="9238" max="9238" width="5.25" style="23" customWidth="1"/>
    <col min="9239" max="9239" width="11" style="23" customWidth="1"/>
    <col min="9240" max="9240" width="10.375" style="23" customWidth="1"/>
    <col min="9241" max="9472" width="9.125" style="23"/>
    <col min="9473" max="9473" width="6.875" style="23" customWidth="1"/>
    <col min="9474" max="9474" width="17.75" style="23" customWidth="1"/>
    <col min="9475" max="9475" width="58.875" style="23" customWidth="1"/>
    <col min="9476" max="9476" width="8.875" style="23" customWidth="1"/>
    <col min="9477" max="9477" width="8.125" style="23" customWidth="1"/>
    <col min="9478" max="9478" width="2.375" style="23" customWidth="1"/>
    <col min="9479" max="9479" width="4.875" style="23" customWidth="1"/>
    <col min="9480" max="9480" width="1.75" style="23" customWidth="1"/>
    <col min="9481" max="9481" width="5.25" style="23" customWidth="1"/>
    <col min="9482" max="9482" width="1.75" style="23" customWidth="1"/>
    <col min="9483" max="9483" width="6.25" style="23" customWidth="1"/>
    <col min="9484" max="9484" width="1.75" style="23" customWidth="1"/>
    <col min="9485" max="9485" width="5.75" style="23" customWidth="1"/>
    <col min="9486" max="9486" width="1.75" style="23" customWidth="1"/>
    <col min="9487" max="9487" width="7.375" style="23" customWidth="1"/>
    <col min="9488" max="9493" width="0.875" style="23" customWidth="1"/>
    <col min="9494" max="9494" width="5.25" style="23" customWidth="1"/>
    <col min="9495" max="9495" width="11" style="23" customWidth="1"/>
    <col min="9496" max="9496" width="10.375" style="23" customWidth="1"/>
    <col min="9497" max="9728" width="9.125" style="23"/>
    <col min="9729" max="9729" width="6.875" style="23" customWidth="1"/>
    <col min="9730" max="9730" width="17.75" style="23" customWidth="1"/>
    <col min="9731" max="9731" width="58.875" style="23" customWidth="1"/>
    <col min="9732" max="9732" width="8.875" style="23" customWidth="1"/>
    <col min="9733" max="9733" width="8.125" style="23" customWidth="1"/>
    <col min="9734" max="9734" width="2.375" style="23" customWidth="1"/>
    <col min="9735" max="9735" width="4.875" style="23" customWidth="1"/>
    <col min="9736" max="9736" width="1.75" style="23" customWidth="1"/>
    <col min="9737" max="9737" width="5.25" style="23" customWidth="1"/>
    <col min="9738" max="9738" width="1.75" style="23" customWidth="1"/>
    <col min="9739" max="9739" width="6.25" style="23" customWidth="1"/>
    <col min="9740" max="9740" width="1.75" style="23" customWidth="1"/>
    <col min="9741" max="9741" width="5.75" style="23" customWidth="1"/>
    <col min="9742" max="9742" width="1.75" style="23" customWidth="1"/>
    <col min="9743" max="9743" width="7.375" style="23" customWidth="1"/>
    <col min="9744" max="9749" width="0.875" style="23" customWidth="1"/>
    <col min="9750" max="9750" width="5.25" style="23" customWidth="1"/>
    <col min="9751" max="9751" width="11" style="23" customWidth="1"/>
    <col min="9752" max="9752" width="10.375" style="23" customWidth="1"/>
    <col min="9753" max="9984" width="9.125" style="23"/>
    <col min="9985" max="9985" width="6.875" style="23" customWidth="1"/>
    <col min="9986" max="9986" width="17.75" style="23" customWidth="1"/>
    <col min="9987" max="9987" width="58.875" style="23" customWidth="1"/>
    <col min="9988" max="9988" width="8.875" style="23" customWidth="1"/>
    <col min="9989" max="9989" width="8.125" style="23" customWidth="1"/>
    <col min="9990" max="9990" width="2.375" style="23" customWidth="1"/>
    <col min="9991" max="9991" width="4.875" style="23" customWidth="1"/>
    <col min="9992" max="9992" width="1.75" style="23" customWidth="1"/>
    <col min="9993" max="9993" width="5.25" style="23" customWidth="1"/>
    <col min="9994" max="9994" width="1.75" style="23" customWidth="1"/>
    <col min="9995" max="9995" width="6.25" style="23" customWidth="1"/>
    <col min="9996" max="9996" width="1.75" style="23" customWidth="1"/>
    <col min="9997" max="9997" width="5.75" style="23" customWidth="1"/>
    <col min="9998" max="9998" width="1.75" style="23" customWidth="1"/>
    <col min="9999" max="9999" width="7.375" style="23" customWidth="1"/>
    <col min="10000" max="10005" width="0.875" style="23" customWidth="1"/>
    <col min="10006" max="10006" width="5.25" style="23" customWidth="1"/>
    <col min="10007" max="10007" width="11" style="23" customWidth="1"/>
    <col min="10008" max="10008" width="10.375" style="23" customWidth="1"/>
    <col min="10009" max="10240" width="9.125" style="23"/>
    <col min="10241" max="10241" width="6.875" style="23" customWidth="1"/>
    <col min="10242" max="10242" width="17.75" style="23" customWidth="1"/>
    <col min="10243" max="10243" width="58.875" style="23" customWidth="1"/>
    <col min="10244" max="10244" width="8.875" style="23" customWidth="1"/>
    <col min="10245" max="10245" width="8.125" style="23" customWidth="1"/>
    <col min="10246" max="10246" width="2.375" style="23" customWidth="1"/>
    <col min="10247" max="10247" width="4.875" style="23" customWidth="1"/>
    <col min="10248" max="10248" width="1.75" style="23" customWidth="1"/>
    <col min="10249" max="10249" width="5.25" style="23" customWidth="1"/>
    <col min="10250" max="10250" width="1.75" style="23" customWidth="1"/>
    <col min="10251" max="10251" width="6.25" style="23" customWidth="1"/>
    <col min="10252" max="10252" width="1.75" style="23" customWidth="1"/>
    <col min="10253" max="10253" width="5.75" style="23" customWidth="1"/>
    <col min="10254" max="10254" width="1.75" style="23" customWidth="1"/>
    <col min="10255" max="10255" width="7.375" style="23" customWidth="1"/>
    <col min="10256" max="10261" width="0.875" style="23" customWidth="1"/>
    <col min="10262" max="10262" width="5.25" style="23" customWidth="1"/>
    <col min="10263" max="10263" width="11" style="23" customWidth="1"/>
    <col min="10264" max="10264" width="10.375" style="23" customWidth="1"/>
    <col min="10265" max="10496" width="9.125" style="23"/>
    <col min="10497" max="10497" width="6.875" style="23" customWidth="1"/>
    <col min="10498" max="10498" width="17.75" style="23" customWidth="1"/>
    <col min="10499" max="10499" width="58.875" style="23" customWidth="1"/>
    <col min="10500" max="10500" width="8.875" style="23" customWidth="1"/>
    <col min="10501" max="10501" width="8.125" style="23" customWidth="1"/>
    <col min="10502" max="10502" width="2.375" style="23" customWidth="1"/>
    <col min="10503" max="10503" width="4.875" style="23" customWidth="1"/>
    <col min="10504" max="10504" width="1.75" style="23" customWidth="1"/>
    <col min="10505" max="10505" width="5.25" style="23" customWidth="1"/>
    <col min="10506" max="10506" width="1.75" style="23" customWidth="1"/>
    <col min="10507" max="10507" width="6.25" style="23" customWidth="1"/>
    <col min="10508" max="10508" width="1.75" style="23" customWidth="1"/>
    <col min="10509" max="10509" width="5.75" style="23" customWidth="1"/>
    <col min="10510" max="10510" width="1.75" style="23" customWidth="1"/>
    <col min="10511" max="10511" width="7.375" style="23" customWidth="1"/>
    <col min="10512" max="10517" width="0.875" style="23" customWidth="1"/>
    <col min="10518" max="10518" width="5.25" style="23" customWidth="1"/>
    <col min="10519" max="10519" width="11" style="23" customWidth="1"/>
    <col min="10520" max="10520" width="10.375" style="23" customWidth="1"/>
    <col min="10521" max="10752" width="9.125" style="23"/>
    <col min="10753" max="10753" width="6.875" style="23" customWidth="1"/>
    <col min="10754" max="10754" width="17.75" style="23" customWidth="1"/>
    <col min="10755" max="10755" width="58.875" style="23" customWidth="1"/>
    <col min="10756" max="10756" width="8.875" style="23" customWidth="1"/>
    <col min="10757" max="10757" width="8.125" style="23" customWidth="1"/>
    <col min="10758" max="10758" width="2.375" style="23" customWidth="1"/>
    <col min="10759" max="10759" width="4.875" style="23" customWidth="1"/>
    <col min="10760" max="10760" width="1.75" style="23" customWidth="1"/>
    <col min="10761" max="10761" width="5.25" style="23" customWidth="1"/>
    <col min="10762" max="10762" width="1.75" style="23" customWidth="1"/>
    <col min="10763" max="10763" width="6.25" style="23" customWidth="1"/>
    <col min="10764" max="10764" width="1.75" style="23" customWidth="1"/>
    <col min="10765" max="10765" width="5.75" style="23" customWidth="1"/>
    <col min="10766" max="10766" width="1.75" style="23" customWidth="1"/>
    <col min="10767" max="10767" width="7.375" style="23" customWidth="1"/>
    <col min="10768" max="10773" width="0.875" style="23" customWidth="1"/>
    <col min="10774" max="10774" width="5.25" style="23" customWidth="1"/>
    <col min="10775" max="10775" width="11" style="23" customWidth="1"/>
    <col min="10776" max="10776" width="10.375" style="23" customWidth="1"/>
    <col min="10777" max="11008" width="9.125" style="23"/>
    <col min="11009" max="11009" width="6.875" style="23" customWidth="1"/>
    <col min="11010" max="11010" width="17.75" style="23" customWidth="1"/>
    <col min="11011" max="11011" width="58.875" style="23" customWidth="1"/>
    <col min="11012" max="11012" width="8.875" style="23" customWidth="1"/>
    <col min="11013" max="11013" width="8.125" style="23" customWidth="1"/>
    <col min="11014" max="11014" width="2.375" style="23" customWidth="1"/>
    <col min="11015" max="11015" width="4.875" style="23" customWidth="1"/>
    <col min="11016" max="11016" width="1.75" style="23" customWidth="1"/>
    <col min="11017" max="11017" width="5.25" style="23" customWidth="1"/>
    <col min="11018" max="11018" width="1.75" style="23" customWidth="1"/>
    <col min="11019" max="11019" width="6.25" style="23" customWidth="1"/>
    <col min="11020" max="11020" width="1.75" style="23" customWidth="1"/>
    <col min="11021" max="11021" width="5.75" style="23" customWidth="1"/>
    <col min="11022" max="11022" width="1.75" style="23" customWidth="1"/>
    <col min="11023" max="11023" width="7.375" style="23" customWidth="1"/>
    <col min="11024" max="11029" width="0.875" style="23" customWidth="1"/>
    <col min="11030" max="11030" width="5.25" style="23" customWidth="1"/>
    <col min="11031" max="11031" width="11" style="23" customWidth="1"/>
    <col min="11032" max="11032" width="10.375" style="23" customWidth="1"/>
    <col min="11033" max="11264" width="9.125" style="23"/>
    <col min="11265" max="11265" width="6.875" style="23" customWidth="1"/>
    <col min="11266" max="11266" width="17.75" style="23" customWidth="1"/>
    <col min="11267" max="11267" width="58.875" style="23" customWidth="1"/>
    <col min="11268" max="11268" width="8.875" style="23" customWidth="1"/>
    <col min="11269" max="11269" width="8.125" style="23" customWidth="1"/>
    <col min="11270" max="11270" width="2.375" style="23" customWidth="1"/>
    <col min="11271" max="11271" width="4.875" style="23" customWidth="1"/>
    <col min="11272" max="11272" width="1.75" style="23" customWidth="1"/>
    <col min="11273" max="11273" width="5.25" style="23" customWidth="1"/>
    <col min="11274" max="11274" width="1.75" style="23" customWidth="1"/>
    <col min="11275" max="11275" width="6.25" style="23" customWidth="1"/>
    <col min="11276" max="11276" width="1.75" style="23" customWidth="1"/>
    <col min="11277" max="11277" width="5.75" style="23" customWidth="1"/>
    <col min="11278" max="11278" width="1.75" style="23" customWidth="1"/>
    <col min="11279" max="11279" width="7.375" style="23" customWidth="1"/>
    <col min="11280" max="11285" width="0.875" style="23" customWidth="1"/>
    <col min="11286" max="11286" width="5.25" style="23" customWidth="1"/>
    <col min="11287" max="11287" width="11" style="23" customWidth="1"/>
    <col min="11288" max="11288" width="10.375" style="23" customWidth="1"/>
    <col min="11289" max="11520" width="9.125" style="23"/>
    <col min="11521" max="11521" width="6.875" style="23" customWidth="1"/>
    <col min="11522" max="11522" width="17.75" style="23" customWidth="1"/>
    <col min="11523" max="11523" width="58.875" style="23" customWidth="1"/>
    <col min="11524" max="11524" width="8.875" style="23" customWidth="1"/>
    <col min="11525" max="11525" width="8.125" style="23" customWidth="1"/>
    <col min="11526" max="11526" width="2.375" style="23" customWidth="1"/>
    <col min="11527" max="11527" width="4.875" style="23" customWidth="1"/>
    <col min="11528" max="11528" width="1.75" style="23" customWidth="1"/>
    <col min="11529" max="11529" width="5.25" style="23" customWidth="1"/>
    <col min="11530" max="11530" width="1.75" style="23" customWidth="1"/>
    <col min="11531" max="11531" width="6.25" style="23" customWidth="1"/>
    <col min="11532" max="11532" width="1.75" style="23" customWidth="1"/>
    <col min="11533" max="11533" width="5.75" style="23" customWidth="1"/>
    <col min="11534" max="11534" width="1.75" style="23" customWidth="1"/>
    <col min="11535" max="11535" width="7.375" style="23" customWidth="1"/>
    <col min="11536" max="11541" width="0.875" style="23" customWidth="1"/>
    <col min="11542" max="11542" width="5.25" style="23" customWidth="1"/>
    <col min="11543" max="11543" width="11" style="23" customWidth="1"/>
    <col min="11544" max="11544" width="10.375" style="23" customWidth="1"/>
    <col min="11545" max="11776" width="9.125" style="23"/>
    <col min="11777" max="11777" width="6.875" style="23" customWidth="1"/>
    <col min="11778" max="11778" width="17.75" style="23" customWidth="1"/>
    <col min="11779" max="11779" width="58.875" style="23" customWidth="1"/>
    <col min="11780" max="11780" width="8.875" style="23" customWidth="1"/>
    <col min="11781" max="11781" width="8.125" style="23" customWidth="1"/>
    <col min="11782" max="11782" width="2.375" style="23" customWidth="1"/>
    <col min="11783" max="11783" width="4.875" style="23" customWidth="1"/>
    <col min="11784" max="11784" width="1.75" style="23" customWidth="1"/>
    <col min="11785" max="11785" width="5.25" style="23" customWidth="1"/>
    <col min="11786" max="11786" width="1.75" style="23" customWidth="1"/>
    <col min="11787" max="11787" width="6.25" style="23" customWidth="1"/>
    <col min="11788" max="11788" width="1.75" style="23" customWidth="1"/>
    <col min="11789" max="11789" width="5.75" style="23" customWidth="1"/>
    <col min="11790" max="11790" width="1.75" style="23" customWidth="1"/>
    <col min="11791" max="11791" width="7.375" style="23" customWidth="1"/>
    <col min="11792" max="11797" width="0.875" style="23" customWidth="1"/>
    <col min="11798" max="11798" width="5.25" style="23" customWidth="1"/>
    <col min="11799" max="11799" width="11" style="23" customWidth="1"/>
    <col min="11800" max="11800" width="10.375" style="23" customWidth="1"/>
    <col min="11801" max="12032" width="9.125" style="23"/>
    <col min="12033" max="12033" width="6.875" style="23" customWidth="1"/>
    <col min="12034" max="12034" width="17.75" style="23" customWidth="1"/>
    <col min="12035" max="12035" width="58.875" style="23" customWidth="1"/>
    <col min="12036" max="12036" width="8.875" style="23" customWidth="1"/>
    <col min="12037" max="12037" width="8.125" style="23" customWidth="1"/>
    <col min="12038" max="12038" width="2.375" style="23" customWidth="1"/>
    <col min="12039" max="12039" width="4.875" style="23" customWidth="1"/>
    <col min="12040" max="12040" width="1.75" style="23" customWidth="1"/>
    <col min="12041" max="12041" width="5.25" style="23" customWidth="1"/>
    <col min="12042" max="12042" width="1.75" style="23" customWidth="1"/>
    <col min="12043" max="12043" width="6.25" style="23" customWidth="1"/>
    <col min="12044" max="12044" width="1.75" style="23" customWidth="1"/>
    <col min="12045" max="12045" width="5.75" style="23" customWidth="1"/>
    <col min="12046" max="12046" width="1.75" style="23" customWidth="1"/>
    <col min="12047" max="12047" width="7.375" style="23" customWidth="1"/>
    <col min="12048" max="12053" width="0.875" style="23" customWidth="1"/>
    <col min="12054" max="12054" width="5.25" style="23" customWidth="1"/>
    <col min="12055" max="12055" width="11" style="23" customWidth="1"/>
    <col min="12056" max="12056" width="10.375" style="23" customWidth="1"/>
    <col min="12057" max="12288" width="9.125" style="23"/>
    <col min="12289" max="12289" width="6.875" style="23" customWidth="1"/>
    <col min="12290" max="12290" width="17.75" style="23" customWidth="1"/>
    <col min="12291" max="12291" width="58.875" style="23" customWidth="1"/>
    <col min="12292" max="12292" width="8.875" style="23" customWidth="1"/>
    <col min="12293" max="12293" width="8.125" style="23" customWidth="1"/>
    <col min="12294" max="12294" width="2.375" style="23" customWidth="1"/>
    <col min="12295" max="12295" width="4.875" style="23" customWidth="1"/>
    <col min="12296" max="12296" width="1.75" style="23" customWidth="1"/>
    <col min="12297" max="12297" width="5.25" style="23" customWidth="1"/>
    <col min="12298" max="12298" width="1.75" style="23" customWidth="1"/>
    <col min="12299" max="12299" width="6.25" style="23" customWidth="1"/>
    <col min="12300" max="12300" width="1.75" style="23" customWidth="1"/>
    <col min="12301" max="12301" width="5.75" style="23" customWidth="1"/>
    <col min="12302" max="12302" width="1.75" style="23" customWidth="1"/>
    <col min="12303" max="12303" width="7.375" style="23" customWidth="1"/>
    <col min="12304" max="12309" width="0.875" style="23" customWidth="1"/>
    <col min="12310" max="12310" width="5.25" style="23" customWidth="1"/>
    <col min="12311" max="12311" width="11" style="23" customWidth="1"/>
    <col min="12312" max="12312" width="10.375" style="23" customWidth="1"/>
    <col min="12313" max="12544" width="9.125" style="23"/>
    <col min="12545" max="12545" width="6.875" style="23" customWidth="1"/>
    <col min="12546" max="12546" width="17.75" style="23" customWidth="1"/>
    <col min="12547" max="12547" width="58.875" style="23" customWidth="1"/>
    <col min="12548" max="12548" width="8.875" style="23" customWidth="1"/>
    <col min="12549" max="12549" width="8.125" style="23" customWidth="1"/>
    <col min="12550" max="12550" width="2.375" style="23" customWidth="1"/>
    <col min="12551" max="12551" width="4.875" style="23" customWidth="1"/>
    <col min="12552" max="12552" width="1.75" style="23" customWidth="1"/>
    <col min="12553" max="12553" width="5.25" style="23" customWidth="1"/>
    <col min="12554" max="12554" width="1.75" style="23" customWidth="1"/>
    <col min="12555" max="12555" width="6.25" style="23" customWidth="1"/>
    <col min="12556" max="12556" width="1.75" style="23" customWidth="1"/>
    <col min="12557" max="12557" width="5.75" style="23" customWidth="1"/>
    <col min="12558" max="12558" width="1.75" style="23" customWidth="1"/>
    <col min="12559" max="12559" width="7.375" style="23" customWidth="1"/>
    <col min="12560" max="12565" width="0.875" style="23" customWidth="1"/>
    <col min="12566" max="12566" width="5.25" style="23" customWidth="1"/>
    <col min="12567" max="12567" width="11" style="23" customWidth="1"/>
    <col min="12568" max="12568" width="10.375" style="23" customWidth="1"/>
    <col min="12569" max="12800" width="9.125" style="23"/>
    <col min="12801" max="12801" width="6.875" style="23" customWidth="1"/>
    <col min="12802" max="12802" width="17.75" style="23" customWidth="1"/>
    <col min="12803" max="12803" width="58.875" style="23" customWidth="1"/>
    <col min="12804" max="12804" width="8.875" style="23" customWidth="1"/>
    <col min="12805" max="12805" width="8.125" style="23" customWidth="1"/>
    <col min="12806" max="12806" width="2.375" style="23" customWidth="1"/>
    <col min="12807" max="12807" width="4.875" style="23" customWidth="1"/>
    <col min="12808" max="12808" width="1.75" style="23" customWidth="1"/>
    <col min="12809" max="12809" width="5.25" style="23" customWidth="1"/>
    <col min="12810" max="12810" width="1.75" style="23" customWidth="1"/>
    <col min="12811" max="12811" width="6.25" style="23" customWidth="1"/>
    <col min="12812" max="12812" width="1.75" style="23" customWidth="1"/>
    <col min="12813" max="12813" width="5.75" style="23" customWidth="1"/>
    <col min="12814" max="12814" width="1.75" style="23" customWidth="1"/>
    <col min="12815" max="12815" width="7.375" style="23" customWidth="1"/>
    <col min="12816" max="12821" width="0.875" style="23" customWidth="1"/>
    <col min="12822" max="12822" width="5.25" style="23" customWidth="1"/>
    <col min="12823" max="12823" width="11" style="23" customWidth="1"/>
    <col min="12824" max="12824" width="10.375" style="23" customWidth="1"/>
    <col min="12825" max="13056" width="9.125" style="23"/>
    <col min="13057" max="13057" width="6.875" style="23" customWidth="1"/>
    <col min="13058" max="13058" width="17.75" style="23" customWidth="1"/>
    <col min="13059" max="13059" width="58.875" style="23" customWidth="1"/>
    <col min="13060" max="13060" width="8.875" style="23" customWidth="1"/>
    <col min="13061" max="13061" width="8.125" style="23" customWidth="1"/>
    <col min="13062" max="13062" width="2.375" style="23" customWidth="1"/>
    <col min="13063" max="13063" width="4.875" style="23" customWidth="1"/>
    <col min="13064" max="13064" width="1.75" style="23" customWidth="1"/>
    <col min="13065" max="13065" width="5.25" style="23" customWidth="1"/>
    <col min="13066" max="13066" width="1.75" style="23" customWidth="1"/>
    <col min="13067" max="13067" width="6.25" style="23" customWidth="1"/>
    <col min="13068" max="13068" width="1.75" style="23" customWidth="1"/>
    <col min="13069" max="13069" width="5.75" style="23" customWidth="1"/>
    <col min="13070" max="13070" width="1.75" style="23" customWidth="1"/>
    <col min="13071" max="13071" width="7.375" style="23" customWidth="1"/>
    <col min="13072" max="13077" width="0.875" style="23" customWidth="1"/>
    <col min="13078" max="13078" width="5.25" style="23" customWidth="1"/>
    <col min="13079" max="13079" width="11" style="23" customWidth="1"/>
    <col min="13080" max="13080" width="10.375" style="23" customWidth="1"/>
    <col min="13081" max="13312" width="9.125" style="23"/>
    <col min="13313" max="13313" width="6.875" style="23" customWidth="1"/>
    <col min="13314" max="13314" width="17.75" style="23" customWidth="1"/>
    <col min="13315" max="13315" width="58.875" style="23" customWidth="1"/>
    <col min="13316" max="13316" width="8.875" style="23" customWidth="1"/>
    <col min="13317" max="13317" width="8.125" style="23" customWidth="1"/>
    <col min="13318" max="13318" width="2.375" style="23" customWidth="1"/>
    <col min="13319" max="13319" width="4.875" style="23" customWidth="1"/>
    <col min="13320" max="13320" width="1.75" style="23" customWidth="1"/>
    <col min="13321" max="13321" width="5.25" style="23" customWidth="1"/>
    <col min="13322" max="13322" width="1.75" style="23" customWidth="1"/>
    <col min="13323" max="13323" width="6.25" style="23" customWidth="1"/>
    <col min="13324" max="13324" width="1.75" style="23" customWidth="1"/>
    <col min="13325" max="13325" width="5.75" style="23" customWidth="1"/>
    <col min="13326" max="13326" width="1.75" style="23" customWidth="1"/>
    <col min="13327" max="13327" width="7.375" style="23" customWidth="1"/>
    <col min="13328" max="13333" width="0.875" style="23" customWidth="1"/>
    <col min="13334" max="13334" width="5.25" style="23" customWidth="1"/>
    <col min="13335" max="13335" width="11" style="23" customWidth="1"/>
    <col min="13336" max="13336" width="10.375" style="23" customWidth="1"/>
    <col min="13337" max="13568" width="9.125" style="23"/>
    <col min="13569" max="13569" width="6.875" style="23" customWidth="1"/>
    <col min="13570" max="13570" width="17.75" style="23" customWidth="1"/>
    <col min="13571" max="13571" width="58.875" style="23" customWidth="1"/>
    <col min="13572" max="13572" width="8.875" style="23" customWidth="1"/>
    <col min="13573" max="13573" width="8.125" style="23" customWidth="1"/>
    <col min="13574" max="13574" width="2.375" style="23" customWidth="1"/>
    <col min="13575" max="13575" width="4.875" style="23" customWidth="1"/>
    <col min="13576" max="13576" width="1.75" style="23" customWidth="1"/>
    <col min="13577" max="13577" width="5.25" style="23" customWidth="1"/>
    <col min="13578" max="13578" width="1.75" style="23" customWidth="1"/>
    <col min="13579" max="13579" width="6.25" style="23" customWidth="1"/>
    <col min="13580" max="13580" width="1.75" style="23" customWidth="1"/>
    <col min="13581" max="13581" width="5.75" style="23" customWidth="1"/>
    <col min="13582" max="13582" width="1.75" style="23" customWidth="1"/>
    <col min="13583" max="13583" width="7.375" style="23" customWidth="1"/>
    <col min="13584" max="13589" width="0.875" style="23" customWidth="1"/>
    <col min="13590" max="13590" width="5.25" style="23" customWidth="1"/>
    <col min="13591" max="13591" width="11" style="23" customWidth="1"/>
    <col min="13592" max="13592" width="10.375" style="23" customWidth="1"/>
    <col min="13593" max="13824" width="9.125" style="23"/>
    <col min="13825" max="13825" width="6.875" style="23" customWidth="1"/>
    <col min="13826" max="13826" width="17.75" style="23" customWidth="1"/>
    <col min="13827" max="13827" width="58.875" style="23" customWidth="1"/>
    <col min="13828" max="13828" width="8.875" style="23" customWidth="1"/>
    <col min="13829" max="13829" width="8.125" style="23" customWidth="1"/>
    <col min="13830" max="13830" width="2.375" style="23" customWidth="1"/>
    <col min="13831" max="13831" width="4.875" style="23" customWidth="1"/>
    <col min="13832" max="13832" width="1.75" style="23" customWidth="1"/>
    <col min="13833" max="13833" width="5.25" style="23" customWidth="1"/>
    <col min="13834" max="13834" width="1.75" style="23" customWidth="1"/>
    <col min="13835" max="13835" width="6.25" style="23" customWidth="1"/>
    <col min="13836" max="13836" width="1.75" style="23" customWidth="1"/>
    <col min="13837" max="13837" width="5.75" style="23" customWidth="1"/>
    <col min="13838" max="13838" width="1.75" style="23" customWidth="1"/>
    <col min="13839" max="13839" width="7.375" style="23" customWidth="1"/>
    <col min="13840" max="13845" width="0.875" style="23" customWidth="1"/>
    <col min="13846" max="13846" width="5.25" style="23" customWidth="1"/>
    <col min="13847" max="13847" width="11" style="23" customWidth="1"/>
    <col min="13848" max="13848" width="10.375" style="23" customWidth="1"/>
    <col min="13849" max="14080" width="9.125" style="23"/>
    <col min="14081" max="14081" width="6.875" style="23" customWidth="1"/>
    <col min="14082" max="14082" width="17.75" style="23" customWidth="1"/>
    <col min="14083" max="14083" width="58.875" style="23" customWidth="1"/>
    <col min="14084" max="14084" width="8.875" style="23" customWidth="1"/>
    <col min="14085" max="14085" width="8.125" style="23" customWidth="1"/>
    <col min="14086" max="14086" width="2.375" style="23" customWidth="1"/>
    <col min="14087" max="14087" width="4.875" style="23" customWidth="1"/>
    <col min="14088" max="14088" width="1.75" style="23" customWidth="1"/>
    <col min="14089" max="14089" width="5.25" style="23" customWidth="1"/>
    <col min="14090" max="14090" width="1.75" style="23" customWidth="1"/>
    <col min="14091" max="14091" width="6.25" style="23" customWidth="1"/>
    <col min="14092" max="14092" width="1.75" style="23" customWidth="1"/>
    <col min="14093" max="14093" width="5.75" style="23" customWidth="1"/>
    <col min="14094" max="14094" width="1.75" style="23" customWidth="1"/>
    <col min="14095" max="14095" width="7.375" style="23" customWidth="1"/>
    <col min="14096" max="14101" width="0.875" style="23" customWidth="1"/>
    <col min="14102" max="14102" width="5.25" style="23" customWidth="1"/>
    <col min="14103" max="14103" width="11" style="23" customWidth="1"/>
    <col min="14104" max="14104" width="10.375" style="23" customWidth="1"/>
    <col min="14105" max="14336" width="9.125" style="23"/>
    <col min="14337" max="14337" width="6.875" style="23" customWidth="1"/>
    <col min="14338" max="14338" width="17.75" style="23" customWidth="1"/>
    <col min="14339" max="14339" width="58.875" style="23" customWidth="1"/>
    <col min="14340" max="14340" width="8.875" style="23" customWidth="1"/>
    <col min="14341" max="14341" width="8.125" style="23" customWidth="1"/>
    <col min="14342" max="14342" width="2.375" style="23" customWidth="1"/>
    <col min="14343" max="14343" width="4.875" style="23" customWidth="1"/>
    <col min="14344" max="14344" width="1.75" style="23" customWidth="1"/>
    <col min="14345" max="14345" width="5.25" style="23" customWidth="1"/>
    <col min="14346" max="14346" width="1.75" style="23" customWidth="1"/>
    <col min="14347" max="14347" width="6.25" style="23" customWidth="1"/>
    <col min="14348" max="14348" width="1.75" style="23" customWidth="1"/>
    <col min="14349" max="14349" width="5.75" style="23" customWidth="1"/>
    <col min="14350" max="14350" width="1.75" style="23" customWidth="1"/>
    <col min="14351" max="14351" width="7.375" style="23" customWidth="1"/>
    <col min="14352" max="14357" width="0.875" style="23" customWidth="1"/>
    <col min="14358" max="14358" width="5.25" style="23" customWidth="1"/>
    <col min="14359" max="14359" width="11" style="23" customWidth="1"/>
    <col min="14360" max="14360" width="10.375" style="23" customWidth="1"/>
    <col min="14361" max="14592" width="9.125" style="23"/>
    <col min="14593" max="14593" width="6.875" style="23" customWidth="1"/>
    <col min="14594" max="14594" width="17.75" style="23" customWidth="1"/>
    <col min="14595" max="14595" width="58.875" style="23" customWidth="1"/>
    <col min="14596" max="14596" width="8.875" style="23" customWidth="1"/>
    <col min="14597" max="14597" width="8.125" style="23" customWidth="1"/>
    <col min="14598" max="14598" width="2.375" style="23" customWidth="1"/>
    <col min="14599" max="14599" width="4.875" style="23" customWidth="1"/>
    <col min="14600" max="14600" width="1.75" style="23" customWidth="1"/>
    <col min="14601" max="14601" width="5.25" style="23" customWidth="1"/>
    <col min="14602" max="14602" width="1.75" style="23" customWidth="1"/>
    <col min="14603" max="14603" width="6.25" style="23" customWidth="1"/>
    <col min="14604" max="14604" width="1.75" style="23" customWidth="1"/>
    <col min="14605" max="14605" width="5.75" style="23" customWidth="1"/>
    <col min="14606" max="14606" width="1.75" style="23" customWidth="1"/>
    <col min="14607" max="14607" width="7.375" style="23" customWidth="1"/>
    <col min="14608" max="14613" width="0.875" style="23" customWidth="1"/>
    <col min="14614" max="14614" width="5.25" style="23" customWidth="1"/>
    <col min="14615" max="14615" width="11" style="23" customWidth="1"/>
    <col min="14616" max="14616" width="10.375" style="23" customWidth="1"/>
    <col min="14617" max="14848" width="9.125" style="23"/>
    <col min="14849" max="14849" width="6.875" style="23" customWidth="1"/>
    <col min="14850" max="14850" width="17.75" style="23" customWidth="1"/>
    <col min="14851" max="14851" width="58.875" style="23" customWidth="1"/>
    <col min="14852" max="14852" width="8.875" style="23" customWidth="1"/>
    <col min="14853" max="14853" width="8.125" style="23" customWidth="1"/>
    <col min="14854" max="14854" width="2.375" style="23" customWidth="1"/>
    <col min="14855" max="14855" width="4.875" style="23" customWidth="1"/>
    <col min="14856" max="14856" width="1.75" style="23" customWidth="1"/>
    <col min="14857" max="14857" width="5.25" style="23" customWidth="1"/>
    <col min="14858" max="14858" width="1.75" style="23" customWidth="1"/>
    <col min="14859" max="14859" width="6.25" style="23" customWidth="1"/>
    <col min="14860" max="14860" width="1.75" style="23" customWidth="1"/>
    <col min="14861" max="14861" width="5.75" style="23" customWidth="1"/>
    <col min="14862" max="14862" width="1.75" style="23" customWidth="1"/>
    <col min="14863" max="14863" width="7.375" style="23" customWidth="1"/>
    <col min="14864" max="14869" width="0.875" style="23" customWidth="1"/>
    <col min="14870" max="14870" width="5.25" style="23" customWidth="1"/>
    <col min="14871" max="14871" width="11" style="23" customWidth="1"/>
    <col min="14872" max="14872" width="10.375" style="23" customWidth="1"/>
    <col min="14873" max="15104" width="9.125" style="23"/>
    <col min="15105" max="15105" width="6.875" style="23" customWidth="1"/>
    <col min="15106" max="15106" width="17.75" style="23" customWidth="1"/>
    <col min="15107" max="15107" width="58.875" style="23" customWidth="1"/>
    <col min="15108" max="15108" width="8.875" style="23" customWidth="1"/>
    <col min="15109" max="15109" width="8.125" style="23" customWidth="1"/>
    <col min="15110" max="15110" width="2.375" style="23" customWidth="1"/>
    <col min="15111" max="15111" width="4.875" style="23" customWidth="1"/>
    <col min="15112" max="15112" width="1.75" style="23" customWidth="1"/>
    <col min="15113" max="15113" width="5.25" style="23" customWidth="1"/>
    <col min="15114" max="15114" width="1.75" style="23" customWidth="1"/>
    <col min="15115" max="15115" width="6.25" style="23" customWidth="1"/>
    <col min="15116" max="15116" width="1.75" style="23" customWidth="1"/>
    <col min="15117" max="15117" width="5.75" style="23" customWidth="1"/>
    <col min="15118" max="15118" width="1.75" style="23" customWidth="1"/>
    <col min="15119" max="15119" width="7.375" style="23" customWidth="1"/>
    <col min="15120" max="15125" width="0.875" style="23" customWidth="1"/>
    <col min="15126" max="15126" width="5.25" style="23" customWidth="1"/>
    <col min="15127" max="15127" width="11" style="23" customWidth="1"/>
    <col min="15128" max="15128" width="10.375" style="23" customWidth="1"/>
    <col min="15129" max="15360" width="9.125" style="23"/>
    <col min="15361" max="15361" width="6.875" style="23" customWidth="1"/>
    <col min="15362" max="15362" width="17.75" style="23" customWidth="1"/>
    <col min="15363" max="15363" width="58.875" style="23" customWidth="1"/>
    <col min="15364" max="15364" width="8.875" style="23" customWidth="1"/>
    <col min="15365" max="15365" width="8.125" style="23" customWidth="1"/>
    <col min="15366" max="15366" width="2.375" style="23" customWidth="1"/>
    <col min="15367" max="15367" width="4.875" style="23" customWidth="1"/>
    <col min="15368" max="15368" width="1.75" style="23" customWidth="1"/>
    <col min="15369" max="15369" width="5.25" style="23" customWidth="1"/>
    <col min="15370" max="15370" width="1.75" style="23" customWidth="1"/>
    <col min="15371" max="15371" width="6.25" style="23" customWidth="1"/>
    <col min="15372" max="15372" width="1.75" style="23" customWidth="1"/>
    <col min="15373" max="15373" width="5.75" style="23" customWidth="1"/>
    <col min="15374" max="15374" width="1.75" style="23" customWidth="1"/>
    <col min="15375" max="15375" width="7.375" style="23" customWidth="1"/>
    <col min="15376" max="15381" width="0.875" style="23" customWidth="1"/>
    <col min="15382" max="15382" width="5.25" style="23" customWidth="1"/>
    <col min="15383" max="15383" width="11" style="23" customWidth="1"/>
    <col min="15384" max="15384" width="10.375" style="23" customWidth="1"/>
    <col min="15385" max="15616" width="9.125" style="23"/>
    <col min="15617" max="15617" width="6.875" style="23" customWidth="1"/>
    <col min="15618" max="15618" width="17.75" style="23" customWidth="1"/>
    <col min="15619" max="15619" width="58.875" style="23" customWidth="1"/>
    <col min="15620" max="15620" width="8.875" style="23" customWidth="1"/>
    <col min="15621" max="15621" width="8.125" style="23" customWidth="1"/>
    <col min="15622" max="15622" width="2.375" style="23" customWidth="1"/>
    <col min="15623" max="15623" width="4.875" style="23" customWidth="1"/>
    <col min="15624" max="15624" width="1.75" style="23" customWidth="1"/>
    <col min="15625" max="15625" width="5.25" style="23" customWidth="1"/>
    <col min="15626" max="15626" width="1.75" style="23" customWidth="1"/>
    <col min="15627" max="15627" width="6.25" style="23" customWidth="1"/>
    <col min="15628" max="15628" width="1.75" style="23" customWidth="1"/>
    <col min="15629" max="15629" width="5.75" style="23" customWidth="1"/>
    <col min="15630" max="15630" width="1.75" style="23" customWidth="1"/>
    <col min="15631" max="15631" width="7.375" style="23" customWidth="1"/>
    <col min="15632" max="15637" width="0.875" style="23" customWidth="1"/>
    <col min="15638" max="15638" width="5.25" style="23" customWidth="1"/>
    <col min="15639" max="15639" width="11" style="23" customWidth="1"/>
    <col min="15640" max="15640" width="10.375" style="23" customWidth="1"/>
    <col min="15641" max="15872" width="9.125" style="23"/>
    <col min="15873" max="15873" width="6.875" style="23" customWidth="1"/>
    <col min="15874" max="15874" width="17.75" style="23" customWidth="1"/>
    <col min="15875" max="15875" width="58.875" style="23" customWidth="1"/>
    <col min="15876" max="15876" width="8.875" style="23" customWidth="1"/>
    <col min="15877" max="15877" width="8.125" style="23" customWidth="1"/>
    <col min="15878" max="15878" width="2.375" style="23" customWidth="1"/>
    <col min="15879" max="15879" width="4.875" style="23" customWidth="1"/>
    <col min="15880" max="15880" width="1.75" style="23" customWidth="1"/>
    <col min="15881" max="15881" width="5.25" style="23" customWidth="1"/>
    <col min="15882" max="15882" width="1.75" style="23" customWidth="1"/>
    <col min="15883" max="15883" width="6.25" style="23" customWidth="1"/>
    <col min="15884" max="15884" width="1.75" style="23" customWidth="1"/>
    <col min="15885" max="15885" width="5.75" style="23" customWidth="1"/>
    <col min="15886" max="15886" width="1.75" style="23" customWidth="1"/>
    <col min="15887" max="15887" width="7.375" style="23" customWidth="1"/>
    <col min="15888" max="15893" width="0.875" style="23" customWidth="1"/>
    <col min="15894" max="15894" width="5.25" style="23" customWidth="1"/>
    <col min="15895" max="15895" width="11" style="23" customWidth="1"/>
    <col min="15896" max="15896" width="10.375" style="23" customWidth="1"/>
    <col min="15897" max="16128" width="9.125" style="23"/>
    <col min="16129" max="16129" width="6.875" style="23" customWidth="1"/>
    <col min="16130" max="16130" width="17.75" style="23" customWidth="1"/>
    <col min="16131" max="16131" width="58.875" style="23" customWidth="1"/>
    <col min="16132" max="16132" width="8.875" style="23" customWidth="1"/>
    <col min="16133" max="16133" width="8.125" style="23" customWidth="1"/>
    <col min="16134" max="16134" width="2.375" style="23" customWidth="1"/>
    <col min="16135" max="16135" width="4.875" style="23" customWidth="1"/>
    <col min="16136" max="16136" width="1.75" style="23" customWidth="1"/>
    <col min="16137" max="16137" width="5.25" style="23" customWidth="1"/>
    <col min="16138" max="16138" width="1.75" style="23" customWidth="1"/>
    <col min="16139" max="16139" width="6.25" style="23" customWidth="1"/>
    <col min="16140" max="16140" width="1.75" style="23" customWidth="1"/>
    <col min="16141" max="16141" width="5.75" style="23" customWidth="1"/>
    <col min="16142" max="16142" width="1.75" style="23" customWidth="1"/>
    <col min="16143" max="16143" width="7.375" style="23" customWidth="1"/>
    <col min="16144" max="16149" width="0.875" style="23" customWidth="1"/>
    <col min="16150" max="16150" width="5.25" style="23" customWidth="1"/>
    <col min="16151" max="16151" width="11" style="23" customWidth="1"/>
    <col min="16152" max="16152" width="10.375" style="23" customWidth="1"/>
    <col min="16153" max="16384" width="9.125" style="23"/>
  </cols>
  <sheetData>
    <row r="1" spans="1:23" s="1" customFormat="1" ht="15" customHeight="1"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</row>
    <row r="2" spans="1:23" s="1" customFormat="1" ht="15" customHeight="1"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</row>
    <row r="3" spans="1:23" s="1" customFormat="1" ht="15" customHeight="1"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</row>
    <row r="4" spans="1:23" s="1" customFormat="1" ht="15" customHeight="1">
      <c r="A4" s="188" t="s">
        <v>0</v>
      </c>
      <c r="B4" s="188"/>
      <c r="C4" s="188"/>
      <c r="D4" s="73"/>
      <c r="E4" s="73"/>
      <c r="F4" s="73"/>
      <c r="H4" s="189" t="s">
        <v>1</v>
      </c>
      <c r="I4" s="189"/>
      <c r="J4" s="189"/>
      <c r="K4" s="189"/>
      <c r="L4" s="189"/>
      <c r="M4" s="189"/>
      <c r="N4" s="189"/>
      <c r="O4" s="189"/>
      <c r="P4" s="189"/>
      <c r="Q4" s="189"/>
    </row>
    <row r="5" spans="1:23" s="1" customFormat="1" ht="46.5" customHeight="1">
      <c r="A5" s="189" t="str">
        <f>'[15]12-01-01 БКТП 2х400'!$A$6</f>
        <v>Заместитель директора по капитальному строительству-начальник управления строительства и реконструкции объектов по Санкт-Петербургу     (дов. №7-19 от 09.01.19)</v>
      </c>
      <c r="B5" s="189"/>
      <c r="C5" s="189"/>
      <c r="D5" s="74"/>
      <c r="E5" s="74"/>
      <c r="F5" s="74"/>
      <c r="G5" s="2"/>
      <c r="H5" s="190" t="s">
        <v>101</v>
      </c>
      <c r="I5" s="190"/>
      <c r="J5" s="190"/>
      <c r="K5" s="190"/>
      <c r="L5" s="190"/>
      <c r="M5" s="190"/>
      <c r="N5" s="190"/>
      <c r="O5" s="190"/>
      <c r="P5" s="190"/>
    </row>
    <row r="6" spans="1:23" s="1" customFormat="1" ht="15" customHeight="1">
      <c r="A6" s="189" t="s">
        <v>2</v>
      </c>
      <c r="B6" s="189"/>
      <c r="C6" s="189"/>
      <c r="D6" s="74"/>
      <c r="E6" s="74"/>
      <c r="F6" s="74"/>
      <c r="H6" s="189" t="s">
        <v>102</v>
      </c>
      <c r="I6" s="189"/>
      <c r="J6" s="189"/>
      <c r="K6" s="189"/>
      <c r="L6" s="189"/>
      <c r="M6" s="189"/>
      <c r="N6" s="189"/>
      <c r="O6" s="189"/>
      <c r="P6" s="189"/>
    </row>
    <row r="7" spans="1:23" s="1" customFormat="1" ht="15">
      <c r="H7" s="189"/>
      <c r="I7" s="189"/>
      <c r="J7" s="189"/>
    </row>
    <row r="8" spans="1:23" s="1" customFormat="1" ht="15" customHeight="1">
      <c r="A8" s="191" t="s">
        <v>103</v>
      </c>
      <c r="B8" s="191"/>
      <c r="C8" s="191"/>
      <c r="D8" s="75"/>
      <c r="E8" s="75"/>
      <c r="F8" s="75"/>
      <c r="G8" s="76"/>
      <c r="H8" s="189" t="s">
        <v>104</v>
      </c>
      <c r="I8" s="189"/>
      <c r="J8" s="189"/>
      <c r="K8" s="189"/>
      <c r="L8" s="189"/>
      <c r="M8" s="189"/>
      <c r="N8" s="189"/>
      <c r="O8" s="189"/>
      <c r="P8" s="189"/>
    </row>
    <row r="9" spans="1:23" s="5" customFormat="1">
      <c r="A9" s="3" t="s">
        <v>3</v>
      </c>
      <c r="B9" s="3"/>
      <c r="C9" s="3"/>
      <c r="D9" s="3"/>
      <c r="E9" s="3"/>
      <c r="F9" s="3"/>
      <c r="G9" s="4"/>
      <c r="H9" s="266" t="s">
        <v>3</v>
      </c>
      <c r="I9" s="266"/>
      <c r="J9" s="266"/>
      <c r="K9" s="266"/>
      <c r="L9" s="266"/>
      <c r="M9" s="266"/>
      <c r="N9" s="266"/>
      <c r="O9" s="266"/>
      <c r="P9" s="266"/>
    </row>
    <row r="10" spans="1:23" s="20" customFormat="1" ht="15" customHeight="1">
      <c r="A10" s="275"/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19"/>
      <c r="W10" s="19"/>
    </row>
    <row r="11" spans="1:23" s="21" customFormat="1" ht="18.75">
      <c r="A11" s="276" t="s">
        <v>40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</row>
    <row r="12" spans="1:23" s="22" customFormat="1" ht="25.5" customHeight="1">
      <c r="A12" s="277" t="s">
        <v>141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</row>
    <row r="13" spans="1:23">
      <c r="A13" s="278"/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</row>
    <row r="14" spans="1:23" s="24" customFormat="1" ht="23.25" customHeight="1">
      <c r="A14" s="279"/>
      <c r="B14" s="279"/>
      <c r="C14" s="279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1"/>
      <c r="V14" s="281"/>
      <c r="W14" s="281"/>
    </row>
    <row r="15" spans="1:23" s="27" customFormat="1" ht="79.5" customHeight="1">
      <c r="A15" s="25" t="s">
        <v>41</v>
      </c>
      <c r="B15" s="26" t="s">
        <v>42</v>
      </c>
      <c r="C15" s="267" t="s">
        <v>43</v>
      </c>
      <c r="D15" s="268"/>
      <c r="E15" s="215" t="s">
        <v>44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 t="s">
        <v>45</v>
      </c>
      <c r="W15" s="215"/>
    </row>
    <row r="16" spans="1:23" s="30" customFormat="1" ht="15.75" customHeight="1">
      <c r="A16" s="28">
        <v>1</v>
      </c>
      <c r="B16" s="29">
        <v>2</v>
      </c>
      <c r="C16" s="269">
        <v>3</v>
      </c>
      <c r="D16" s="270"/>
      <c r="E16" s="271">
        <v>4</v>
      </c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3"/>
      <c r="V16" s="271">
        <v>5</v>
      </c>
      <c r="W16" s="274"/>
    </row>
    <row r="17" spans="1:23" ht="15.75" customHeight="1">
      <c r="A17" s="265" t="s">
        <v>46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</row>
    <row r="18" spans="1:23" ht="15.75" customHeight="1">
      <c r="A18" s="223" t="s">
        <v>47</v>
      </c>
      <c r="B18" s="224"/>
      <c r="C18" s="224"/>
      <c r="D18" s="224"/>
      <c r="E18" s="224"/>
      <c r="F18" s="225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6"/>
    </row>
    <row r="19" spans="1:23" ht="33.75" customHeight="1">
      <c r="A19" s="227" t="s">
        <v>48</v>
      </c>
      <c r="B19" s="230" t="s">
        <v>110</v>
      </c>
      <c r="C19" s="233" t="s">
        <v>49</v>
      </c>
      <c r="D19" s="234"/>
      <c r="E19" s="235">
        <f>D20</f>
        <v>178.46</v>
      </c>
      <c r="F19" s="206" t="s">
        <v>50</v>
      </c>
      <c r="G19" s="209">
        <v>1</v>
      </c>
      <c r="H19" s="206" t="s">
        <v>50</v>
      </c>
      <c r="I19" s="206">
        <f>D23</f>
        <v>0.5</v>
      </c>
      <c r="J19" s="206" t="s">
        <v>50</v>
      </c>
      <c r="K19" s="206">
        <f>D29</f>
        <v>1.3</v>
      </c>
      <c r="L19" s="206" t="s">
        <v>50</v>
      </c>
      <c r="M19" s="206">
        <v>1000</v>
      </c>
      <c r="N19" s="206" t="s">
        <v>50</v>
      </c>
      <c r="O19" s="206">
        <f>D28</f>
        <v>0.68</v>
      </c>
      <c r="P19" s="206"/>
      <c r="Q19" s="209"/>
      <c r="R19" s="206"/>
      <c r="S19" s="209"/>
      <c r="T19" s="206"/>
      <c r="U19" s="256"/>
      <c r="V19" s="259">
        <f>E19*G19*I19*K19*M19*O19</f>
        <v>78879.320000000022</v>
      </c>
      <c r="W19" s="260"/>
    </row>
    <row r="20" spans="1:23">
      <c r="A20" s="228"/>
      <c r="B20" s="231"/>
      <c r="C20" s="31" t="s">
        <v>51</v>
      </c>
      <c r="D20" s="26">
        <v>178.46</v>
      </c>
      <c r="E20" s="236"/>
      <c r="F20" s="207"/>
      <c r="G20" s="210"/>
      <c r="H20" s="207"/>
      <c r="I20" s="207"/>
      <c r="J20" s="207"/>
      <c r="K20" s="207"/>
      <c r="L20" s="207"/>
      <c r="M20" s="207"/>
      <c r="N20" s="207"/>
      <c r="O20" s="207"/>
      <c r="P20" s="207"/>
      <c r="Q20" s="210"/>
      <c r="R20" s="207"/>
      <c r="S20" s="210"/>
      <c r="T20" s="207"/>
      <c r="U20" s="257"/>
      <c r="V20" s="261"/>
      <c r="W20" s="262"/>
    </row>
    <row r="21" spans="1:23" ht="15.75" customHeight="1">
      <c r="A21" s="228"/>
      <c r="B21" s="231"/>
      <c r="C21" s="31" t="s">
        <v>52</v>
      </c>
      <c r="D21" s="26" t="s">
        <v>35</v>
      </c>
      <c r="E21" s="236"/>
      <c r="F21" s="207"/>
      <c r="G21" s="210"/>
      <c r="H21" s="207"/>
      <c r="I21" s="207"/>
      <c r="J21" s="207"/>
      <c r="K21" s="207"/>
      <c r="L21" s="207"/>
      <c r="M21" s="207"/>
      <c r="N21" s="207"/>
      <c r="O21" s="207"/>
      <c r="P21" s="207"/>
      <c r="Q21" s="210"/>
      <c r="R21" s="207"/>
      <c r="S21" s="210"/>
      <c r="T21" s="207"/>
      <c r="U21" s="257"/>
      <c r="V21" s="261"/>
      <c r="W21" s="262"/>
    </row>
    <row r="22" spans="1:23">
      <c r="A22" s="228"/>
      <c r="B22" s="231"/>
      <c r="C22" s="32" t="s">
        <v>53</v>
      </c>
      <c r="D22" s="33">
        <v>1</v>
      </c>
      <c r="E22" s="236"/>
      <c r="F22" s="207"/>
      <c r="G22" s="210"/>
      <c r="H22" s="207"/>
      <c r="I22" s="207"/>
      <c r="J22" s="207"/>
      <c r="K22" s="207"/>
      <c r="L22" s="207"/>
      <c r="M22" s="207"/>
      <c r="N22" s="207"/>
      <c r="O22" s="207"/>
      <c r="P22" s="207"/>
      <c r="Q22" s="210"/>
      <c r="R22" s="207"/>
      <c r="S22" s="210"/>
      <c r="T22" s="207"/>
      <c r="U22" s="257"/>
      <c r="V22" s="261"/>
      <c r="W22" s="262"/>
    </row>
    <row r="23" spans="1:23">
      <c r="A23" s="228"/>
      <c r="B23" s="231"/>
      <c r="C23" s="34" t="s">
        <v>54</v>
      </c>
      <c r="D23" s="35">
        <v>0.5</v>
      </c>
      <c r="E23" s="236"/>
      <c r="F23" s="207"/>
      <c r="G23" s="210"/>
      <c r="H23" s="207"/>
      <c r="I23" s="207"/>
      <c r="J23" s="207"/>
      <c r="K23" s="207"/>
      <c r="L23" s="207"/>
      <c r="M23" s="207"/>
      <c r="N23" s="207"/>
      <c r="O23" s="207"/>
      <c r="P23" s="207"/>
      <c r="Q23" s="210"/>
      <c r="R23" s="207"/>
      <c r="S23" s="210"/>
      <c r="T23" s="207"/>
      <c r="U23" s="257"/>
      <c r="V23" s="261"/>
      <c r="W23" s="262"/>
    </row>
    <row r="24" spans="1:23">
      <c r="A24" s="228"/>
      <c r="B24" s="231"/>
      <c r="C24" s="216" t="s">
        <v>55</v>
      </c>
      <c r="D24" s="217"/>
      <c r="E24" s="236"/>
      <c r="F24" s="207"/>
      <c r="G24" s="210"/>
      <c r="H24" s="207"/>
      <c r="I24" s="207"/>
      <c r="J24" s="207"/>
      <c r="K24" s="207"/>
      <c r="L24" s="207"/>
      <c r="M24" s="207"/>
      <c r="N24" s="207"/>
      <c r="O24" s="207"/>
      <c r="P24" s="207"/>
      <c r="Q24" s="210"/>
      <c r="R24" s="207"/>
      <c r="S24" s="210"/>
      <c r="T24" s="207"/>
      <c r="U24" s="257"/>
      <c r="V24" s="261"/>
      <c r="W24" s="262"/>
    </row>
    <row r="25" spans="1:23" ht="26.25" hidden="1" customHeight="1">
      <c r="A25" s="228"/>
      <c r="B25" s="231"/>
      <c r="C25" s="38" t="s">
        <v>56</v>
      </c>
      <c r="D25" s="77"/>
      <c r="E25" s="236"/>
      <c r="F25" s="207"/>
      <c r="G25" s="210"/>
      <c r="H25" s="207"/>
      <c r="I25" s="207"/>
      <c r="J25" s="207"/>
      <c r="K25" s="207"/>
      <c r="L25" s="207"/>
      <c r="M25" s="207"/>
      <c r="N25" s="207"/>
      <c r="O25" s="207"/>
      <c r="P25" s="207"/>
      <c r="Q25" s="210"/>
      <c r="R25" s="207"/>
      <c r="S25" s="210"/>
      <c r="T25" s="207"/>
      <c r="U25" s="257"/>
      <c r="V25" s="261"/>
      <c r="W25" s="262"/>
    </row>
    <row r="26" spans="1:23" ht="15.75" hidden="1" customHeight="1">
      <c r="A26" s="228"/>
      <c r="B26" s="231"/>
      <c r="C26" s="38" t="s">
        <v>57</v>
      </c>
      <c r="D26" s="77"/>
      <c r="E26" s="236"/>
      <c r="F26" s="207"/>
      <c r="G26" s="210"/>
      <c r="H26" s="207"/>
      <c r="I26" s="207"/>
      <c r="J26" s="207"/>
      <c r="K26" s="207"/>
      <c r="L26" s="207"/>
      <c r="M26" s="207"/>
      <c r="N26" s="207"/>
      <c r="O26" s="207"/>
      <c r="P26" s="207"/>
      <c r="Q26" s="210"/>
      <c r="R26" s="207"/>
      <c r="S26" s="210"/>
      <c r="T26" s="207"/>
      <c r="U26" s="257"/>
      <c r="V26" s="261"/>
      <c r="W26" s="262"/>
    </row>
    <row r="27" spans="1:23" s="39" customFormat="1" ht="26.25" hidden="1">
      <c r="A27" s="228"/>
      <c r="B27" s="231"/>
      <c r="C27" s="38" t="s">
        <v>58</v>
      </c>
      <c r="D27" s="77"/>
      <c r="E27" s="236"/>
      <c r="F27" s="207"/>
      <c r="G27" s="210"/>
      <c r="H27" s="207"/>
      <c r="I27" s="207"/>
      <c r="J27" s="207"/>
      <c r="K27" s="207"/>
      <c r="L27" s="207"/>
      <c r="M27" s="207"/>
      <c r="N27" s="207"/>
      <c r="O27" s="207"/>
      <c r="P27" s="207"/>
      <c r="Q27" s="210"/>
      <c r="R27" s="207"/>
      <c r="S27" s="210"/>
      <c r="T27" s="207"/>
      <c r="U27" s="257"/>
      <c r="V27" s="261"/>
      <c r="W27" s="262"/>
    </row>
    <row r="28" spans="1:23" s="39" customFormat="1">
      <c r="A28" s="228"/>
      <c r="B28" s="231"/>
      <c r="C28" s="38" t="s">
        <v>142</v>
      </c>
      <c r="D28" s="77">
        <v>0.68</v>
      </c>
      <c r="E28" s="236"/>
      <c r="F28" s="207"/>
      <c r="G28" s="210"/>
      <c r="H28" s="207"/>
      <c r="I28" s="207"/>
      <c r="J28" s="207"/>
      <c r="K28" s="207"/>
      <c r="L28" s="207"/>
      <c r="M28" s="207"/>
      <c r="N28" s="207"/>
      <c r="O28" s="207"/>
      <c r="P28" s="207"/>
      <c r="Q28" s="210"/>
      <c r="R28" s="207"/>
      <c r="S28" s="210"/>
      <c r="T28" s="207"/>
      <c r="U28" s="257"/>
      <c r="V28" s="261"/>
      <c r="W28" s="262"/>
    </row>
    <row r="29" spans="1:23">
      <c r="A29" s="228"/>
      <c r="B29" s="231"/>
      <c r="C29" s="38" t="s">
        <v>59</v>
      </c>
      <c r="D29" s="37">
        <v>1.3</v>
      </c>
      <c r="E29" s="236"/>
      <c r="F29" s="207"/>
      <c r="G29" s="210"/>
      <c r="H29" s="207"/>
      <c r="I29" s="207"/>
      <c r="J29" s="207"/>
      <c r="K29" s="207"/>
      <c r="L29" s="207"/>
      <c r="M29" s="207"/>
      <c r="N29" s="207"/>
      <c r="O29" s="207"/>
      <c r="P29" s="207"/>
      <c r="Q29" s="210"/>
      <c r="R29" s="207"/>
      <c r="S29" s="210"/>
      <c r="T29" s="207"/>
      <c r="U29" s="257"/>
      <c r="V29" s="261"/>
      <c r="W29" s="262"/>
    </row>
    <row r="30" spans="1:23">
      <c r="A30" s="229"/>
      <c r="B30" s="232"/>
      <c r="C30" s="40" t="s">
        <v>60</v>
      </c>
      <c r="D30" s="41">
        <v>1000</v>
      </c>
      <c r="E30" s="237"/>
      <c r="F30" s="208"/>
      <c r="G30" s="211"/>
      <c r="H30" s="208"/>
      <c r="I30" s="208"/>
      <c r="J30" s="208"/>
      <c r="K30" s="208"/>
      <c r="L30" s="208"/>
      <c r="M30" s="208"/>
      <c r="N30" s="208"/>
      <c r="O30" s="208"/>
      <c r="P30" s="208"/>
      <c r="Q30" s="211"/>
      <c r="R30" s="208"/>
      <c r="S30" s="211"/>
      <c r="T30" s="208"/>
      <c r="U30" s="258"/>
      <c r="V30" s="263"/>
      <c r="W30" s="264"/>
    </row>
    <row r="31" spans="1:23" ht="15.75" hidden="1" customHeight="1">
      <c r="A31" s="254" t="s">
        <v>61</v>
      </c>
      <c r="B31" s="254"/>
      <c r="C31" s="254"/>
      <c r="D31" s="254"/>
      <c r="E31" s="254"/>
      <c r="F31" s="254"/>
      <c r="G31" s="254"/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5"/>
      <c r="W31" s="255"/>
    </row>
    <row r="32" spans="1:23" ht="15.75" customHeight="1">
      <c r="A32" s="223" t="s">
        <v>62</v>
      </c>
      <c r="B32" s="224"/>
      <c r="C32" s="224"/>
      <c r="D32" s="224"/>
      <c r="E32" s="224"/>
      <c r="F32" s="225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6"/>
    </row>
    <row r="33" spans="1:23" ht="33.75" customHeight="1">
      <c r="A33" s="227" t="s">
        <v>63</v>
      </c>
      <c r="B33" s="230" t="s">
        <v>110</v>
      </c>
      <c r="C33" s="233" t="s">
        <v>64</v>
      </c>
      <c r="D33" s="234"/>
      <c r="E33" s="235">
        <f>D34</f>
        <v>178.46</v>
      </c>
      <c r="F33" s="206" t="s">
        <v>50</v>
      </c>
      <c r="G33" s="209">
        <f>D36</f>
        <v>1</v>
      </c>
      <c r="H33" s="206" t="s">
        <v>50</v>
      </c>
      <c r="I33" s="206">
        <f>D37</f>
        <v>0.5</v>
      </c>
      <c r="J33" s="206" t="s">
        <v>50</v>
      </c>
      <c r="K33" s="206">
        <f>D43</f>
        <v>1.3</v>
      </c>
      <c r="L33" s="206" t="s">
        <v>50</v>
      </c>
      <c r="M33" s="206">
        <v>1000</v>
      </c>
      <c r="N33" s="206" t="s">
        <v>50</v>
      </c>
      <c r="O33" s="206">
        <f>D42</f>
        <v>0.8</v>
      </c>
      <c r="P33" s="206"/>
      <c r="Q33" s="209"/>
      <c r="R33" s="206"/>
      <c r="S33" s="209"/>
      <c r="T33" s="206"/>
      <c r="U33" s="256"/>
      <c r="V33" s="259">
        <f>E33*G33*I33*K33*M33*O33</f>
        <v>92799.200000000012</v>
      </c>
      <c r="W33" s="260"/>
    </row>
    <row r="34" spans="1:23">
      <c r="A34" s="228"/>
      <c r="B34" s="231"/>
      <c r="C34" s="31" t="s">
        <v>51</v>
      </c>
      <c r="D34" s="26">
        <v>178.46</v>
      </c>
      <c r="E34" s="236"/>
      <c r="F34" s="207"/>
      <c r="G34" s="210"/>
      <c r="H34" s="207"/>
      <c r="I34" s="207"/>
      <c r="J34" s="207"/>
      <c r="K34" s="207"/>
      <c r="L34" s="207"/>
      <c r="M34" s="207"/>
      <c r="N34" s="207"/>
      <c r="O34" s="207"/>
      <c r="P34" s="207"/>
      <c r="Q34" s="210"/>
      <c r="R34" s="207"/>
      <c r="S34" s="210"/>
      <c r="T34" s="207"/>
      <c r="U34" s="257"/>
      <c r="V34" s="261"/>
      <c r="W34" s="262"/>
    </row>
    <row r="35" spans="1:23" ht="15.75" customHeight="1">
      <c r="A35" s="228"/>
      <c r="B35" s="231"/>
      <c r="C35" s="31" t="s">
        <v>52</v>
      </c>
      <c r="D35" s="26" t="s">
        <v>35</v>
      </c>
      <c r="E35" s="236"/>
      <c r="F35" s="207"/>
      <c r="G35" s="210"/>
      <c r="H35" s="207"/>
      <c r="I35" s="207"/>
      <c r="J35" s="207"/>
      <c r="K35" s="207"/>
      <c r="L35" s="207"/>
      <c r="M35" s="207"/>
      <c r="N35" s="207"/>
      <c r="O35" s="207"/>
      <c r="P35" s="207"/>
      <c r="Q35" s="210"/>
      <c r="R35" s="207"/>
      <c r="S35" s="210"/>
      <c r="T35" s="207"/>
      <c r="U35" s="257"/>
      <c r="V35" s="261"/>
      <c r="W35" s="262"/>
    </row>
    <row r="36" spans="1:23">
      <c r="A36" s="228"/>
      <c r="B36" s="231"/>
      <c r="C36" s="32" t="s">
        <v>53</v>
      </c>
      <c r="D36" s="33">
        <v>1</v>
      </c>
      <c r="E36" s="236"/>
      <c r="F36" s="207"/>
      <c r="G36" s="210"/>
      <c r="H36" s="207"/>
      <c r="I36" s="207"/>
      <c r="J36" s="207"/>
      <c r="K36" s="207"/>
      <c r="L36" s="207"/>
      <c r="M36" s="207"/>
      <c r="N36" s="207"/>
      <c r="O36" s="207"/>
      <c r="P36" s="207"/>
      <c r="Q36" s="210"/>
      <c r="R36" s="207"/>
      <c r="S36" s="210"/>
      <c r="T36" s="207"/>
      <c r="U36" s="257"/>
      <c r="V36" s="261"/>
      <c r="W36" s="262"/>
    </row>
    <row r="37" spans="1:23">
      <c r="A37" s="228"/>
      <c r="B37" s="231"/>
      <c r="C37" s="34" t="s">
        <v>65</v>
      </c>
      <c r="D37" s="35">
        <v>0.5</v>
      </c>
      <c r="E37" s="236"/>
      <c r="F37" s="207"/>
      <c r="G37" s="210"/>
      <c r="H37" s="207"/>
      <c r="I37" s="207"/>
      <c r="J37" s="207"/>
      <c r="K37" s="207"/>
      <c r="L37" s="207"/>
      <c r="M37" s="207"/>
      <c r="N37" s="207"/>
      <c r="O37" s="207"/>
      <c r="P37" s="207"/>
      <c r="Q37" s="210"/>
      <c r="R37" s="207"/>
      <c r="S37" s="210"/>
      <c r="T37" s="207"/>
      <c r="U37" s="257"/>
      <c r="V37" s="261"/>
      <c r="W37" s="262"/>
    </row>
    <row r="38" spans="1:23">
      <c r="A38" s="228"/>
      <c r="B38" s="231"/>
      <c r="C38" s="216" t="s">
        <v>55</v>
      </c>
      <c r="D38" s="217"/>
      <c r="E38" s="236"/>
      <c r="F38" s="207"/>
      <c r="G38" s="210"/>
      <c r="H38" s="207"/>
      <c r="I38" s="207"/>
      <c r="J38" s="207"/>
      <c r="K38" s="207"/>
      <c r="L38" s="207"/>
      <c r="M38" s="207"/>
      <c r="N38" s="207"/>
      <c r="O38" s="207"/>
      <c r="P38" s="207"/>
      <c r="Q38" s="210"/>
      <c r="R38" s="207"/>
      <c r="S38" s="210"/>
      <c r="T38" s="207"/>
      <c r="U38" s="257"/>
      <c r="V38" s="261"/>
      <c r="W38" s="262"/>
    </row>
    <row r="39" spans="1:23" ht="26.25" hidden="1" customHeight="1">
      <c r="A39" s="228"/>
      <c r="B39" s="231"/>
      <c r="C39" s="36" t="s">
        <v>56</v>
      </c>
      <c r="D39" s="37"/>
      <c r="E39" s="236"/>
      <c r="F39" s="207"/>
      <c r="G39" s="210"/>
      <c r="H39" s="207"/>
      <c r="I39" s="207"/>
      <c r="J39" s="207"/>
      <c r="K39" s="207"/>
      <c r="L39" s="207"/>
      <c r="M39" s="207"/>
      <c r="N39" s="207"/>
      <c r="O39" s="207"/>
      <c r="P39" s="207"/>
      <c r="Q39" s="210"/>
      <c r="R39" s="207"/>
      <c r="S39" s="210"/>
      <c r="T39" s="207"/>
      <c r="U39" s="257"/>
      <c r="V39" s="261"/>
      <c r="W39" s="262"/>
    </row>
    <row r="40" spans="1:23" ht="15.75" hidden="1" customHeight="1">
      <c r="A40" s="228"/>
      <c r="B40" s="231"/>
      <c r="C40" s="38" t="s">
        <v>57</v>
      </c>
      <c r="D40" s="37"/>
      <c r="E40" s="236"/>
      <c r="F40" s="207"/>
      <c r="G40" s="210"/>
      <c r="H40" s="207"/>
      <c r="I40" s="207"/>
      <c r="J40" s="207"/>
      <c r="K40" s="207"/>
      <c r="L40" s="207"/>
      <c r="M40" s="207"/>
      <c r="N40" s="207"/>
      <c r="O40" s="207"/>
      <c r="P40" s="207"/>
      <c r="Q40" s="210"/>
      <c r="R40" s="207"/>
      <c r="S40" s="210"/>
      <c r="T40" s="207"/>
      <c r="U40" s="257"/>
      <c r="V40" s="261"/>
      <c r="W40" s="262"/>
    </row>
    <row r="41" spans="1:23" ht="26.25" hidden="1" customHeight="1">
      <c r="A41" s="228"/>
      <c r="B41" s="231"/>
      <c r="C41" s="38" t="s">
        <v>66</v>
      </c>
      <c r="D41" s="37"/>
      <c r="E41" s="236"/>
      <c r="F41" s="207"/>
      <c r="G41" s="210"/>
      <c r="H41" s="207"/>
      <c r="I41" s="207"/>
      <c r="J41" s="207"/>
      <c r="K41" s="207"/>
      <c r="L41" s="207"/>
      <c r="M41" s="207"/>
      <c r="N41" s="207"/>
      <c r="O41" s="207"/>
      <c r="P41" s="207"/>
      <c r="Q41" s="210"/>
      <c r="R41" s="207"/>
      <c r="S41" s="210"/>
      <c r="T41" s="207"/>
      <c r="U41" s="257"/>
      <c r="V41" s="261"/>
      <c r="W41" s="262"/>
    </row>
    <row r="42" spans="1:23" ht="26.25" customHeight="1">
      <c r="A42" s="228"/>
      <c r="B42" s="231"/>
      <c r="C42" s="38" t="s">
        <v>112</v>
      </c>
      <c r="D42" s="77">
        <v>0.8</v>
      </c>
      <c r="E42" s="236"/>
      <c r="F42" s="207"/>
      <c r="G42" s="210"/>
      <c r="H42" s="207"/>
      <c r="I42" s="207"/>
      <c r="J42" s="207"/>
      <c r="K42" s="207"/>
      <c r="L42" s="207"/>
      <c r="M42" s="207"/>
      <c r="N42" s="207"/>
      <c r="O42" s="207"/>
      <c r="P42" s="207"/>
      <c r="Q42" s="210"/>
      <c r="R42" s="207"/>
      <c r="S42" s="210"/>
      <c r="T42" s="207"/>
      <c r="U42" s="257"/>
      <c r="V42" s="261"/>
      <c r="W42" s="262"/>
    </row>
    <row r="43" spans="1:23">
      <c r="A43" s="228"/>
      <c r="B43" s="231"/>
      <c r="C43" s="38" t="s">
        <v>59</v>
      </c>
      <c r="D43" s="37">
        <v>1.3</v>
      </c>
      <c r="E43" s="236"/>
      <c r="F43" s="207"/>
      <c r="G43" s="210"/>
      <c r="H43" s="207"/>
      <c r="I43" s="207"/>
      <c r="J43" s="207"/>
      <c r="K43" s="207"/>
      <c r="L43" s="207"/>
      <c r="M43" s="207"/>
      <c r="N43" s="207"/>
      <c r="O43" s="207"/>
      <c r="P43" s="207"/>
      <c r="Q43" s="210"/>
      <c r="R43" s="207"/>
      <c r="S43" s="210"/>
      <c r="T43" s="207"/>
      <c r="U43" s="257"/>
      <c r="V43" s="261"/>
      <c r="W43" s="262"/>
    </row>
    <row r="44" spans="1:23">
      <c r="A44" s="229"/>
      <c r="B44" s="232"/>
      <c r="C44" s="40" t="s">
        <v>60</v>
      </c>
      <c r="D44" s="41">
        <v>1000</v>
      </c>
      <c r="E44" s="237"/>
      <c r="F44" s="208"/>
      <c r="G44" s="211"/>
      <c r="H44" s="208"/>
      <c r="I44" s="208"/>
      <c r="J44" s="208"/>
      <c r="K44" s="208"/>
      <c r="L44" s="208"/>
      <c r="M44" s="208"/>
      <c r="N44" s="208"/>
      <c r="O44" s="208"/>
      <c r="P44" s="208"/>
      <c r="Q44" s="211"/>
      <c r="R44" s="208"/>
      <c r="S44" s="211"/>
      <c r="T44" s="208"/>
      <c r="U44" s="258"/>
      <c r="V44" s="263"/>
      <c r="W44" s="264"/>
    </row>
    <row r="45" spans="1:23" ht="15.75" hidden="1" customHeight="1" thickBot="1">
      <c r="A45" s="248" t="s">
        <v>67</v>
      </c>
      <c r="B45" s="249"/>
      <c r="C45" s="249"/>
      <c r="D45" s="249"/>
      <c r="E45" s="249"/>
      <c r="F45" s="250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51"/>
      <c r="V45" s="252"/>
      <c r="W45" s="253"/>
    </row>
    <row r="46" spans="1:23" ht="15.75" customHeight="1" thickBot="1">
      <c r="A46" s="218" t="s">
        <v>68</v>
      </c>
      <c r="B46" s="219"/>
      <c r="C46" s="219"/>
      <c r="D46" s="219"/>
      <c r="E46" s="219"/>
      <c r="F46" s="247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20"/>
      <c r="V46" s="221">
        <f>V33+V19</f>
        <v>171678.52000000002</v>
      </c>
      <c r="W46" s="222"/>
    </row>
    <row r="47" spans="1:23" ht="15.75" customHeight="1">
      <c r="A47" s="244" t="s">
        <v>69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6"/>
    </row>
    <row r="48" spans="1:23" ht="15.75" customHeight="1">
      <c r="A48" s="223" t="s">
        <v>47</v>
      </c>
      <c r="B48" s="224"/>
      <c r="C48" s="224"/>
      <c r="D48" s="224"/>
      <c r="E48" s="224"/>
      <c r="F48" s="225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6"/>
    </row>
    <row r="49" spans="1:23" ht="36" customHeight="1">
      <c r="A49" s="227" t="s">
        <v>70</v>
      </c>
      <c r="B49" s="230" t="s">
        <v>71</v>
      </c>
      <c r="C49" s="233" t="s">
        <v>72</v>
      </c>
      <c r="D49" s="234"/>
      <c r="E49" s="235">
        <f>D50</f>
        <v>7.44</v>
      </c>
      <c r="F49" s="206" t="s">
        <v>50</v>
      </c>
      <c r="G49" s="209">
        <f>D52</f>
        <v>1</v>
      </c>
      <c r="H49" s="206" t="s">
        <v>50</v>
      </c>
      <c r="I49" s="206">
        <f>D53</f>
        <v>0.2</v>
      </c>
      <c r="J49" s="206" t="s">
        <v>50</v>
      </c>
      <c r="K49" s="206">
        <f>D56</f>
        <v>1.3</v>
      </c>
      <c r="L49" s="206" t="s">
        <v>50</v>
      </c>
      <c r="M49" s="209">
        <f>D57</f>
        <v>1000</v>
      </c>
      <c r="N49" s="209"/>
      <c r="O49" s="209"/>
      <c r="P49" s="206"/>
      <c r="Q49" s="212"/>
      <c r="R49" s="206">
        <f>E49*G49*I49*M49*K49</f>
        <v>1934.4000000000003</v>
      </c>
      <c r="S49" s="206"/>
      <c r="T49" s="42"/>
      <c r="U49" s="43"/>
      <c r="V49" s="215">
        <f>E49*G49*I49*K49*M49</f>
        <v>1934.4000000000003</v>
      </c>
      <c r="W49" s="215"/>
    </row>
    <row r="50" spans="1:23">
      <c r="A50" s="228"/>
      <c r="B50" s="231"/>
      <c r="C50" s="31" t="s">
        <v>51</v>
      </c>
      <c r="D50" s="26">
        <v>7.44</v>
      </c>
      <c r="E50" s="236"/>
      <c r="F50" s="207"/>
      <c r="G50" s="210"/>
      <c r="H50" s="207"/>
      <c r="I50" s="207"/>
      <c r="J50" s="207"/>
      <c r="K50" s="207"/>
      <c r="L50" s="207"/>
      <c r="M50" s="210"/>
      <c r="N50" s="210"/>
      <c r="O50" s="210"/>
      <c r="P50" s="207"/>
      <c r="Q50" s="213"/>
      <c r="R50" s="207"/>
      <c r="S50" s="207"/>
      <c r="T50" s="24"/>
      <c r="U50" s="44"/>
      <c r="V50" s="215"/>
      <c r="W50" s="215"/>
    </row>
    <row r="51" spans="1:23" ht="15.75" customHeight="1">
      <c r="A51" s="228"/>
      <c r="B51" s="231"/>
      <c r="C51" s="31" t="s">
        <v>52</v>
      </c>
      <c r="D51" s="26" t="s">
        <v>35</v>
      </c>
      <c r="E51" s="236"/>
      <c r="F51" s="207"/>
      <c r="G51" s="210"/>
      <c r="H51" s="207"/>
      <c r="I51" s="207"/>
      <c r="J51" s="207"/>
      <c r="K51" s="207"/>
      <c r="L51" s="207"/>
      <c r="M51" s="210"/>
      <c r="N51" s="210"/>
      <c r="O51" s="210"/>
      <c r="P51" s="207"/>
      <c r="Q51" s="213"/>
      <c r="R51" s="207"/>
      <c r="S51" s="207"/>
      <c r="T51" s="24"/>
      <c r="U51" s="44"/>
      <c r="V51" s="215"/>
      <c r="W51" s="215"/>
    </row>
    <row r="52" spans="1:23" ht="15.75" customHeight="1">
      <c r="A52" s="228"/>
      <c r="B52" s="231"/>
      <c r="C52" s="32" t="s">
        <v>73</v>
      </c>
      <c r="D52" s="33">
        <v>1</v>
      </c>
      <c r="E52" s="236"/>
      <c r="F52" s="207"/>
      <c r="G52" s="210"/>
      <c r="H52" s="207"/>
      <c r="I52" s="207"/>
      <c r="J52" s="207"/>
      <c r="K52" s="207"/>
      <c r="L52" s="207"/>
      <c r="M52" s="210"/>
      <c r="N52" s="210"/>
      <c r="O52" s="210"/>
      <c r="P52" s="207"/>
      <c r="Q52" s="213"/>
      <c r="R52" s="207"/>
      <c r="S52" s="207"/>
      <c r="T52" s="24"/>
      <c r="U52" s="44"/>
      <c r="V52" s="215"/>
      <c r="W52" s="215"/>
    </row>
    <row r="53" spans="1:23">
      <c r="A53" s="228"/>
      <c r="B53" s="231"/>
      <c r="C53" s="34" t="s">
        <v>54</v>
      </c>
      <c r="D53" s="45">
        <v>0.2</v>
      </c>
      <c r="E53" s="236"/>
      <c r="F53" s="207"/>
      <c r="G53" s="210"/>
      <c r="H53" s="207"/>
      <c r="I53" s="207"/>
      <c r="J53" s="207"/>
      <c r="K53" s="207"/>
      <c r="L53" s="207"/>
      <c r="M53" s="210"/>
      <c r="N53" s="210"/>
      <c r="O53" s="210"/>
      <c r="P53" s="207"/>
      <c r="Q53" s="213"/>
      <c r="R53" s="207"/>
      <c r="S53" s="207"/>
      <c r="T53" s="24"/>
      <c r="U53" s="44"/>
      <c r="V53" s="215"/>
      <c r="W53" s="215"/>
    </row>
    <row r="54" spans="1:23">
      <c r="A54" s="228"/>
      <c r="B54" s="231"/>
      <c r="C54" s="216" t="s">
        <v>55</v>
      </c>
      <c r="D54" s="217"/>
      <c r="E54" s="236"/>
      <c r="F54" s="207"/>
      <c r="G54" s="210"/>
      <c r="H54" s="207"/>
      <c r="I54" s="207"/>
      <c r="J54" s="207"/>
      <c r="K54" s="207"/>
      <c r="L54" s="207"/>
      <c r="M54" s="210"/>
      <c r="N54" s="210"/>
      <c r="O54" s="210"/>
      <c r="P54" s="207"/>
      <c r="Q54" s="213"/>
      <c r="R54" s="207"/>
      <c r="S54" s="207"/>
      <c r="T54" s="24"/>
      <c r="U54" s="44"/>
      <c r="V54" s="215"/>
      <c r="W54" s="215"/>
    </row>
    <row r="55" spans="1:23" ht="26.25" hidden="1" customHeight="1">
      <c r="A55" s="228"/>
      <c r="B55" s="231"/>
      <c r="C55" s="36" t="s">
        <v>66</v>
      </c>
      <c r="D55" s="37"/>
      <c r="E55" s="236"/>
      <c r="F55" s="207"/>
      <c r="G55" s="210"/>
      <c r="H55" s="207"/>
      <c r="I55" s="207"/>
      <c r="J55" s="207"/>
      <c r="K55" s="207"/>
      <c r="L55" s="207"/>
      <c r="M55" s="210"/>
      <c r="N55" s="210"/>
      <c r="O55" s="210"/>
      <c r="P55" s="207"/>
      <c r="Q55" s="213"/>
      <c r="R55" s="207"/>
      <c r="S55" s="207"/>
      <c r="T55" s="24"/>
      <c r="U55" s="44"/>
      <c r="V55" s="215"/>
      <c r="W55" s="215"/>
    </row>
    <row r="56" spans="1:23" ht="30.75" customHeight="1">
      <c r="A56" s="228"/>
      <c r="B56" s="231"/>
      <c r="C56" s="38" t="s">
        <v>59</v>
      </c>
      <c r="D56" s="37">
        <v>1.3</v>
      </c>
      <c r="E56" s="236"/>
      <c r="F56" s="207"/>
      <c r="G56" s="210"/>
      <c r="H56" s="207"/>
      <c r="I56" s="207"/>
      <c r="J56" s="207"/>
      <c r="K56" s="207"/>
      <c r="L56" s="207"/>
      <c r="M56" s="210"/>
      <c r="N56" s="210"/>
      <c r="O56" s="210"/>
      <c r="P56" s="207"/>
      <c r="Q56" s="213"/>
      <c r="R56" s="207"/>
      <c r="S56" s="207"/>
      <c r="T56" s="24"/>
      <c r="U56" s="44"/>
      <c r="V56" s="215"/>
      <c r="W56" s="215"/>
    </row>
    <row r="57" spans="1:23">
      <c r="A57" s="229"/>
      <c r="B57" s="232"/>
      <c r="C57" s="40" t="s">
        <v>60</v>
      </c>
      <c r="D57" s="41">
        <v>1000</v>
      </c>
      <c r="E57" s="237"/>
      <c r="F57" s="208"/>
      <c r="G57" s="211"/>
      <c r="H57" s="208"/>
      <c r="I57" s="208"/>
      <c r="J57" s="208"/>
      <c r="K57" s="208"/>
      <c r="L57" s="208"/>
      <c r="M57" s="211"/>
      <c r="N57" s="211"/>
      <c r="O57" s="211"/>
      <c r="P57" s="208"/>
      <c r="Q57" s="214"/>
      <c r="R57" s="208"/>
      <c r="S57" s="208"/>
      <c r="T57" s="46"/>
      <c r="U57" s="47"/>
      <c r="V57" s="215"/>
      <c r="W57" s="215"/>
    </row>
    <row r="58" spans="1:23" ht="15.75" customHeight="1">
      <c r="A58" s="223" t="s">
        <v>62</v>
      </c>
      <c r="B58" s="224"/>
      <c r="C58" s="224"/>
      <c r="D58" s="224"/>
      <c r="E58" s="224"/>
      <c r="F58" s="225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6"/>
    </row>
    <row r="59" spans="1:23" ht="36" customHeight="1">
      <c r="A59" s="227" t="s">
        <v>74</v>
      </c>
      <c r="B59" s="230" t="s">
        <v>71</v>
      </c>
      <c r="C59" s="233" t="s">
        <v>72</v>
      </c>
      <c r="D59" s="234"/>
      <c r="E59" s="235">
        <f>D60</f>
        <v>7.44</v>
      </c>
      <c r="F59" s="206" t="s">
        <v>50</v>
      </c>
      <c r="G59" s="209">
        <f>D62</f>
        <v>1</v>
      </c>
      <c r="H59" s="206" t="s">
        <v>50</v>
      </c>
      <c r="I59" s="206">
        <f>D63</f>
        <v>0.8</v>
      </c>
      <c r="J59" s="206" t="s">
        <v>50</v>
      </c>
      <c r="K59" s="206">
        <f>D66</f>
        <v>1.3</v>
      </c>
      <c r="L59" s="206" t="s">
        <v>50</v>
      </c>
      <c r="M59" s="209">
        <f>D67</f>
        <v>1000</v>
      </c>
      <c r="N59" s="209"/>
      <c r="O59" s="209"/>
      <c r="P59" s="206"/>
      <c r="Q59" s="212"/>
      <c r="R59" s="206">
        <f>E59*G59*I59*M59*K59</f>
        <v>7737.6000000000013</v>
      </c>
      <c r="S59" s="206"/>
      <c r="T59" s="42"/>
      <c r="U59" s="43"/>
      <c r="V59" s="215">
        <f>E59*G59*I59*K59*M59</f>
        <v>7737.6000000000013</v>
      </c>
      <c r="W59" s="215"/>
    </row>
    <row r="60" spans="1:23">
      <c r="A60" s="228"/>
      <c r="B60" s="231"/>
      <c r="C60" s="31" t="s">
        <v>51</v>
      </c>
      <c r="D60" s="26">
        <v>7.44</v>
      </c>
      <c r="E60" s="236"/>
      <c r="F60" s="207"/>
      <c r="G60" s="210"/>
      <c r="H60" s="207"/>
      <c r="I60" s="207"/>
      <c r="J60" s="207"/>
      <c r="K60" s="207"/>
      <c r="L60" s="207"/>
      <c r="M60" s="210"/>
      <c r="N60" s="210"/>
      <c r="O60" s="210"/>
      <c r="P60" s="207"/>
      <c r="Q60" s="213"/>
      <c r="R60" s="207"/>
      <c r="S60" s="207"/>
      <c r="T60" s="24"/>
      <c r="U60" s="44"/>
      <c r="V60" s="215"/>
      <c r="W60" s="215"/>
    </row>
    <row r="61" spans="1:23" ht="15.75" customHeight="1">
      <c r="A61" s="228"/>
      <c r="B61" s="231"/>
      <c r="C61" s="31" t="s">
        <v>52</v>
      </c>
      <c r="D61" s="26" t="s">
        <v>35</v>
      </c>
      <c r="E61" s="236"/>
      <c r="F61" s="207"/>
      <c r="G61" s="210"/>
      <c r="H61" s="207"/>
      <c r="I61" s="207"/>
      <c r="J61" s="207"/>
      <c r="K61" s="207"/>
      <c r="L61" s="207"/>
      <c r="M61" s="210"/>
      <c r="N61" s="210"/>
      <c r="O61" s="210"/>
      <c r="P61" s="207"/>
      <c r="Q61" s="213"/>
      <c r="R61" s="207"/>
      <c r="S61" s="207"/>
      <c r="T61" s="24"/>
      <c r="U61" s="44"/>
      <c r="V61" s="215"/>
      <c r="W61" s="215"/>
    </row>
    <row r="62" spans="1:23" ht="15.75" customHeight="1">
      <c r="A62" s="228"/>
      <c r="B62" s="231"/>
      <c r="C62" s="32" t="s">
        <v>73</v>
      </c>
      <c r="D62" s="33">
        <v>1</v>
      </c>
      <c r="E62" s="236"/>
      <c r="F62" s="207"/>
      <c r="G62" s="210"/>
      <c r="H62" s="207"/>
      <c r="I62" s="207"/>
      <c r="J62" s="207"/>
      <c r="K62" s="207"/>
      <c r="L62" s="207"/>
      <c r="M62" s="210"/>
      <c r="N62" s="210"/>
      <c r="O62" s="210"/>
      <c r="P62" s="207"/>
      <c r="Q62" s="213"/>
      <c r="R62" s="207"/>
      <c r="S62" s="207"/>
      <c r="T62" s="24"/>
      <c r="U62" s="44"/>
      <c r="V62" s="215"/>
      <c r="W62" s="215"/>
    </row>
    <row r="63" spans="1:23">
      <c r="A63" s="228"/>
      <c r="B63" s="231"/>
      <c r="C63" s="34" t="s">
        <v>75</v>
      </c>
      <c r="D63" s="45">
        <v>0.8</v>
      </c>
      <c r="E63" s="236"/>
      <c r="F63" s="207"/>
      <c r="G63" s="210"/>
      <c r="H63" s="207"/>
      <c r="I63" s="207"/>
      <c r="J63" s="207"/>
      <c r="K63" s="207"/>
      <c r="L63" s="207"/>
      <c r="M63" s="210"/>
      <c r="N63" s="210"/>
      <c r="O63" s="210"/>
      <c r="P63" s="207"/>
      <c r="Q63" s="213"/>
      <c r="R63" s="207"/>
      <c r="S63" s="207"/>
      <c r="T63" s="24"/>
      <c r="U63" s="44"/>
      <c r="V63" s="215"/>
      <c r="W63" s="215"/>
    </row>
    <row r="64" spans="1:23">
      <c r="A64" s="228"/>
      <c r="B64" s="231"/>
      <c r="C64" s="216" t="s">
        <v>55</v>
      </c>
      <c r="D64" s="217"/>
      <c r="E64" s="236"/>
      <c r="F64" s="207"/>
      <c r="G64" s="210"/>
      <c r="H64" s="207"/>
      <c r="I64" s="207"/>
      <c r="J64" s="207"/>
      <c r="K64" s="207"/>
      <c r="L64" s="207"/>
      <c r="M64" s="210"/>
      <c r="N64" s="210"/>
      <c r="O64" s="210"/>
      <c r="P64" s="207"/>
      <c r="Q64" s="213"/>
      <c r="R64" s="207"/>
      <c r="S64" s="207"/>
      <c r="T64" s="24"/>
      <c r="U64" s="44"/>
      <c r="V64" s="215"/>
      <c r="W64" s="215"/>
    </row>
    <row r="65" spans="1:23" ht="26.25" hidden="1" customHeight="1">
      <c r="A65" s="228"/>
      <c r="B65" s="231"/>
      <c r="C65" s="36" t="s">
        <v>66</v>
      </c>
      <c r="D65" s="37"/>
      <c r="E65" s="236"/>
      <c r="F65" s="207"/>
      <c r="G65" s="210"/>
      <c r="H65" s="207"/>
      <c r="I65" s="207"/>
      <c r="J65" s="207"/>
      <c r="K65" s="207"/>
      <c r="L65" s="207"/>
      <c r="M65" s="210"/>
      <c r="N65" s="210"/>
      <c r="O65" s="210"/>
      <c r="P65" s="207"/>
      <c r="Q65" s="213"/>
      <c r="R65" s="207"/>
      <c r="S65" s="207"/>
      <c r="T65" s="24"/>
      <c r="U65" s="44"/>
      <c r="V65" s="215"/>
      <c r="W65" s="215"/>
    </row>
    <row r="66" spans="1:23" ht="30.75" customHeight="1">
      <c r="A66" s="228"/>
      <c r="B66" s="231"/>
      <c r="C66" s="38" t="s">
        <v>59</v>
      </c>
      <c r="D66" s="37">
        <v>1.3</v>
      </c>
      <c r="E66" s="236"/>
      <c r="F66" s="207"/>
      <c r="G66" s="210"/>
      <c r="H66" s="207"/>
      <c r="I66" s="207"/>
      <c r="J66" s="207"/>
      <c r="K66" s="207"/>
      <c r="L66" s="207"/>
      <c r="M66" s="210"/>
      <c r="N66" s="210"/>
      <c r="O66" s="210"/>
      <c r="P66" s="207"/>
      <c r="Q66" s="213"/>
      <c r="R66" s="207"/>
      <c r="S66" s="207"/>
      <c r="T66" s="24"/>
      <c r="U66" s="44"/>
      <c r="V66" s="215"/>
      <c r="W66" s="215"/>
    </row>
    <row r="67" spans="1:23">
      <c r="A67" s="229"/>
      <c r="B67" s="232"/>
      <c r="C67" s="40" t="s">
        <v>60</v>
      </c>
      <c r="D67" s="41">
        <v>1000</v>
      </c>
      <c r="E67" s="237"/>
      <c r="F67" s="208"/>
      <c r="G67" s="211"/>
      <c r="H67" s="208"/>
      <c r="I67" s="208"/>
      <c r="J67" s="208"/>
      <c r="K67" s="208"/>
      <c r="L67" s="208"/>
      <c r="M67" s="211"/>
      <c r="N67" s="211"/>
      <c r="O67" s="211"/>
      <c r="P67" s="208"/>
      <c r="Q67" s="214"/>
      <c r="R67" s="208"/>
      <c r="S67" s="208"/>
      <c r="T67" s="46"/>
      <c r="U67" s="47"/>
      <c r="V67" s="215"/>
      <c r="W67" s="215"/>
    </row>
    <row r="68" spans="1:23" ht="15.75" customHeight="1">
      <c r="A68" s="238" t="s">
        <v>76</v>
      </c>
      <c r="B68" s="239"/>
      <c r="C68" s="239"/>
      <c r="D68" s="239"/>
      <c r="E68" s="239"/>
      <c r="F68" s="240"/>
      <c r="G68" s="239"/>
      <c r="H68" s="239"/>
      <c r="I68" s="239"/>
      <c r="J68" s="239"/>
      <c r="K68" s="239"/>
      <c r="L68" s="239"/>
      <c r="M68" s="239"/>
      <c r="N68" s="239"/>
      <c r="O68" s="239"/>
      <c r="P68" s="239"/>
      <c r="Q68" s="239"/>
      <c r="R68" s="239"/>
      <c r="S68" s="239"/>
      <c r="T68" s="239"/>
      <c r="U68" s="241"/>
      <c r="V68" s="242">
        <f>V59+V49</f>
        <v>9672.0000000000018</v>
      </c>
      <c r="W68" s="243"/>
    </row>
    <row r="69" spans="1:23" ht="15.75" customHeight="1">
      <c r="A69" s="244" t="s">
        <v>77</v>
      </c>
      <c r="B69" s="245"/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6"/>
    </row>
    <row r="70" spans="1:23" ht="15.75" customHeight="1">
      <c r="A70" s="223" t="s">
        <v>47</v>
      </c>
      <c r="B70" s="224"/>
      <c r="C70" s="224"/>
      <c r="D70" s="224"/>
      <c r="E70" s="224"/>
      <c r="F70" s="225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6"/>
    </row>
    <row r="71" spans="1:23" ht="36" customHeight="1">
      <c r="A71" s="227" t="s">
        <v>78</v>
      </c>
      <c r="B71" s="230" t="s">
        <v>79</v>
      </c>
      <c r="C71" s="233" t="s">
        <v>80</v>
      </c>
      <c r="D71" s="234"/>
      <c r="E71" s="235">
        <f>D72</f>
        <v>5.63</v>
      </c>
      <c r="F71" s="206" t="s">
        <v>50</v>
      </c>
      <c r="G71" s="209">
        <f>D74</f>
        <v>1</v>
      </c>
      <c r="H71" s="206" t="s">
        <v>50</v>
      </c>
      <c r="I71" s="206">
        <f>D75</f>
        <v>0.4</v>
      </c>
      <c r="J71" s="206" t="s">
        <v>50</v>
      </c>
      <c r="K71" s="206">
        <f>D78</f>
        <v>1.3</v>
      </c>
      <c r="L71" s="206" t="s">
        <v>50</v>
      </c>
      <c r="M71" s="209">
        <f>D79</f>
        <v>1000</v>
      </c>
      <c r="N71" s="209"/>
      <c r="O71" s="209"/>
      <c r="P71" s="206"/>
      <c r="Q71" s="212"/>
      <c r="R71" s="206">
        <f>E71*G71*I71*M71*K71</f>
        <v>2927.6</v>
      </c>
      <c r="S71" s="206"/>
      <c r="T71" s="42"/>
      <c r="U71" s="43"/>
      <c r="V71" s="215">
        <f>E71*G71*I71*K71*M71</f>
        <v>2927.6000000000004</v>
      </c>
      <c r="W71" s="215"/>
    </row>
    <row r="72" spans="1:23">
      <c r="A72" s="228"/>
      <c r="B72" s="231"/>
      <c r="C72" s="31" t="s">
        <v>51</v>
      </c>
      <c r="D72" s="26">
        <v>5.63</v>
      </c>
      <c r="E72" s="236"/>
      <c r="F72" s="207"/>
      <c r="G72" s="210"/>
      <c r="H72" s="207"/>
      <c r="I72" s="207"/>
      <c r="J72" s="207"/>
      <c r="K72" s="207"/>
      <c r="L72" s="207"/>
      <c r="M72" s="210"/>
      <c r="N72" s="210"/>
      <c r="O72" s="210"/>
      <c r="P72" s="207"/>
      <c r="Q72" s="213"/>
      <c r="R72" s="207"/>
      <c r="S72" s="207"/>
      <c r="T72" s="24"/>
      <c r="U72" s="44"/>
      <c r="V72" s="215"/>
      <c r="W72" s="215"/>
    </row>
    <row r="73" spans="1:23" ht="15.75" customHeight="1">
      <c r="A73" s="228"/>
      <c r="B73" s="231"/>
      <c r="C73" s="31" t="s">
        <v>52</v>
      </c>
      <c r="D73" s="26" t="s">
        <v>35</v>
      </c>
      <c r="E73" s="236"/>
      <c r="F73" s="207"/>
      <c r="G73" s="210"/>
      <c r="H73" s="207"/>
      <c r="I73" s="207"/>
      <c r="J73" s="207"/>
      <c r="K73" s="207"/>
      <c r="L73" s="207"/>
      <c r="M73" s="210"/>
      <c r="N73" s="210"/>
      <c r="O73" s="210"/>
      <c r="P73" s="207"/>
      <c r="Q73" s="213"/>
      <c r="R73" s="207"/>
      <c r="S73" s="207"/>
      <c r="T73" s="24"/>
      <c r="U73" s="44"/>
      <c r="V73" s="215"/>
      <c r="W73" s="215"/>
    </row>
    <row r="74" spans="1:23" ht="15.75" customHeight="1">
      <c r="A74" s="228"/>
      <c r="B74" s="231"/>
      <c r="C74" s="32" t="s">
        <v>73</v>
      </c>
      <c r="D74" s="33">
        <v>1</v>
      </c>
      <c r="E74" s="236"/>
      <c r="F74" s="207"/>
      <c r="G74" s="210"/>
      <c r="H74" s="207"/>
      <c r="I74" s="207"/>
      <c r="J74" s="207"/>
      <c r="K74" s="207"/>
      <c r="L74" s="207"/>
      <c r="M74" s="210"/>
      <c r="N74" s="210"/>
      <c r="O74" s="210"/>
      <c r="P74" s="207"/>
      <c r="Q74" s="213"/>
      <c r="R74" s="207"/>
      <c r="S74" s="207"/>
      <c r="T74" s="24"/>
      <c r="U74" s="44"/>
      <c r="V74" s="215"/>
      <c r="W74" s="215"/>
    </row>
    <row r="75" spans="1:23">
      <c r="A75" s="228"/>
      <c r="B75" s="231"/>
      <c r="C75" s="34" t="s">
        <v>54</v>
      </c>
      <c r="D75" s="45">
        <v>0.4</v>
      </c>
      <c r="E75" s="236"/>
      <c r="F75" s="207"/>
      <c r="G75" s="210"/>
      <c r="H75" s="207"/>
      <c r="I75" s="207"/>
      <c r="J75" s="207"/>
      <c r="K75" s="207"/>
      <c r="L75" s="207"/>
      <c r="M75" s="210"/>
      <c r="N75" s="210"/>
      <c r="O75" s="210"/>
      <c r="P75" s="207"/>
      <c r="Q75" s="213"/>
      <c r="R75" s="207"/>
      <c r="S75" s="207"/>
      <c r="T75" s="24"/>
      <c r="U75" s="44"/>
      <c r="V75" s="215"/>
      <c r="W75" s="215"/>
    </row>
    <row r="76" spans="1:23">
      <c r="A76" s="228"/>
      <c r="B76" s="231"/>
      <c r="C76" s="216" t="s">
        <v>55</v>
      </c>
      <c r="D76" s="217"/>
      <c r="E76" s="236"/>
      <c r="F76" s="207"/>
      <c r="G76" s="210"/>
      <c r="H76" s="207"/>
      <c r="I76" s="207"/>
      <c r="J76" s="207"/>
      <c r="K76" s="207"/>
      <c r="L76" s="207"/>
      <c r="M76" s="210"/>
      <c r="N76" s="210"/>
      <c r="O76" s="210"/>
      <c r="P76" s="207"/>
      <c r="Q76" s="213"/>
      <c r="R76" s="207"/>
      <c r="S76" s="207"/>
      <c r="T76" s="24"/>
      <c r="U76" s="44"/>
      <c r="V76" s="215"/>
      <c r="W76" s="215"/>
    </row>
    <row r="77" spans="1:23" ht="26.25" hidden="1" customHeight="1">
      <c r="A77" s="228"/>
      <c r="B77" s="231"/>
      <c r="C77" s="36" t="s">
        <v>66</v>
      </c>
      <c r="D77" s="37"/>
      <c r="E77" s="236"/>
      <c r="F77" s="207"/>
      <c r="G77" s="210"/>
      <c r="H77" s="207"/>
      <c r="I77" s="207"/>
      <c r="J77" s="207"/>
      <c r="K77" s="207"/>
      <c r="L77" s="207"/>
      <c r="M77" s="210"/>
      <c r="N77" s="210"/>
      <c r="O77" s="210"/>
      <c r="P77" s="207"/>
      <c r="Q77" s="213"/>
      <c r="R77" s="207"/>
      <c r="S77" s="207"/>
      <c r="T77" s="24"/>
      <c r="U77" s="44"/>
      <c r="V77" s="215"/>
      <c r="W77" s="215"/>
    </row>
    <row r="78" spans="1:23" ht="30.75" customHeight="1">
      <c r="A78" s="228"/>
      <c r="B78" s="231"/>
      <c r="C78" s="38" t="s">
        <v>59</v>
      </c>
      <c r="D78" s="37">
        <v>1.3</v>
      </c>
      <c r="E78" s="236"/>
      <c r="F78" s="207"/>
      <c r="G78" s="210"/>
      <c r="H78" s="207"/>
      <c r="I78" s="207"/>
      <c r="J78" s="207"/>
      <c r="K78" s="207"/>
      <c r="L78" s="207"/>
      <c r="M78" s="210"/>
      <c r="N78" s="210"/>
      <c r="O78" s="210"/>
      <c r="P78" s="207"/>
      <c r="Q78" s="213"/>
      <c r="R78" s="207"/>
      <c r="S78" s="207"/>
      <c r="T78" s="24"/>
      <c r="U78" s="44"/>
      <c r="V78" s="215"/>
      <c r="W78" s="215"/>
    </row>
    <row r="79" spans="1:23">
      <c r="A79" s="229"/>
      <c r="B79" s="232"/>
      <c r="C79" s="40" t="s">
        <v>60</v>
      </c>
      <c r="D79" s="41">
        <v>1000</v>
      </c>
      <c r="E79" s="237"/>
      <c r="F79" s="208"/>
      <c r="G79" s="211"/>
      <c r="H79" s="208"/>
      <c r="I79" s="208"/>
      <c r="J79" s="208"/>
      <c r="K79" s="208"/>
      <c r="L79" s="208"/>
      <c r="M79" s="211"/>
      <c r="N79" s="211"/>
      <c r="O79" s="211"/>
      <c r="P79" s="208"/>
      <c r="Q79" s="214"/>
      <c r="R79" s="208"/>
      <c r="S79" s="208"/>
      <c r="T79" s="46"/>
      <c r="U79" s="47"/>
      <c r="V79" s="215"/>
      <c r="W79" s="215"/>
    </row>
    <row r="80" spans="1:23" ht="15.75" customHeight="1">
      <c r="A80" s="223" t="s">
        <v>62</v>
      </c>
      <c r="B80" s="224"/>
      <c r="C80" s="224"/>
      <c r="D80" s="224"/>
      <c r="E80" s="224"/>
      <c r="F80" s="225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6"/>
    </row>
    <row r="81" spans="1:23" ht="36" customHeight="1">
      <c r="A81" s="227" t="s">
        <v>81</v>
      </c>
      <c r="B81" s="230" t="s">
        <v>79</v>
      </c>
      <c r="C81" s="233" t="s">
        <v>80</v>
      </c>
      <c r="D81" s="234"/>
      <c r="E81" s="235">
        <f>D82</f>
        <v>5.63</v>
      </c>
      <c r="F81" s="206" t="s">
        <v>50</v>
      </c>
      <c r="G81" s="209">
        <f>D84</f>
        <v>1</v>
      </c>
      <c r="H81" s="206" t="s">
        <v>50</v>
      </c>
      <c r="I81" s="206">
        <f>D85</f>
        <v>0.6</v>
      </c>
      <c r="J81" s="206" t="s">
        <v>50</v>
      </c>
      <c r="K81" s="206">
        <f>D88</f>
        <v>1.3</v>
      </c>
      <c r="L81" s="206" t="s">
        <v>50</v>
      </c>
      <c r="M81" s="209">
        <f>D89</f>
        <v>1000</v>
      </c>
      <c r="N81" s="209"/>
      <c r="O81" s="209"/>
      <c r="P81" s="206"/>
      <c r="Q81" s="212"/>
      <c r="R81" s="206">
        <f>E81*G81*I81*M81*K81</f>
        <v>4391.3999999999996</v>
      </c>
      <c r="S81" s="206"/>
      <c r="T81" s="42"/>
      <c r="U81" s="43"/>
      <c r="V81" s="215">
        <f>E81*G81*I81*K81*M81</f>
        <v>4391.3999999999996</v>
      </c>
      <c r="W81" s="215"/>
    </row>
    <row r="82" spans="1:23">
      <c r="A82" s="228"/>
      <c r="B82" s="231"/>
      <c r="C82" s="31" t="s">
        <v>51</v>
      </c>
      <c r="D82" s="26">
        <v>5.63</v>
      </c>
      <c r="E82" s="236"/>
      <c r="F82" s="207"/>
      <c r="G82" s="210"/>
      <c r="H82" s="207"/>
      <c r="I82" s="207"/>
      <c r="J82" s="207"/>
      <c r="K82" s="207"/>
      <c r="L82" s="207"/>
      <c r="M82" s="210"/>
      <c r="N82" s="210"/>
      <c r="O82" s="210"/>
      <c r="P82" s="207"/>
      <c r="Q82" s="213"/>
      <c r="R82" s="207"/>
      <c r="S82" s="207"/>
      <c r="T82" s="24"/>
      <c r="U82" s="44"/>
      <c r="V82" s="215"/>
      <c r="W82" s="215"/>
    </row>
    <row r="83" spans="1:23" ht="15.75" customHeight="1">
      <c r="A83" s="228"/>
      <c r="B83" s="231"/>
      <c r="C83" s="31" t="s">
        <v>52</v>
      </c>
      <c r="D83" s="26" t="s">
        <v>35</v>
      </c>
      <c r="E83" s="236"/>
      <c r="F83" s="207"/>
      <c r="G83" s="210"/>
      <c r="H83" s="207"/>
      <c r="I83" s="207"/>
      <c r="J83" s="207"/>
      <c r="K83" s="207"/>
      <c r="L83" s="207"/>
      <c r="M83" s="210"/>
      <c r="N83" s="210"/>
      <c r="O83" s="210"/>
      <c r="P83" s="207"/>
      <c r="Q83" s="213"/>
      <c r="R83" s="207"/>
      <c r="S83" s="207"/>
      <c r="T83" s="24"/>
      <c r="U83" s="44"/>
      <c r="V83" s="215"/>
      <c r="W83" s="215"/>
    </row>
    <row r="84" spans="1:23" ht="15.75" customHeight="1">
      <c r="A84" s="228"/>
      <c r="B84" s="231"/>
      <c r="C84" s="32" t="s">
        <v>73</v>
      </c>
      <c r="D84" s="33">
        <v>1</v>
      </c>
      <c r="E84" s="236"/>
      <c r="F84" s="207"/>
      <c r="G84" s="210"/>
      <c r="H84" s="207"/>
      <c r="I84" s="207"/>
      <c r="J84" s="207"/>
      <c r="K84" s="207"/>
      <c r="L84" s="207"/>
      <c r="M84" s="210"/>
      <c r="N84" s="210"/>
      <c r="O84" s="210"/>
      <c r="P84" s="207"/>
      <c r="Q84" s="213"/>
      <c r="R84" s="207"/>
      <c r="S84" s="207"/>
      <c r="T84" s="24"/>
      <c r="U84" s="44"/>
      <c r="V84" s="215"/>
      <c r="W84" s="215"/>
    </row>
    <row r="85" spans="1:23">
      <c r="A85" s="228"/>
      <c r="B85" s="231"/>
      <c r="C85" s="34" t="s">
        <v>75</v>
      </c>
      <c r="D85" s="45">
        <v>0.6</v>
      </c>
      <c r="E85" s="236"/>
      <c r="F85" s="207"/>
      <c r="G85" s="210"/>
      <c r="H85" s="207"/>
      <c r="I85" s="207"/>
      <c r="J85" s="207"/>
      <c r="K85" s="207"/>
      <c r="L85" s="207"/>
      <c r="M85" s="210"/>
      <c r="N85" s="210"/>
      <c r="O85" s="210"/>
      <c r="P85" s="207"/>
      <c r="Q85" s="213"/>
      <c r="R85" s="207"/>
      <c r="S85" s="207"/>
      <c r="T85" s="24"/>
      <c r="U85" s="44"/>
      <c r="V85" s="215"/>
      <c r="W85" s="215"/>
    </row>
    <row r="86" spans="1:23">
      <c r="A86" s="228"/>
      <c r="B86" s="231"/>
      <c r="C86" s="216" t="s">
        <v>55</v>
      </c>
      <c r="D86" s="217"/>
      <c r="E86" s="236"/>
      <c r="F86" s="207"/>
      <c r="G86" s="210"/>
      <c r="H86" s="207"/>
      <c r="I86" s="207"/>
      <c r="J86" s="207"/>
      <c r="K86" s="207"/>
      <c r="L86" s="207"/>
      <c r="M86" s="210"/>
      <c r="N86" s="210"/>
      <c r="O86" s="210"/>
      <c r="P86" s="207"/>
      <c r="Q86" s="213"/>
      <c r="R86" s="207"/>
      <c r="S86" s="207"/>
      <c r="T86" s="24"/>
      <c r="U86" s="44"/>
      <c r="V86" s="215"/>
      <c r="W86" s="215"/>
    </row>
    <row r="87" spans="1:23" ht="26.25" hidden="1" customHeight="1">
      <c r="A87" s="228"/>
      <c r="B87" s="231"/>
      <c r="C87" s="36" t="s">
        <v>66</v>
      </c>
      <c r="D87" s="37"/>
      <c r="E87" s="236"/>
      <c r="F87" s="207"/>
      <c r="G87" s="210"/>
      <c r="H87" s="207"/>
      <c r="I87" s="207"/>
      <c r="J87" s="207"/>
      <c r="K87" s="207"/>
      <c r="L87" s="207"/>
      <c r="M87" s="210"/>
      <c r="N87" s="210"/>
      <c r="O87" s="210"/>
      <c r="P87" s="207"/>
      <c r="Q87" s="213"/>
      <c r="R87" s="207"/>
      <c r="S87" s="207"/>
      <c r="T87" s="24"/>
      <c r="U87" s="44"/>
      <c r="V87" s="215"/>
      <c r="W87" s="215"/>
    </row>
    <row r="88" spans="1:23" ht="30.75" customHeight="1">
      <c r="A88" s="228"/>
      <c r="B88" s="231"/>
      <c r="C88" s="38" t="s">
        <v>59</v>
      </c>
      <c r="D88" s="37">
        <v>1.3</v>
      </c>
      <c r="E88" s="236"/>
      <c r="F88" s="207"/>
      <c r="G88" s="210"/>
      <c r="H88" s="207"/>
      <c r="I88" s="207"/>
      <c r="J88" s="207"/>
      <c r="K88" s="207"/>
      <c r="L88" s="207"/>
      <c r="M88" s="210"/>
      <c r="N88" s="210"/>
      <c r="O88" s="210"/>
      <c r="P88" s="207"/>
      <c r="Q88" s="213"/>
      <c r="R88" s="207"/>
      <c r="S88" s="207"/>
      <c r="T88" s="24"/>
      <c r="U88" s="44"/>
      <c r="V88" s="215"/>
      <c r="W88" s="215"/>
    </row>
    <row r="89" spans="1:23">
      <c r="A89" s="229"/>
      <c r="B89" s="232"/>
      <c r="C89" s="40" t="s">
        <v>60</v>
      </c>
      <c r="D89" s="41">
        <v>1000</v>
      </c>
      <c r="E89" s="237"/>
      <c r="F89" s="208"/>
      <c r="G89" s="211"/>
      <c r="H89" s="208"/>
      <c r="I89" s="208"/>
      <c r="J89" s="208"/>
      <c r="K89" s="208"/>
      <c r="L89" s="208"/>
      <c r="M89" s="211"/>
      <c r="N89" s="211"/>
      <c r="O89" s="211"/>
      <c r="P89" s="208"/>
      <c r="Q89" s="214"/>
      <c r="R89" s="208"/>
      <c r="S89" s="208"/>
      <c r="T89" s="46"/>
      <c r="U89" s="47"/>
      <c r="V89" s="215"/>
      <c r="W89" s="215"/>
    </row>
    <row r="90" spans="1:23" ht="15.75" customHeight="1">
      <c r="A90" s="238" t="s">
        <v>82</v>
      </c>
      <c r="B90" s="239"/>
      <c r="C90" s="239"/>
      <c r="D90" s="239"/>
      <c r="E90" s="239"/>
      <c r="F90" s="240"/>
      <c r="G90" s="239"/>
      <c r="H90" s="239"/>
      <c r="I90" s="239"/>
      <c r="J90" s="239"/>
      <c r="K90" s="239"/>
      <c r="L90" s="239"/>
      <c r="M90" s="239"/>
      <c r="N90" s="239"/>
      <c r="O90" s="239"/>
      <c r="P90" s="239"/>
      <c r="Q90" s="239"/>
      <c r="R90" s="239"/>
      <c r="S90" s="239"/>
      <c r="T90" s="239"/>
      <c r="U90" s="241"/>
      <c r="V90" s="242">
        <f>V81+V71</f>
        <v>7319</v>
      </c>
      <c r="W90" s="243"/>
    </row>
    <row r="91" spans="1:23" ht="15.75" customHeight="1">
      <c r="A91" s="244" t="s">
        <v>83</v>
      </c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6"/>
    </row>
    <row r="92" spans="1:23" ht="15.75" customHeight="1">
      <c r="A92" s="223" t="s">
        <v>47</v>
      </c>
      <c r="B92" s="224"/>
      <c r="C92" s="224"/>
      <c r="D92" s="224"/>
      <c r="E92" s="224"/>
      <c r="F92" s="225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6"/>
    </row>
    <row r="93" spans="1:23" ht="36" customHeight="1">
      <c r="A93" s="227" t="s">
        <v>84</v>
      </c>
      <c r="B93" s="230" t="s">
        <v>85</v>
      </c>
      <c r="C93" s="233" t="s">
        <v>86</v>
      </c>
      <c r="D93" s="234"/>
      <c r="E93" s="235">
        <f>D94</f>
        <v>2.4700000000000002</v>
      </c>
      <c r="F93" s="206" t="s">
        <v>50</v>
      </c>
      <c r="G93" s="209">
        <f>D96</f>
        <v>1</v>
      </c>
      <c r="H93" s="206" t="s">
        <v>50</v>
      </c>
      <c r="I93" s="206">
        <f>D97</f>
        <v>1</v>
      </c>
      <c r="J93" s="206" t="s">
        <v>50</v>
      </c>
      <c r="K93" s="206">
        <f>D100</f>
        <v>1.3</v>
      </c>
      <c r="L93" s="206" t="s">
        <v>50</v>
      </c>
      <c r="M93" s="209">
        <f>D101</f>
        <v>1000</v>
      </c>
      <c r="N93" s="209"/>
      <c r="O93" s="209"/>
      <c r="P93" s="206"/>
      <c r="Q93" s="212"/>
      <c r="R93" s="206">
        <f>E93*G93*I93*M93*K93</f>
        <v>3211</v>
      </c>
      <c r="S93" s="206"/>
      <c r="T93" s="42"/>
      <c r="U93" s="43"/>
      <c r="V93" s="215">
        <f>E93*G93*I93*K93*M93</f>
        <v>3211.0000000000005</v>
      </c>
      <c r="W93" s="215"/>
    </row>
    <row r="94" spans="1:23">
      <c r="A94" s="228"/>
      <c r="B94" s="231"/>
      <c r="C94" s="31" t="s">
        <v>51</v>
      </c>
      <c r="D94" s="26">
        <v>2.4700000000000002</v>
      </c>
      <c r="E94" s="236"/>
      <c r="F94" s="207"/>
      <c r="G94" s="210"/>
      <c r="H94" s="207"/>
      <c r="I94" s="207"/>
      <c r="J94" s="207"/>
      <c r="K94" s="207"/>
      <c r="L94" s="207"/>
      <c r="M94" s="210"/>
      <c r="N94" s="210"/>
      <c r="O94" s="210"/>
      <c r="P94" s="207"/>
      <c r="Q94" s="213"/>
      <c r="R94" s="207"/>
      <c r="S94" s="207"/>
      <c r="T94" s="24"/>
      <c r="U94" s="44"/>
      <c r="V94" s="215"/>
      <c r="W94" s="215"/>
    </row>
    <row r="95" spans="1:23" ht="15.75" customHeight="1">
      <c r="A95" s="228"/>
      <c r="B95" s="231"/>
      <c r="C95" s="31" t="s">
        <v>52</v>
      </c>
      <c r="D95" s="26" t="s">
        <v>35</v>
      </c>
      <c r="E95" s="236"/>
      <c r="F95" s="207"/>
      <c r="G95" s="210"/>
      <c r="H95" s="207"/>
      <c r="I95" s="207"/>
      <c r="J95" s="207"/>
      <c r="K95" s="207"/>
      <c r="L95" s="207"/>
      <c r="M95" s="210"/>
      <c r="N95" s="210"/>
      <c r="O95" s="210"/>
      <c r="P95" s="207"/>
      <c r="Q95" s="213"/>
      <c r="R95" s="207"/>
      <c r="S95" s="207"/>
      <c r="T95" s="24"/>
      <c r="U95" s="44"/>
      <c r="V95" s="215"/>
      <c r="W95" s="215"/>
    </row>
    <row r="96" spans="1:23" ht="15.75" customHeight="1">
      <c r="A96" s="228"/>
      <c r="B96" s="231"/>
      <c r="C96" s="32" t="s">
        <v>73</v>
      </c>
      <c r="D96" s="33">
        <v>1</v>
      </c>
      <c r="E96" s="236"/>
      <c r="F96" s="207"/>
      <c r="G96" s="210"/>
      <c r="H96" s="207"/>
      <c r="I96" s="207"/>
      <c r="J96" s="207"/>
      <c r="K96" s="207"/>
      <c r="L96" s="207"/>
      <c r="M96" s="210"/>
      <c r="N96" s="210"/>
      <c r="O96" s="210"/>
      <c r="P96" s="207"/>
      <c r="Q96" s="213"/>
      <c r="R96" s="207"/>
      <c r="S96" s="207"/>
      <c r="T96" s="24"/>
      <c r="U96" s="44"/>
      <c r="V96" s="215"/>
      <c r="W96" s="215"/>
    </row>
    <row r="97" spans="1:23">
      <c r="A97" s="228"/>
      <c r="B97" s="231"/>
      <c r="C97" s="34" t="s">
        <v>54</v>
      </c>
      <c r="D97" s="45">
        <v>1</v>
      </c>
      <c r="E97" s="236"/>
      <c r="F97" s="207"/>
      <c r="G97" s="210"/>
      <c r="H97" s="207"/>
      <c r="I97" s="207"/>
      <c r="J97" s="207"/>
      <c r="K97" s="207"/>
      <c r="L97" s="207"/>
      <c r="M97" s="210"/>
      <c r="N97" s="210"/>
      <c r="O97" s="210"/>
      <c r="P97" s="207"/>
      <c r="Q97" s="213"/>
      <c r="R97" s="207"/>
      <c r="S97" s="207"/>
      <c r="T97" s="24"/>
      <c r="U97" s="44"/>
      <c r="V97" s="215"/>
      <c r="W97" s="215"/>
    </row>
    <row r="98" spans="1:23">
      <c r="A98" s="228"/>
      <c r="B98" s="231"/>
      <c r="C98" s="216" t="s">
        <v>55</v>
      </c>
      <c r="D98" s="217"/>
      <c r="E98" s="236"/>
      <c r="F98" s="207"/>
      <c r="G98" s="210"/>
      <c r="H98" s="207"/>
      <c r="I98" s="207"/>
      <c r="J98" s="207"/>
      <c r="K98" s="207"/>
      <c r="L98" s="207"/>
      <c r="M98" s="210"/>
      <c r="N98" s="210"/>
      <c r="O98" s="210"/>
      <c r="P98" s="207"/>
      <c r="Q98" s="213"/>
      <c r="R98" s="207"/>
      <c r="S98" s="207"/>
      <c r="T98" s="24"/>
      <c r="U98" s="44"/>
      <c r="V98" s="215"/>
      <c r="W98" s="215"/>
    </row>
    <row r="99" spans="1:23" ht="26.25" hidden="1" customHeight="1">
      <c r="A99" s="228"/>
      <c r="B99" s="231"/>
      <c r="C99" s="36" t="s">
        <v>66</v>
      </c>
      <c r="D99" s="37"/>
      <c r="E99" s="236"/>
      <c r="F99" s="207"/>
      <c r="G99" s="210"/>
      <c r="H99" s="207"/>
      <c r="I99" s="207"/>
      <c r="J99" s="207"/>
      <c r="K99" s="207"/>
      <c r="L99" s="207"/>
      <c r="M99" s="210"/>
      <c r="N99" s="210"/>
      <c r="O99" s="210"/>
      <c r="P99" s="207"/>
      <c r="Q99" s="213"/>
      <c r="R99" s="207"/>
      <c r="S99" s="207"/>
      <c r="T99" s="24"/>
      <c r="U99" s="44"/>
      <c r="V99" s="215"/>
      <c r="W99" s="215"/>
    </row>
    <row r="100" spans="1:23" ht="30.75" customHeight="1">
      <c r="A100" s="228"/>
      <c r="B100" s="231"/>
      <c r="C100" s="38" t="s">
        <v>59</v>
      </c>
      <c r="D100" s="37">
        <v>1.3</v>
      </c>
      <c r="E100" s="236"/>
      <c r="F100" s="207"/>
      <c r="G100" s="210"/>
      <c r="H100" s="207"/>
      <c r="I100" s="207"/>
      <c r="J100" s="207"/>
      <c r="K100" s="207"/>
      <c r="L100" s="207"/>
      <c r="M100" s="210"/>
      <c r="N100" s="210"/>
      <c r="O100" s="210"/>
      <c r="P100" s="207"/>
      <c r="Q100" s="213"/>
      <c r="R100" s="207"/>
      <c r="S100" s="207"/>
      <c r="T100" s="24"/>
      <c r="U100" s="44"/>
      <c r="V100" s="215"/>
      <c r="W100" s="215"/>
    </row>
    <row r="101" spans="1:23">
      <c r="A101" s="229"/>
      <c r="B101" s="232"/>
      <c r="C101" s="40" t="s">
        <v>60</v>
      </c>
      <c r="D101" s="41">
        <v>1000</v>
      </c>
      <c r="E101" s="237"/>
      <c r="F101" s="208"/>
      <c r="G101" s="211"/>
      <c r="H101" s="208"/>
      <c r="I101" s="208"/>
      <c r="J101" s="208"/>
      <c r="K101" s="208"/>
      <c r="L101" s="208"/>
      <c r="M101" s="211"/>
      <c r="N101" s="211"/>
      <c r="O101" s="211"/>
      <c r="P101" s="208"/>
      <c r="Q101" s="214"/>
      <c r="R101" s="208"/>
      <c r="S101" s="208"/>
      <c r="T101" s="46"/>
      <c r="U101" s="47"/>
      <c r="V101" s="215"/>
      <c r="W101" s="215"/>
    </row>
    <row r="102" spans="1:23" ht="15.75" hidden="1" customHeight="1">
      <c r="A102" s="223" t="s">
        <v>62</v>
      </c>
      <c r="B102" s="224"/>
      <c r="C102" s="224"/>
      <c r="D102" s="224"/>
      <c r="E102" s="224"/>
      <c r="F102" s="225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6"/>
    </row>
    <row r="103" spans="1:23" ht="36" hidden="1" customHeight="1">
      <c r="A103" s="227" t="s">
        <v>87</v>
      </c>
      <c r="B103" s="230" t="s">
        <v>85</v>
      </c>
      <c r="C103" s="233" t="s">
        <v>88</v>
      </c>
      <c r="D103" s="234"/>
      <c r="E103" s="235">
        <f>D104</f>
        <v>0</v>
      </c>
      <c r="F103" s="206" t="s">
        <v>50</v>
      </c>
      <c r="G103" s="209">
        <f>D106</f>
        <v>1</v>
      </c>
      <c r="H103" s="206" t="s">
        <v>50</v>
      </c>
      <c r="I103" s="206">
        <f>D107</f>
        <v>0</v>
      </c>
      <c r="J103" s="206" t="s">
        <v>50</v>
      </c>
      <c r="K103" s="206">
        <f>D110</f>
        <v>1.3</v>
      </c>
      <c r="L103" s="206" t="s">
        <v>50</v>
      </c>
      <c r="M103" s="209">
        <f>D111</f>
        <v>1000</v>
      </c>
      <c r="N103" s="209"/>
      <c r="O103" s="209"/>
      <c r="P103" s="206"/>
      <c r="Q103" s="212"/>
      <c r="R103" s="206">
        <f>E103*G103*I103*M103*K103</f>
        <v>0</v>
      </c>
      <c r="S103" s="206"/>
      <c r="T103" s="42"/>
      <c r="U103" s="43"/>
      <c r="V103" s="215">
        <f>E103*G103*I103*K103*M103</f>
        <v>0</v>
      </c>
      <c r="W103" s="215"/>
    </row>
    <row r="104" spans="1:23" hidden="1">
      <c r="A104" s="228"/>
      <c r="B104" s="231"/>
      <c r="C104" s="31" t="s">
        <v>51</v>
      </c>
      <c r="D104" s="26"/>
      <c r="E104" s="236"/>
      <c r="F104" s="207"/>
      <c r="G104" s="210"/>
      <c r="H104" s="207"/>
      <c r="I104" s="207"/>
      <c r="J104" s="207"/>
      <c r="K104" s="207"/>
      <c r="L104" s="207"/>
      <c r="M104" s="210"/>
      <c r="N104" s="210"/>
      <c r="O104" s="210"/>
      <c r="P104" s="207"/>
      <c r="Q104" s="213"/>
      <c r="R104" s="207"/>
      <c r="S104" s="207"/>
      <c r="T104" s="24"/>
      <c r="U104" s="44"/>
      <c r="V104" s="215"/>
      <c r="W104" s="215"/>
    </row>
    <row r="105" spans="1:23" ht="15.75" hidden="1" customHeight="1">
      <c r="A105" s="228"/>
      <c r="B105" s="231"/>
      <c r="C105" s="31" t="s">
        <v>52</v>
      </c>
      <c r="D105" s="26" t="s">
        <v>35</v>
      </c>
      <c r="E105" s="236"/>
      <c r="F105" s="207"/>
      <c r="G105" s="210"/>
      <c r="H105" s="207"/>
      <c r="I105" s="207"/>
      <c r="J105" s="207"/>
      <c r="K105" s="207"/>
      <c r="L105" s="207"/>
      <c r="M105" s="210"/>
      <c r="N105" s="210"/>
      <c r="O105" s="210"/>
      <c r="P105" s="207"/>
      <c r="Q105" s="213"/>
      <c r="R105" s="207"/>
      <c r="S105" s="207"/>
      <c r="T105" s="24"/>
      <c r="U105" s="44"/>
      <c r="V105" s="215"/>
      <c r="W105" s="215"/>
    </row>
    <row r="106" spans="1:23" ht="15.75" hidden="1" customHeight="1">
      <c r="A106" s="228"/>
      <c r="B106" s="231"/>
      <c r="C106" s="32" t="s">
        <v>73</v>
      </c>
      <c r="D106" s="33">
        <v>1</v>
      </c>
      <c r="E106" s="236"/>
      <c r="F106" s="207"/>
      <c r="G106" s="210"/>
      <c r="H106" s="207"/>
      <c r="I106" s="207"/>
      <c r="J106" s="207"/>
      <c r="K106" s="207"/>
      <c r="L106" s="207"/>
      <c r="M106" s="210"/>
      <c r="N106" s="210"/>
      <c r="O106" s="210"/>
      <c r="P106" s="207"/>
      <c r="Q106" s="213"/>
      <c r="R106" s="207"/>
      <c r="S106" s="207"/>
      <c r="T106" s="24"/>
      <c r="U106" s="44"/>
      <c r="V106" s="215"/>
      <c r="W106" s="215"/>
    </row>
    <row r="107" spans="1:23" hidden="1">
      <c r="A107" s="228"/>
      <c r="B107" s="231"/>
      <c r="C107" s="34" t="s">
        <v>75</v>
      </c>
      <c r="D107" s="45"/>
      <c r="E107" s="236"/>
      <c r="F107" s="207"/>
      <c r="G107" s="210"/>
      <c r="H107" s="207"/>
      <c r="I107" s="207"/>
      <c r="J107" s="207"/>
      <c r="K107" s="207"/>
      <c r="L107" s="207"/>
      <c r="M107" s="210"/>
      <c r="N107" s="210"/>
      <c r="O107" s="210"/>
      <c r="P107" s="207"/>
      <c r="Q107" s="213"/>
      <c r="R107" s="207"/>
      <c r="S107" s="207"/>
      <c r="T107" s="24"/>
      <c r="U107" s="44"/>
      <c r="V107" s="215"/>
      <c r="W107" s="215"/>
    </row>
    <row r="108" spans="1:23" hidden="1">
      <c r="A108" s="228"/>
      <c r="B108" s="231"/>
      <c r="C108" s="216" t="s">
        <v>55</v>
      </c>
      <c r="D108" s="217"/>
      <c r="E108" s="236"/>
      <c r="F108" s="207"/>
      <c r="G108" s="210"/>
      <c r="H108" s="207"/>
      <c r="I108" s="207"/>
      <c r="J108" s="207"/>
      <c r="K108" s="207"/>
      <c r="L108" s="207"/>
      <c r="M108" s="210"/>
      <c r="N108" s="210"/>
      <c r="O108" s="210"/>
      <c r="P108" s="207"/>
      <c r="Q108" s="213"/>
      <c r="R108" s="207"/>
      <c r="S108" s="207"/>
      <c r="T108" s="24"/>
      <c r="U108" s="44"/>
      <c r="V108" s="215"/>
      <c r="W108" s="215"/>
    </row>
    <row r="109" spans="1:23" ht="26.25" hidden="1" customHeight="1">
      <c r="A109" s="228"/>
      <c r="B109" s="231"/>
      <c r="C109" s="36" t="s">
        <v>66</v>
      </c>
      <c r="D109" s="37"/>
      <c r="E109" s="236"/>
      <c r="F109" s="207"/>
      <c r="G109" s="210"/>
      <c r="H109" s="207"/>
      <c r="I109" s="207"/>
      <c r="J109" s="207"/>
      <c r="K109" s="207"/>
      <c r="L109" s="207"/>
      <c r="M109" s="210"/>
      <c r="N109" s="210"/>
      <c r="O109" s="210"/>
      <c r="P109" s="207"/>
      <c r="Q109" s="213"/>
      <c r="R109" s="207"/>
      <c r="S109" s="207"/>
      <c r="T109" s="24"/>
      <c r="U109" s="44"/>
      <c r="V109" s="215"/>
      <c r="W109" s="215"/>
    </row>
    <row r="110" spans="1:23" ht="30.75" hidden="1" customHeight="1">
      <c r="A110" s="228"/>
      <c r="B110" s="231"/>
      <c r="C110" s="38" t="s">
        <v>59</v>
      </c>
      <c r="D110" s="37">
        <v>1.3</v>
      </c>
      <c r="E110" s="236"/>
      <c r="F110" s="207"/>
      <c r="G110" s="210"/>
      <c r="H110" s="207"/>
      <c r="I110" s="207"/>
      <c r="J110" s="207"/>
      <c r="K110" s="207"/>
      <c r="L110" s="207"/>
      <c r="M110" s="210"/>
      <c r="N110" s="210"/>
      <c r="O110" s="210"/>
      <c r="P110" s="207"/>
      <c r="Q110" s="213"/>
      <c r="R110" s="207"/>
      <c r="S110" s="207"/>
      <c r="T110" s="24"/>
      <c r="U110" s="44"/>
      <c r="V110" s="215"/>
      <c r="W110" s="215"/>
    </row>
    <row r="111" spans="1:23" hidden="1">
      <c r="A111" s="229"/>
      <c r="B111" s="232"/>
      <c r="C111" s="40" t="s">
        <v>60</v>
      </c>
      <c r="D111" s="41">
        <v>1000</v>
      </c>
      <c r="E111" s="237"/>
      <c r="F111" s="208"/>
      <c r="G111" s="211"/>
      <c r="H111" s="208"/>
      <c r="I111" s="208"/>
      <c r="J111" s="208"/>
      <c r="K111" s="208"/>
      <c r="L111" s="208"/>
      <c r="M111" s="211"/>
      <c r="N111" s="211"/>
      <c r="O111" s="211"/>
      <c r="P111" s="208"/>
      <c r="Q111" s="214"/>
      <c r="R111" s="208"/>
      <c r="S111" s="208"/>
      <c r="T111" s="46"/>
      <c r="U111" s="47"/>
      <c r="V111" s="215"/>
      <c r="W111" s="215"/>
    </row>
    <row r="112" spans="1:23" ht="15.75" customHeight="1" thickBot="1">
      <c r="A112" s="218" t="s">
        <v>89</v>
      </c>
      <c r="B112" s="219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20"/>
      <c r="V112" s="221">
        <f>V103+V93</f>
        <v>3211.0000000000005</v>
      </c>
      <c r="W112" s="222"/>
    </row>
    <row r="113" spans="1:24" s="22" customFormat="1" ht="16.5" customHeight="1">
      <c r="A113" s="48"/>
      <c r="B113" s="197" t="s">
        <v>90</v>
      </c>
      <c r="C113" s="198"/>
      <c r="D113" s="199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1">
        <f>V112+V90+V68+V46</f>
        <v>191880.52000000002</v>
      </c>
      <c r="W113" s="202"/>
    </row>
    <row r="114" spans="1:24" s="50" customFormat="1" ht="31.5" customHeight="1">
      <c r="A114" s="49"/>
      <c r="B114" s="197" t="s">
        <v>145</v>
      </c>
      <c r="C114" s="198"/>
      <c r="D114" s="199"/>
      <c r="E114" s="203">
        <v>4.09</v>
      </c>
      <c r="F114" s="204"/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04"/>
      <c r="R114" s="204"/>
      <c r="S114" s="204"/>
      <c r="T114" s="204"/>
      <c r="U114" s="205"/>
      <c r="V114" s="201">
        <f>V113*E114</f>
        <v>784791.32680000004</v>
      </c>
      <c r="W114" s="202"/>
    </row>
    <row r="115" spans="1:24" s="51" customFormat="1" ht="16.5" customHeight="1">
      <c r="A115" s="48"/>
      <c r="B115" s="193" t="s">
        <v>91</v>
      </c>
      <c r="C115" s="193"/>
      <c r="D115" s="193"/>
      <c r="E115" s="194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5">
        <f>V114</f>
        <v>784791.32680000004</v>
      </c>
      <c r="W115" s="195"/>
    </row>
    <row r="116" spans="1:24" s="51" customFormat="1" ht="16.5" customHeight="1">
      <c r="A116" s="52"/>
      <c r="B116" s="53"/>
      <c r="C116" s="53"/>
      <c r="D116" s="53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5"/>
      <c r="W116" s="55"/>
    </row>
    <row r="117" spans="1:24" s="51" customFormat="1" ht="16.5" customHeight="1">
      <c r="A117" s="56"/>
      <c r="B117" s="53"/>
      <c r="C117" s="53"/>
      <c r="D117" s="53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5"/>
      <c r="W117" s="55"/>
    </row>
    <row r="118" spans="1:24" s="57" customFormat="1" ht="15" customHeight="1">
      <c r="A118" s="196" t="s">
        <v>116</v>
      </c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  <c r="L118" s="196"/>
      <c r="M118" s="196"/>
      <c r="N118" s="196"/>
      <c r="O118" s="196"/>
      <c r="P118" s="196"/>
      <c r="Q118" s="196"/>
      <c r="R118" s="196"/>
      <c r="S118" s="196"/>
      <c r="T118" s="196"/>
      <c r="U118" s="196"/>
      <c r="V118" s="196"/>
      <c r="W118" s="196"/>
    </row>
    <row r="119" spans="1:24" s="57" customFormat="1" ht="12.75" customHeight="1">
      <c r="A119" s="192" t="s">
        <v>92</v>
      </c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4" s="57" customFormat="1" ht="12.7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</row>
    <row r="121" spans="1:24" s="57" customFormat="1" ht="9.9499999999999993" customHeight="1">
      <c r="A121" s="59"/>
      <c r="B121" s="60"/>
      <c r="D121" s="61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</row>
    <row r="122" spans="1:24" s="57" customFormat="1" ht="15" customHeight="1">
      <c r="A122" s="196" t="s">
        <v>117</v>
      </c>
      <c r="B122" s="196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6"/>
      <c r="Q122" s="196"/>
      <c r="R122" s="196"/>
      <c r="S122" s="196"/>
      <c r="T122" s="196"/>
      <c r="U122" s="196"/>
      <c r="V122" s="196"/>
      <c r="W122" s="196"/>
    </row>
    <row r="123" spans="1:24" s="57" customFormat="1" ht="12.75" customHeight="1">
      <c r="A123" s="192" t="s">
        <v>92</v>
      </c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8" spans="1:24" ht="20.25" customHeight="1">
      <c r="X128" s="64"/>
    </row>
    <row r="131" spans="24:24">
      <c r="X131" s="64"/>
    </row>
  </sheetData>
  <mergeCells count="222">
    <mergeCell ref="A6:C6"/>
    <mergeCell ref="D1:W1"/>
    <mergeCell ref="D2:W2"/>
    <mergeCell ref="A4:C4"/>
    <mergeCell ref="A5:C5"/>
    <mergeCell ref="H3:W3"/>
    <mergeCell ref="H4:Q4"/>
    <mergeCell ref="H5:P5"/>
    <mergeCell ref="H6:P6"/>
    <mergeCell ref="H7:J7"/>
    <mergeCell ref="A8:C8"/>
    <mergeCell ref="H8:P8"/>
    <mergeCell ref="H9:P9"/>
    <mergeCell ref="C15:D15"/>
    <mergeCell ref="E15:U15"/>
    <mergeCell ref="V15:W15"/>
    <mergeCell ref="C16:D16"/>
    <mergeCell ref="E16:U16"/>
    <mergeCell ref="V16:W16"/>
    <mergeCell ref="A10:C10"/>
    <mergeCell ref="D10:U10"/>
    <mergeCell ref="A11:W11"/>
    <mergeCell ref="A12:W12"/>
    <mergeCell ref="A13:W13"/>
    <mergeCell ref="A14:C14"/>
    <mergeCell ref="D14:T14"/>
    <mergeCell ref="U14:W14"/>
    <mergeCell ref="A17:W17"/>
    <mergeCell ref="A18:W18"/>
    <mergeCell ref="A19:A30"/>
    <mergeCell ref="B19:B30"/>
    <mergeCell ref="C19:D19"/>
    <mergeCell ref="E19:E30"/>
    <mergeCell ref="F19:F30"/>
    <mergeCell ref="G19:G30"/>
    <mergeCell ref="H19:H30"/>
    <mergeCell ref="I19:I30"/>
    <mergeCell ref="V19:W30"/>
    <mergeCell ref="C24:D24"/>
    <mergeCell ref="A31:U31"/>
    <mergeCell ref="V31:W31"/>
    <mergeCell ref="A32:W32"/>
    <mergeCell ref="A33:A44"/>
    <mergeCell ref="B33:B44"/>
    <mergeCell ref="C33:D33"/>
    <mergeCell ref="E33:E44"/>
    <mergeCell ref="F33:F44"/>
    <mergeCell ref="P19:P30"/>
    <mergeCell ref="Q19:Q30"/>
    <mergeCell ref="R19:R30"/>
    <mergeCell ref="S19:S30"/>
    <mergeCell ref="T19:T30"/>
    <mergeCell ref="U19:U30"/>
    <mergeCell ref="J19:J30"/>
    <mergeCell ref="K19:K30"/>
    <mergeCell ref="L19:L30"/>
    <mergeCell ref="M19:M30"/>
    <mergeCell ref="N19:N30"/>
    <mergeCell ref="O19:O30"/>
    <mergeCell ref="S33:S44"/>
    <mergeCell ref="T33:T44"/>
    <mergeCell ref="U33:U44"/>
    <mergeCell ref="V33:W44"/>
    <mergeCell ref="C38:D38"/>
    <mergeCell ref="A45:U45"/>
    <mergeCell ref="V45:W45"/>
    <mergeCell ref="M33:M44"/>
    <mergeCell ref="N33:N44"/>
    <mergeCell ref="O33:O44"/>
    <mergeCell ref="P33:P44"/>
    <mergeCell ref="Q33:Q44"/>
    <mergeCell ref="R33:R44"/>
    <mergeCell ref="G33:G44"/>
    <mergeCell ref="H33:H44"/>
    <mergeCell ref="I33:I44"/>
    <mergeCell ref="J33:J44"/>
    <mergeCell ref="K33:K44"/>
    <mergeCell ref="L33:L44"/>
    <mergeCell ref="A46:U46"/>
    <mergeCell ref="V46:W46"/>
    <mergeCell ref="A47:W47"/>
    <mergeCell ref="A48:W48"/>
    <mergeCell ref="A49:A57"/>
    <mergeCell ref="B49:B57"/>
    <mergeCell ref="C49:D49"/>
    <mergeCell ref="E49:E57"/>
    <mergeCell ref="F49:F57"/>
    <mergeCell ref="G49:G57"/>
    <mergeCell ref="C54:D54"/>
    <mergeCell ref="N49:N57"/>
    <mergeCell ref="O49:O57"/>
    <mergeCell ref="P49:P57"/>
    <mergeCell ref="Q49:Q57"/>
    <mergeCell ref="R49:S57"/>
    <mergeCell ref="V49:W57"/>
    <mergeCell ref="H49:H57"/>
    <mergeCell ref="I49:I57"/>
    <mergeCell ref="J49:J57"/>
    <mergeCell ref="K49:K57"/>
    <mergeCell ref="L49:L57"/>
    <mergeCell ref="M49:M57"/>
    <mergeCell ref="A58:W58"/>
    <mergeCell ref="A59:A67"/>
    <mergeCell ref="B59:B67"/>
    <mergeCell ref="C59:D59"/>
    <mergeCell ref="E59:E67"/>
    <mergeCell ref="F59:F67"/>
    <mergeCell ref="G59:G67"/>
    <mergeCell ref="H59:H67"/>
    <mergeCell ref="I59:I67"/>
    <mergeCell ref="P59:P67"/>
    <mergeCell ref="Q59:Q67"/>
    <mergeCell ref="R59:S67"/>
    <mergeCell ref="V59:W67"/>
    <mergeCell ref="C64:D64"/>
    <mergeCell ref="A68:U68"/>
    <mergeCell ref="V68:W68"/>
    <mergeCell ref="J59:J67"/>
    <mergeCell ref="K59:K67"/>
    <mergeCell ref="L59:L67"/>
    <mergeCell ref="M59:M67"/>
    <mergeCell ref="N59:N67"/>
    <mergeCell ref="O59:O67"/>
    <mergeCell ref="A69:W69"/>
    <mergeCell ref="I81:I89"/>
    <mergeCell ref="A70:W70"/>
    <mergeCell ref="A71:A79"/>
    <mergeCell ref="B71:B79"/>
    <mergeCell ref="C71:D71"/>
    <mergeCell ref="E71:E79"/>
    <mergeCell ref="F71:F79"/>
    <mergeCell ref="G71:G79"/>
    <mergeCell ref="H71:H79"/>
    <mergeCell ref="I71:I79"/>
    <mergeCell ref="R71:S79"/>
    <mergeCell ref="V71:W79"/>
    <mergeCell ref="C76:D76"/>
    <mergeCell ref="J93:J101"/>
    <mergeCell ref="A80:W80"/>
    <mergeCell ref="J71:J79"/>
    <mergeCell ref="K71:K79"/>
    <mergeCell ref="L71:L79"/>
    <mergeCell ref="M71:M79"/>
    <mergeCell ref="N71:N79"/>
    <mergeCell ref="O71:O79"/>
    <mergeCell ref="A81:A89"/>
    <mergeCell ref="B81:B89"/>
    <mergeCell ref="C81:D81"/>
    <mergeCell ref="E81:E89"/>
    <mergeCell ref="F81:F89"/>
    <mergeCell ref="G81:G89"/>
    <mergeCell ref="C86:D86"/>
    <mergeCell ref="P71:P79"/>
    <mergeCell ref="Q71:Q79"/>
    <mergeCell ref="N81:N89"/>
    <mergeCell ref="O81:O89"/>
    <mergeCell ref="P81:P89"/>
    <mergeCell ref="Q81:Q89"/>
    <mergeCell ref="R81:S89"/>
    <mergeCell ref="V81:W89"/>
    <mergeCell ref="H81:H89"/>
    <mergeCell ref="I103:I111"/>
    <mergeCell ref="J81:J89"/>
    <mergeCell ref="K81:K89"/>
    <mergeCell ref="L81:L89"/>
    <mergeCell ref="M81:M89"/>
    <mergeCell ref="A90:U90"/>
    <mergeCell ref="V90:W90"/>
    <mergeCell ref="A91:W91"/>
    <mergeCell ref="A92:W92"/>
    <mergeCell ref="A93:A101"/>
    <mergeCell ref="B93:B101"/>
    <mergeCell ref="C93:D93"/>
    <mergeCell ref="E93:E101"/>
    <mergeCell ref="F93:F101"/>
    <mergeCell ref="G93:G101"/>
    <mergeCell ref="C98:D98"/>
    <mergeCell ref="N93:N101"/>
    <mergeCell ref="O93:O101"/>
    <mergeCell ref="P93:P101"/>
    <mergeCell ref="Q93:Q101"/>
    <mergeCell ref="R93:S101"/>
    <mergeCell ref="V93:W101"/>
    <mergeCell ref="H93:H101"/>
    <mergeCell ref="I93:I101"/>
    <mergeCell ref="K93:K101"/>
    <mergeCell ref="L93:L101"/>
    <mergeCell ref="M93:M101"/>
    <mergeCell ref="P103:P111"/>
    <mergeCell ref="Q103:Q111"/>
    <mergeCell ref="R103:S111"/>
    <mergeCell ref="V103:W111"/>
    <mergeCell ref="C108:D108"/>
    <mergeCell ref="A112:U112"/>
    <mergeCell ref="V112:W112"/>
    <mergeCell ref="J103:J111"/>
    <mergeCell ref="K103:K111"/>
    <mergeCell ref="L103:L111"/>
    <mergeCell ref="M103:M111"/>
    <mergeCell ref="N103:N111"/>
    <mergeCell ref="O103:O111"/>
    <mergeCell ref="A102:W102"/>
    <mergeCell ref="A103:A111"/>
    <mergeCell ref="B103:B111"/>
    <mergeCell ref="C103:D103"/>
    <mergeCell ref="E103:E111"/>
    <mergeCell ref="F103:F111"/>
    <mergeCell ref="G103:G111"/>
    <mergeCell ref="H103:H111"/>
    <mergeCell ref="A123:W123"/>
    <mergeCell ref="B115:D115"/>
    <mergeCell ref="E115:U115"/>
    <mergeCell ref="V115:W115"/>
    <mergeCell ref="A118:W118"/>
    <mergeCell ref="A119:W119"/>
    <mergeCell ref="A122:W122"/>
    <mergeCell ref="B113:D113"/>
    <mergeCell ref="E113:U113"/>
    <mergeCell ref="V113:W113"/>
    <mergeCell ref="B114:D114"/>
    <mergeCell ref="E114:U114"/>
    <mergeCell ref="V114:W114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46" fitToHeight="0" orientation="portrait" r:id="rId1"/>
  <rowBreaks count="1" manualBreakCount="1">
    <brk id="79" max="2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"/>
  <sheetViews>
    <sheetView tabSelected="1" topLeftCell="A27" zoomScale="70" zoomScaleNormal="70" zoomScaleSheetLayoutView="70" workbookViewId="0">
      <selection activeCell="AZ47" sqref="AZ47"/>
    </sheetView>
  </sheetViews>
  <sheetFormatPr defaultRowHeight="15.75"/>
  <cols>
    <col min="1" max="1" width="6.875" style="63" customWidth="1"/>
    <col min="2" max="2" width="17.75" style="23" customWidth="1"/>
    <col min="3" max="3" width="58.875" style="23" customWidth="1"/>
    <col min="4" max="4" width="8.875" style="27" customWidth="1"/>
    <col min="5" max="5" width="8.375" style="23" customWidth="1"/>
    <col min="6" max="6" width="2.375" style="23" customWidth="1"/>
    <col min="7" max="7" width="6.375" style="23" customWidth="1"/>
    <col min="8" max="8" width="2.125" style="23" customWidth="1"/>
    <col min="9" max="9" width="7.125" style="23" customWidth="1"/>
    <col min="10" max="10" width="2.875" style="23" customWidth="1"/>
    <col min="11" max="11" width="6.25" style="23" customWidth="1"/>
    <col min="12" max="12" width="2.625" style="23" customWidth="1"/>
    <col min="13" max="13" width="8.625" style="23" customWidth="1"/>
    <col min="14" max="14" width="2.75" style="23" customWidth="1"/>
    <col min="15" max="15" width="5.375" style="23" customWidth="1"/>
    <col min="16" max="21" width="0.875" style="23" customWidth="1"/>
    <col min="22" max="22" width="5.25" style="23" customWidth="1"/>
    <col min="23" max="23" width="11" style="23" customWidth="1"/>
    <col min="24" max="24" width="16.25" style="23" hidden="1" customWidth="1"/>
    <col min="25" max="47" width="0" style="23" hidden="1" customWidth="1"/>
    <col min="48" max="256" width="9.125" style="23"/>
    <col min="257" max="257" width="6.875" style="23" customWidth="1"/>
    <col min="258" max="258" width="17.75" style="23" customWidth="1"/>
    <col min="259" max="259" width="58.875" style="23" customWidth="1"/>
    <col min="260" max="260" width="8.875" style="23" customWidth="1"/>
    <col min="261" max="261" width="8.125" style="23" customWidth="1"/>
    <col min="262" max="262" width="2.375" style="23" customWidth="1"/>
    <col min="263" max="263" width="4.875" style="23" customWidth="1"/>
    <col min="264" max="264" width="1.75" style="23" customWidth="1"/>
    <col min="265" max="265" width="5.25" style="23" customWidth="1"/>
    <col min="266" max="266" width="1.75" style="23" customWidth="1"/>
    <col min="267" max="267" width="6.25" style="23" customWidth="1"/>
    <col min="268" max="268" width="1.75" style="23" customWidth="1"/>
    <col min="269" max="269" width="5.75" style="23" customWidth="1"/>
    <col min="270" max="270" width="1.75" style="23" customWidth="1"/>
    <col min="271" max="271" width="7.375" style="23" customWidth="1"/>
    <col min="272" max="277" width="0.875" style="23" customWidth="1"/>
    <col min="278" max="278" width="5.25" style="23" customWidth="1"/>
    <col min="279" max="279" width="11" style="23" customWidth="1"/>
    <col min="280" max="280" width="10.375" style="23" customWidth="1"/>
    <col min="281" max="512" width="9.125" style="23"/>
    <col min="513" max="513" width="6.875" style="23" customWidth="1"/>
    <col min="514" max="514" width="17.75" style="23" customWidth="1"/>
    <col min="515" max="515" width="58.875" style="23" customWidth="1"/>
    <col min="516" max="516" width="8.875" style="23" customWidth="1"/>
    <col min="517" max="517" width="8.125" style="23" customWidth="1"/>
    <col min="518" max="518" width="2.375" style="23" customWidth="1"/>
    <col min="519" max="519" width="4.875" style="23" customWidth="1"/>
    <col min="520" max="520" width="1.75" style="23" customWidth="1"/>
    <col min="521" max="521" width="5.25" style="23" customWidth="1"/>
    <col min="522" max="522" width="1.75" style="23" customWidth="1"/>
    <col min="523" max="523" width="6.25" style="23" customWidth="1"/>
    <col min="524" max="524" width="1.75" style="23" customWidth="1"/>
    <col min="525" max="525" width="5.75" style="23" customWidth="1"/>
    <col min="526" max="526" width="1.75" style="23" customWidth="1"/>
    <col min="527" max="527" width="7.375" style="23" customWidth="1"/>
    <col min="528" max="533" width="0.875" style="23" customWidth="1"/>
    <col min="534" max="534" width="5.25" style="23" customWidth="1"/>
    <col min="535" max="535" width="11" style="23" customWidth="1"/>
    <col min="536" max="536" width="10.375" style="23" customWidth="1"/>
    <col min="537" max="768" width="9.125" style="23"/>
    <col min="769" max="769" width="6.875" style="23" customWidth="1"/>
    <col min="770" max="770" width="17.75" style="23" customWidth="1"/>
    <col min="771" max="771" width="58.875" style="23" customWidth="1"/>
    <col min="772" max="772" width="8.875" style="23" customWidth="1"/>
    <col min="773" max="773" width="8.125" style="23" customWidth="1"/>
    <col min="774" max="774" width="2.375" style="23" customWidth="1"/>
    <col min="775" max="775" width="4.875" style="23" customWidth="1"/>
    <col min="776" max="776" width="1.75" style="23" customWidth="1"/>
    <col min="777" max="777" width="5.25" style="23" customWidth="1"/>
    <col min="778" max="778" width="1.75" style="23" customWidth="1"/>
    <col min="779" max="779" width="6.25" style="23" customWidth="1"/>
    <col min="780" max="780" width="1.75" style="23" customWidth="1"/>
    <col min="781" max="781" width="5.75" style="23" customWidth="1"/>
    <col min="782" max="782" width="1.75" style="23" customWidth="1"/>
    <col min="783" max="783" width="7.375" style="23" customWidth="1"/>
    <col min="784" max="789" width="0.875" style="23" customWidth="1"/>
    <col min="790" max="790" width="5.25" style="23" customWidth="1"/>
    <col min="791" max="791" width="11" style="23" customWidth="1"/>
    <col min="792" max="792" width="10.375" style="23" customWidth="1"/>
    <col min="793" max="1024" width="9.125" style="23"/>
    <col min="1025" max="1025" width="6.875" style="23" customWidth="1"/>
    <col min="1026" max="1026" width="17.75" style="23" customWidth="1"/>
    <col min="1027" max="1027" width="58.875" style="23" customWidth="1"/>
    <col min="1028" max="1028" width="8.875" style="23" customWidth="1"/>
    <col min="1029" max="1029" width="8.125" style="23" customWidth="1"/>
    <col min="1030" max="1030" width="2.375" style="23" customWidth="1"/>
    <col min="1031" max="1031" width="4.875" style="23" customWidth="1"/>
    <col min="1032" max="1032" width="1.75" style="23" customWidth="1"/>
    <col min="1033" max="1033" width="5.25" style="23" customWidth="1"/>
    <col min="1034" max="1034" width="1.75" style="23" customWidth="1"/>
    <col min="1035" max="1035" width="6.25" style="23" customWidth="1"/>
    <col min="1036" max="1036" width="1.75" style="23" customWidth="1"/>
    <col min="1037" max="1037" width="5.75" style="23" customWidth="1"/>
    <col min="1038" max="1038" width="1.75" style="23" customWidth="1"/>
    <col min="1039" max="1039" width="7.375" style="23" customWidth="1"/>
    <col min="1040" max="1045" width="0.875" style="23" customWidth="1"/>
    <col min="1046" max="1046" width="5.25" style="23" customWidth="1"/>
    <col min="1047" max="1047" width="11" style="23" customWidth="1"/>
    <col min="1048" max="1048" width="10.375" style="23" customWidth="1"/>
    <col min="1049" max="1280" width="9.125" style="23"/>
    <col min="1281" max="1281" width="6.875" style="23" customWidth="1"/>
    <col min="1282" max="1282" width="17.75" style="23" customWidth="1"/>
    <col min="1283" max="1283" width="58.875" style="23" customWidth="1"/>
    <col min="1284" max="1284" width="8.875" style="23" customWidth="1"/>
    <col min="1285" max="1285" width="8.125" style="23" customWidth="1"/>
    <col min="1286" max="1286" width="2.375" style="23" customWidth="1"/>
    <col min="1287" max="1287" width="4.875" style="23" customWidth="1"/>
    <col min="1288" max="1288" width="1.75" style="23" customWidth="1"/>
    <col min="1289" max="1289" width="5.25" style="23" customWidth="1"/>
    <col min="1290" max="1290" width="1.75" style="23" customWidth="1"/>
    <col min="1291" max="1291" width="6.25" style="23" customWidth="1"/>
    <col min="1292" max="1292" width="1.75" style="23" customWidth="1"/>
    <col min="1293" max="1293" width="5.75" style="23" customWidth="1"/>
    <col min="1294" max="1294" width="1.75" style="23" customWidth="1"/>
    <col min="1295" max="1295" width="7.375" style="23" customWidth="1"/>
    <col min="1296" max="1301" width="0.875" style="23" customWidth="1"/>
    <col min="1302" max="1302" width="5.25" style="23" customWidth="1"/>
    <col min="1303" max="1303" width="11" style="23" customWidth="1"/>
    <col min="1304" max="1304" width="10.375" style="23" customWidth="1"/>
    <col min="1305" max="1536" width="9.125" style="23"/>
    <col min="1537" max="1537" width="6.875" style="23" customWidth="1"/>
    <col min="1538" max="1538" width="17.75" style="23" customWidth="1"/>
    <col min="1539" max="1539" width="58.875" style="23" customWidth="1"/>
    <col min="1540" max="1540" width="8.875" style="23" customWidth="1"/>
    <col min="1541" max="1541" width="8.125" style="23" customWidth="1"/>
    <col min="1542" max="1542" width="2.375" style="23" customWidth="1"/>
    <col min="1543" max="1543" width="4.875" style="23" customWidth="1"/>
    <col min="1544" max="1544" width="1.75" style="23" customWidth="1"/>
    <col min="1545" max="1545" width="5.25" style="23" customWidth="1"/>
    <col min="1546" max="1546" width="1.75" style="23" customWidth="1"/>
    <col min="1547" max="1547" width="6.25" style="23" customWidth="1"/>
    <col min="1548" max="1548" width="1.75" style="23" customWidth="1"/>
    <col min="1549" max="1549" width="5.75" style="23" customWidth="1"/>
    <col min="1550" max="1550" width="1.75" style="23" customWidth="1"/>
    <col min="1551" max="1551" width="7.375" style="23" customWidth="1"/>
    <col min="1552" max="1557" width="0.875" style="23" customWidth="1"/>
    <col min="1558" max="1558" width="5.25" style="23" customWidth="1"/>
    <col min="1559" max="1559" width="11" style="23" customWidth="1"/>
    <col min="1560" max="1560" width="10.375" style="23" customWidth="1"/>
    <col min="1561" max="1792" width="9.125" style="23"/>
    <col min="1793" max="1793" width="6.875" style="23" customWidth="1"/>
    <col min="1794" max="1794" width="17.75" style="23" customWidth="1"/>
    <col min="1795" max="1795" width="58.875" style="23" customWidth="1"/>
    <col min="1796" max="1796" width="8.875" style="23" customWidth="1"/>
    <col min="1797" max="1797" width="8.125" style="23" customWidth="1"/>
    <col min="1798" max="1798" width="2.375" style="23" customWidth="1"/>
    <col min="1799" max="1799" width="4.875" style="23" customWidth="1"/>
    <col min="1800" max="1800" width="1.75" style="23" customWidth="1"/>
    <col min="1801" max="1801" width="5.25" style="23" customWidth="1"/>
    <col min="1802" max="1802" width="1.75" style="23" customWidth="1"/>
    <col min="1803" max="1803" width="6.25" style="23" customWidth="1"/>
    <col min="1804" max="1804" width="1.75" style="23" customWidth="1"/>
    <col min="1805" max="1805" width="5.75" style="23" customWidth="1"/>
    <col min="1806" max="1806" width="1.75" style="23" customWidth="1"/>
    <col min="1807" max="1807" width="7.375" style="23" customWidth="1"/>
    <col min="1808" max="1813" width="0.875" style="23" customWidth="1"/>
    <col min="1814" max="1814" width="5.25" style="23" customWidth="1"/>
    <col min="1815" max="1815" width="11" style="23" customWidth="1"/>
    <col min="1816" max="1816" width="10.375" style="23" customWidth="1"/>
    <col min="1817" max="2048" width="9.125" style="23"/>
    <col min="2049" max="2049" width="6.875" style="23" customWidth="1"/>
    <col min="2050" max="2050" width="17.75" style="23" customWidth="1"/>
    <col min="2051" max="2051" width="58.875" style="23" customWidth="1"/>
    <col min="2052" max="2052" width="8.875" style="23" customWidth="1"/>
    <col min="2053" max="2053" width="8.125" style="23" customWidth="1"/>
    <col min="2054" max="2054" width="2.375" style="23" customWidth="1"/>
    <col min="2055" max="2055" width="4.875" style="23" customWidth="1"/>
    <col min="2056" max="2056" width="1.75" style="23" customWidth="1"/>
    <col min="2057" max="2057" width="5.25" style="23" customWidth="1"/>
    <col min="2058" max="2058" width="1.75" style="23" customWidth="1"/>
    <col min="2059" max="2059" width="6.25" style="23" customWidth="1"/>
    <col min="2060" max="2060" width="1.75" style="23" customWidth="1"/>
    <col min="2061" max="2061" width="5.75" style="23" customWidth="1"/>
    <col min="2062" max="2062" width="1.75" style="23" customWidth="1"/>
    <col min="2063" max="2063" width="7.375" style="23" customWidth="1"/>
    <col min="2064" max="2069" width="0.875" style="23" customWidth="1"/>
    <col min="2070" max="2070" width="5.25" style="23" customWidth="1"/>
    <col min="2071" max="2071" width="11" style="23" customWidth="1"/>
    <col min="2072" max="2072" width="10.375" style="23" customWidth="1"/>
    <col min="2073" max="2304" width="9.125" style="23"/>
    <col min="2305" max="2305" width="6.875" style="23" customWidth="1"/>
    <col min="2306" max="2306" width="17.75" style="23" customWidth="1"/>
    <col min="2307" max="2307" width="58.875" style="23" customWidth="1"/>
    <col min="2308" max="2308" width="8.875" style="23" customWidth="1"/>
    <col min="2309" max="2309" width="8.125" style="23" customWidth="1"/>
    <col min="2310" max="2310" width="2.375" style="23" customWidth="1"/>
    <col min="2311" max="2311" width="4.875" style="23" customWidth="1"/>
    <col min="2312" max="2312" width="1.75" style="23" customWidth="1"/>
    <col min="2313" max="2313" width="5.25" style="23" customWidth="1"/>
    <col min="2314" max="2314" width="1.75" style="23" customWidth="1"/>
    <col min="2315" max="2315" width="6.25" style="23" customWidth="1"/>
    <col min="2316" max="2316" width="1.75" style="23" customWidth="1"/>
    <col min="2317" max="2317" width="5.75" style="23" customWidth="1"/>
    <col min="2318" max="2318" width="1.75" style="23" customWidth="1"/>
    <col min="2319" max="2319" width="7.375" style="23" customWidth="1"/>
    <col min="2320" max="2325" width="0.875" style="23" customWidth="1"/>
    <col min="2326" max="2326" width="5.25" style="23" customWidth="1"/>
    <col min="2327" max="2327" width="11" style="23" customWidth="1"/>
    <col min="2328" max="2328" width="10.375" style="23" customWidth="1"/>
    <col min="2329" max="2560" width="9.125" style="23"/>
    <col min="2561" max="2561" width="6.875" style="23" customWidth="1"/>
    <col min="2562" max="2562" width="17.75" style="23" customWidth="1"/>
    <col min="2563" max="2563" width="58.875" style="23" customWidth="1"/>
    <col min="2564" max="2564" width="8.875" style="23" customWidth="1"/>
    <col min="2565" max="2565" width="8.125" style="23" customWidth="1"/>
    <col min="2566" max="2566" width="2.375" style="23" customWidth="1"/>
    <col min="2567" max="2567" width="4.875" style="23" customWidth="1"/>
    <col min="2568" max="2568" width="1.75" style="23" customWidth="1"/>
    <col min="2569" max="2569" width="5.25" style="23" customWidth="1"/>
    <col min="2570" max="2570" width="1.75" style="23" customWidth="1"/>
    <col min="2571" max="2571" width="6.25" style="23" customWidth="1"/>
    <col min="2572" max="2572" width="1.75" style="23" customWidth="1"/>
    <col min="2573" max="2573" width="5.75" style="23" customWidth="1"/>
    <col min="2574" max="2574" width="1.75" style="23" customWidth="1"/>
    <col min="2575" max="2575" width="7.375" style="23" customWidth="1"/>
    <col min="2576" max="2581" width="0.875" style="23" customWidth="1"/>
    <col min="2582" max="2582" width="5.25" style="23" customWidth="1"/>
    <col min="2583" max="2583" width="11" style="23" customWidth="1"/>
    <col min="2584" max="2584" width="10.375" style="23" customWidth="1"/>
    <col min="2585" max="2816" width="9.125" style="23"/>
    <col min="2817" max="2817" width="6.875" style="23" customWidth="1"/>
    <col min="2818" max="2818" width="17.75" style="23" customWidth="1"/>
    <col min="2819" max="2819" width="58.875" style="23" customWidth="1"/>
    <col min="2820" max="2820" width="8.875" style="23" customWidth="1"/>
    <col min="2821" max="2821" width="8.125" style="23" customWidth="1"/>
    <col min="2822" max="2822" width="2.375" style="23" customWidth="1"/>
    <col min="2823" max="2823" width="4.875" style="23" customWidth="1"/>
    <col min="2824" max="2824" width="1.75" style="23" customWidth="1"/>
    <col min="2825" max="2825" width="5.25" style="23" customWidth="1"/>
    <col min="2826" max="2826" width="1.75" style="23" customWidth="1"/>
    <col min="2827" max="2827" width="6.25" style="23" customWidth="1"/>
    <col min="2828" max="2828" width="1.75" style="23" customWidth="1"/>
    <col min="2829" max="2829" width="5.75" style="23" customWidth="1"/>
    <col min="2830" max="2830" width="1.75" style="23" customWidth="1"/>
    <col min="2831" max="2831" width="7.375" style="23" customWidth="1"/>
    <col min="2832" max="2837" width="0.875" style="23" customWidth="1"/>
    <col min="2838" max="2838" width="5.25" style="23" customWidth="1"/>
    <col min="2839" max="2839" width="11" style="23" customWidth="1"/>
    <col min="2840" max="2840" width="10.375" style="23" customWidth="1"/>
    <col min="2841" max="3072" width="9.125" style="23"/>
    <col min="3073" max="3073" width="6.875" style="23" customWidth="1"/>
    <col min="3074" max="3074" width="17.75" style="23" customWidth="1"/>
    <col min="3075" max="3075" width="58.875" style="23" customWidth="1"/>
    <col min="3076" max="3076" width="8.875" style="23" customWidth="1"/>
    <col min="3077" max="3077" width="8.125" style="23" customWidth="1"/>
    <col min="3078" max="3078" width="2.375" style="23" customWidth="1"/>
    <col min="3079" max="3079" width="4.875" style="23" customWidth="1"/>
    <col min="3080" max="3080" width="1.75" style="23" customWidth="1"/>
    <col min="3081" max="3081" width="5.25" style="23" customWidth="1"/>
    <col min="3082" max="3082" width="1.75" style="23" customWidth="1"/>
    <col min="3083" max="3083" width="6.25" style="23" customWidth="1"/>
    <col min="3084" max="3084" width="1.75" style="23" customWidth="1"/>
    <col min="3085" max="3085" width="5.75" style="23" customWidth="1"/>
    <col min="3086" max="3086" width="1.75" style="23" customWidth="1"/>
    <col min="3087" max="3087" width="7.375" style="23" customWidth="1"/>
    <col min="3088" max="3093" width="0.875" style="23" customWidth="1"/>
    <col min="3094" max="3094" width="5.25" style="23" customWidth="1"/>
    <col min="3095" max="3095" width="11" style="23" customWidth="1"/>
    <col min="3096" max="3096" width="10.375" style="23" customWidth="1"/>
    <col min="3097" max="3328" width="9.125" style="23"/>
    <col min="3329" max="3329" width="6.875" style="23" customWidth="1"/>
    <col min="3330" max="3330" width="17.75" style="23" customWidth="1"/>
    <col min="3331" max="3331" width="58.875" style="23" customWidth="1"/>
    <col min="3332" max="3332" width="8.875" style="23" customWidth="1"/>
    <col min="3333" max="3333" width="8.125" style="23" customWidth="1"/>
    <col min="3334" max="3334" width="2.375" style="23" customWidth="1"/>
    <col min="3335" max="3335" width="4.875" style="23" customWidth="1"/>
    <col min="3336" max="3336" width="1.75" style="23" customWidth="1"/>
    <col min="3337" max="3337" width="5.25" style="23" customWidth="1"/>
    <col min="3338" max="3338" width="1.75" style="23" customWidth="1"/>
    <col min="3339" max="3339" width="6.25" style="23" customWidth="1"/>
    <col min="3340" max="3340" width="1.75" style="23" customWidth="1"/>
    <col min="3341" max="3341" width="5.75" style="23" customWidth="1"/>
    <col min="3342" max="3342" width="1.75" style="23" customWidth="1"/>
    <col min="3343" max="3343" width="7.375" style="23" customWidth="1"/>
    <col min="3344" max="3349" width="0.875" style="23" customWidth="1"/>
    <col min="3350" max="3350" width="5.25" style="23" customWidth="1"/>
    <col min="3351" max="3351" width="11" style="23" customWidth="1"/>
    <col min="3352" max="3352" width="10.375" style="23" customWidth="1"/>
    <col min="3353" max="3584" width="9.125" style="23"/>
    <col min="3585" max="3585" width="6.875" style="23" customWidth="1"/>
    <col min="3586" max="3586" width="17.75" style="23" customWidth="1"/>
    <col min="3587" max="3587" width="58.875" style="23" customWidth="1"/>
    <col min="3588" max="3588" width="8.875" style="23" customWidth="1"/>
    <col min="3589" max="3589" width="8.125" style="23" customWidth="1"/>
    <col min="3590" max="3590" width="2.375" style="23" customWidth="1"/>
    <col min="3591" max="3591" width="4.875" style="23" customWidth="1"/>
    <col min="3592" max="3592" width="1.75" style="23" customWidth="1"/>
    <col min="3593" max="3593" width="5.25" style="23" customWidth="1"/>
    <col min="3594" max="3594" width="1.75" style="23" customWidth="1"/>
    <col min="3595" max="3595" width="6.25" style="23" customWidth="1"/>
    <col min="3596" max="3596" width="1.75" style="23" customWidth="1"/>
    <col min="3597" max="3597" width="5.75" style="23" customWidth="1"/>
    <col min="3598" max="3598" width="1.75" style="23" customWidth="1"/>
    <col min="3599" max="3599" width="7.375" style="23" customWidth="1"/>
    <col min="3600" max="3605" width="0.875" style="23" customWidth="1"/>
    <col min="3606" max="3606" width="5.25" style="23" customWidth="1"/>
    <col min="3607" max="3607" width="11" style="23" customWidth="1"/>
    <col min="3608" max="3608" width="10.375" style="23" customWidth="1"/>
    <col min="3609" max="3840" width="9.125" style="23"/>
    <col min="3841" max="3841" width="6.875" style="23" customWidth="1"/>
    <col min="3842" max="3842" width="17.75" style="23" customWidth="1"/>
    <col min="3843" max="3843" width="58.875" style="23" customWidth="1"/>
    <col min="3844" max="3844" width="8.875" style="23" customWidth="1"/>
    <col min="3845" max="3845" width="8.125" style="23" customWidth="1"/>
    <col min="3846" max="3846" width="2.375" style="23" customWidth="1"/>
    <col min="3847" max="3847" width="4.875" style="23" customWidth="1"/>
    <col min="3848" max="3848" width="1.75" style="23" customWidth="1"/>
    <col min="3849" max="3849" width="5.25" style="23" customWidth="1"/>
    <col min="3850" max="3850" width="1.75" style="23" customWidth="1"/>
    <col min="3851" max="3851" width="6.25" style="23" customWidth="1"/>
    <col min="3852" max="3852" width="1.75" style="23" customWidth="1"/>
    <col min="3853" max="3853" width="5.75" style="23" customWidth="1"/>
    <col min="3854" max="3854" width="1.75" style="23" customWidth="1"/>
    <col min="3855" max="3855" width="7.375" style="23" customWidth="1"/>
    <col min="3856" max="3861" width="0.875" style="23" customWidth="1"/>
    <col min="3862" max="3862" width="5.25" style="23" customWidth="1"/>
    <col min="3863" max="3863" width="11" style="23" customWidth="1"/>
    <col min="3864" max="3864" width="10.375" style="23" customWidth="1"/>
    <col min="3865" max="4096" width="9.125" style="23"/>
    <col min="4097" max="4097" width="6.875" style="23" customWidth="1"/>
    <col min="4098" max="4098" width="17.75" style="23" customWidth="1"/>
    <col min="4099" max="4099" width="58.875" style="23" customWidth="1"/>
    <col min="4100" max="4100" width="8.875" style="23" customWidth="1"/>
    <col min="4101" max="4101" width="8.125" style="23" customWidth="1"/>
    <col min="4102" max="4102" width="2.375" style="23" customWidth="1"/>
    <col min="4103" max="4103" width="4.875" style="23" customWidth="1"/>
    <col min="4104" max="4104" width="1.75" style="23" customWidth="1"/>
    <col min="4105" max="4105" width="5.25" style="23" customWidth="1"/>
    <col min="4106" max="4106" width="1.75" style="23" customWidth="1"/>
    <col min="4107" max="4107" width="6.25" style="23" customWidth="1"/>
    <col min="4108" max="4108" width="1.75" style="23" customWidth="1"/>
    <col min="4109" max="4109" width="5.75" style="23" customWidth="1"/>
    <col min="4110" max="4110" width="1.75" style="23" customWidth="1"/>
    <col min="4111" max="4111" width="7.375" style="23" customWidth="1"/>
    <col min="4112" max="4117" width="0.875" style="23" customWidth="1"/>
    <col min="4118" max="4118" width="5.25" style="23" customWidth="1"/>
    <col min="4119" max="4119" width="11" style="23" customWidth="1"/>
    <col min="4120" max="4120" width="10.375" style="23" customWidth="1"/>
    <col min="4121" max="4352" width="9.125" style="23"/>
    <col min="4353" max="4353" width="6.875" style="23" customWidth="1"/>
    <col min="4354" max="4354" width="17.75" style="23" customWidth="1"/>
    <col min="4355" max="4355" width="58.875" style="23" customWidth="1"/>
    <col min="4356" max="4356" width="8.875" style="23" customWidth="1"/>
    <col min="4357" max="4357" width="8.125" style="23" customWidth="1"/>
    <col min="4358" max="4358" width="2.375" style="23" customWidth="1"/>
    <col min="4359" max="4359" width="4.875" style="23" customWidth="1"/>
    <col min="4360" max="4360" width="1.75" style="23" customWidth="1"/>
    <col min="4361" max="4361" width="5.25" style="23" customWidth="1"/>
    <col min="4362" max="4362" width="1.75" style="23" customWidth="1"/>
    <col min="4363" max="4363" width="6.25" style="23" customWidth="1"/>
    <col min="4364" max="4364" width="1.75" style="23" customWidth="1"/>
    <col min="4365" max="4365" width="5.75" style="23" customWidth="1"/>
    <col min="4366" max="4366" width="1.75" style="23" customWidth="1"/>
    <col min="4367" max="4367" width="7.375" style="23" customWidth="1"/>
    <col min="4368" max="4373" width="0.875" style="23" customWidth="1"/>
    <col min="4374" max="4374" width="5.25" style="23" customWidth="1"/>
    <col min="4375" max="4375" width="11" style="23" customWidth="1"/>
    <col min="4376" max="4376" width="10.375" style="23" customWidth="1"/>
    <col min="4377" max="4608" width="9.125" style="23"/>
    <col min="4609" max="4609" width="6.875" style="23" customWidth="1"/>
    <col min="4610" max="4610" width="17.75" style="23" customWidth="1"/>
    <col min="4611" max="4611" width="58.875" style="23" customWidth="1"/>
    <col min="4612" max="4612" width="8.875" style="23" customWidth="1"/>
    <col min="4613" max="4613" width="8.125" style="23" customWidth="1"/>
    <col min="4614" max="4614" width="2.375" style="23" customWidth="1"/>
    <col min="4615" max="4615" width="4.875" style="23" customWidth="1"/>
    <col min="4616" max="4616" width="1.75" style="23" customWidth="1"/>
    <col min="4617" max="4617" width="5.25" style="23" customWidth="1"/>
    <col min="4618" max="4618" width="1.75" style="23" customWidth="1"/>
    <col min="4619" max="4619" width="6.25" style="23" customWidth="1"/>
    <col min="4620" max="4620" width="1.75" style="23" customWidth="1"/>
    <col min="4621" max="4621" width="5.75" style="23" customWidth="1"/>
    <col min="4622" max="4622" width="1.75" style="23" customWidth="1"/>
    <col min="4623" max="4623" width="7.375" style="23" customWidth="1"/>
    <col min="4624" max="4629" width="0.875" style="23" customWidth="1"/>
    <col min="4630" max="4630" width="5.25" style="23" customWidth="1"/>
    <col min="4631" max="4631" width="11" style="23" customWidth="1"/>
    <col min="4632" max="4632" width="10.375" style="23" customWidth="1"/>
    <col min="4633" max="4864" width="9.125" style="23"/>
    <col min="4865" max="4865" width="6.875" style="23" customWidth="1"/>
    <col min="4866" max="4866" width="17.75" style="23" customWidth="1"/>
    <col min="4867" max="4867" width="58.875" style="23" customWidth="1"/>
    <col min="4868" max="4868" width="8.875" style="23" customWidth="1"/>
    <col min="4869" max="4869" width="8.125" style="23" customWidth="1"/>
    <col min="4870" max="4870" width="2.375" style="23" customWidth="1"/>
    <col min="4871" max="4871" width="4.875" style="23" customWidth="1"/>
    <col min="4872" max="4872" width="1.75" style="23" customWidth="1"/>
    <col min="4873" max="4873" width="5.25" style="23" customWidth="1"/>
    <col min="4874" max="4874" width="1.75" style="23" customWidth="1"/>
    <col min="4875" max="4875" width="6.25" style="23" customWidth="1"/>
    <col min="4876" max="4876" width="1.75" style="23" customWidth="1"/>
    <col min="4877" max="4877" width="5.75" style="23" customWidth="1"/>
    <col min="4878" max="4878" width="1.75" style="23" customWidth="1"/>
    <col min="4879" max="4879" width="7.375" style="23" customWidth="1"/>
    <col min="4880" max="4885" width="0.875" style="23" customWidth="1"/>
    <col min="4886" max="4886" width="5.25" style="23" customWidth="1"/>
    <col min="4887" max="4887" width="11" style="23" customWidth="1"/>
    <col min="4888" max="4888" width="10.375" style="23" customWidth="1"/>
    <col min="4889" max="5120" width="9.125" style="23"/>
    <col min="5121" max="5121" width="6.875" style="23" customWidth="1"/>
    <col min="5122" max="5122" width="17.75" style="23" customWidth="1"/>
    <col min="5123" max="5123" width="58.875" style="23" customWidth="1"/>
    <col min="5124" max="5124" width="8.875" style="23" customWidth="1"/>
    <col min="5125" max="5125" width="8.125" style="23" customWidth="1"/>
    <col min="5126" max="5126" width="2.375" style="23" customWidth="1"/>
    <col min="5127" max="5127" width="4.875" style="23" customWidth="1"/>
    <col min="5128" max="5128" width="1.75" style="23" customWidth="1"/>
    <col min="5129" max="5129" width="5.25" style="23" customWidth="1"/>
    <col min="5130" max="5130" width="1.75" style="23" customWidth="1"/>
    <col min="5131" max="5131" width="6.25" style="23" customWidth="1"/>
    <col min="5132" max="5132" width="1.75" style="23" customWidth="1"/>
    <col min="5133" max="5133" width="5.75" style="23" customWidth="1"/>
    <col min="5134" max="5134" width="1.75" style="23" customWidth="1"/>
    <col min="5135" max="5135" width="7.375" style="23" customWidth="1"/>
    <col min="5136" max="5141" width="0.875" style="23" customWidth="1"/>
    <col min="5142" max="5142" width="5.25" style="23" customWidth="1"/>
    <col min="5143" max="5143" width="11" style="23" customWidth="1"/>
    <col min="5144" max="5144" width="10.375" style="23" customWidth="1"/>
    <col min="5145" max="5376" width="9.125" style="23"/>
    <col min="5377" max="5377" width="6.875" style="23" customWidth="1"/>
    <col min="5378" max="5378" width="17.75" style="23" customWidth="1"/>
    <col min="5379" max="5379" width="58.875" style="23" customWidth="1"/>
    <col min="5380" max="5380" width="8.875" style="23" customWidth="1"/>
    <col min="5381" max="5381" width="8.125" style="23" customWidth="1"/>
    <col min="5382" max="5382" width="2.375" style="23" customWidth="1"/>
    <col min="5383" max="5383" width="4.875" style="23" customWidth="1"/>
    <col min="5384" max="5384" width="1.75" style="23" customWidth="1"/>
    <col min="5385" max="5385" width="5.25" style="23" customWidth="1"/>
    <col min="5386" max="5386" width="1.75" style="23" customWidth="1"/>
    <col min="5387" max="5387" width="6.25" style="23" customWidth="1"/>
    <col min="5388" max="5388" width="1.75" style="23" customWidth="1"/>
    <col min="5389" max="5389" width="5.75" style="23" customWidth="1"/>
    <col min="5390" max="5390" width="1.75" style="23" customWidth="1"/>
    <col min="5391" max="5391" width="7.375" style="23" customWidth="1"/>
    <col min="5392" max="5397" width="0.875" style="23" customWidth="1"/>
    <col min="5398" max="5398" width="5.25" style="23" customWidth="1"/>
    <col min="5399" max="5399" width="11" style="23" customWidth="1"/>
    <col min="5400" max="5400" width="10.375" style="23" customWidth="1"/>
    <col min="5401" max="5632" width="9.125" style="23"/>
    <col min="5633" max="5633" width="6.875" style="23" customWidth="1"/>
    <col min="5634" max="5634" width="17.75" style="23" customWidth="1"/>
    <col min="5635" max="5635" width="58.875" style="23" customWidth="1"/>
    <col min="5636" max="5636" width="8.875" style="23" customWidth="1"/>
    <col min="5637" max="5637" width="8.125" style="23" customWidth="1"/>
    <col min="5638" max="5638" width="2.375" style="23" customWidth="1"/>
    <col min="5639" max="5639" width="4.875" style="23" customWidth="1"/>
    <col min="5640" max="5640" width="1.75" style="23" customWidth="1"/>
    <col min="5641" max="5641" width="5.25" style="23" customWidth="1"/>
    <col min="5642" max="5642" width="1.75" style="23" customWidth="1"/>
    <col min="5643" max="5643" width="6.25" style="23" customWidth="1"/>
    <col min="5644" max="5644" width="1.75" style="23" customWidth="1"/>
    <col min="5645" max="5645" width="5.75" style="23" customWidth="1"/>
    <col min="5646" max="5646" width="1.75" style="23" customWidth="1"/>
    <col min="5647" max="5647" width="7.375" style="23" customWidth="1"/>
    <col min="5648" max="5653" width="0.875" style="23" customWidth="1"/>
    <col min="5654" max="5654" width="5.25" style="23" customWidth="1"/>
    <col min="5655" max="5655" width="11" style="23" customWidth="1"/>
    <col min="5656" max="5656" width="10.375" style="23" customWidth="1"/>
    <col min="5657" max="5888" width="9.125" style="23"/>
    <col min="5889" max="5889" width="6.875" style="23" customWidth="1"/>
    <col min="5890" max="5890" width="17.75" style="23" customWidth="1"/>
    <col min="5891" max="5891" width="58.875" style="23" customWidth="1"/>
    <col min="5892" max="5892" width="8.875" style="23" customWidth="1"/>
    <col min="5893" max="5893" width="8.125" style="23" customWidth="1"/>
    <col min="5894" max="5894" width="2.375" style="23" customWidth="1"/>
    <col min="5895" max="5895" width="4.875" style="23" customWidth="1"/>
    <col min="5896" max="5896" width="1.75" style="23" customWidth="1"/>
    <col min="5897" max="5897" width="5.25" style="23" customWidth="1"/>
    <col min="5898" max="5898" width="1.75" style="23" customWidth="1"/>
    <col min="5899" max="5899" width="6.25" style="23" customWidth="1"/>
    <col min="5900" max="5900" width="1.75" style="23" customWidth="1"/>
    <col min="5901" max="5901" width="5.75" style="23" customWidth="1"/>
    <col min="5902" max="5902" width="1.75" style="23" customWidth="1"/>
    <col min="5903" max="5903" width="7.375" style="23" customWidth="1"/>
    <col min="5904" max="5909" width="0.875" style="23" customWidth="1"/>
    <col min="5910" max="5910" width="5.25" style="23" customWidth="1"/>
    <col min="5911" max="5911" width="11" style="23" customWidth="1"/>
    <col min="5912" max="5912" width="10.375" style="23" customWidth="1"/>
    <col min="5913" max="6144" width="9.125" style="23"/>
    <col min="6145" max="6145" width="6.875" style="23" customWidth="1"/>
    <col min="6146" max="6146" width="17.75" style="23" customWidth="1"/>
    <col min="6147" max="6147" width="58.875" style="23" customWidth="1"/>
    <col min="6148" max="6148" width="8.875" style="23" customWidth="1"/>
    <col min="6149" max="6149" width="8.125" style="23" customWidth="1"/>
    <col min="6150" max="6150" width="2.375" style="23" customWidth="1"/>
    <col min="6151" max="6151" width="4.875" style="23" customWidth="1"/>
    <col min="6152" max="6152" width="1.75" style="23" customWidth="1"/>
    <col min="6153" max="6153" width="5.25" style="23" customWidth="1"/>
    <col min="6154" max="6154" width="1.75" style="23" customWidth="1"/>
    <col min="6155" max="6155" width="6.25" style="23" customWidth="1"/>
    <col min="6156" max="6156" width="1.75" style="23" customWidth="1"/>
    <col min="6157" max="6157" width="5.75" style="23" customWidth="1"/>
    <col min="6158" max="6158" width="1.75" style="23" customWidth="1"/>
    <col min="6159" max="6159" width="7.375" style="23" customWidth="1"/>
    <col min="6160" max="6165" width="0.875" style="23" customWidth="1"/>
    <col min="6166" max="6166" width="5.25" style="23" customWidth="1"/>
    <col min="6167" max="6167" width="11" style="23" customWidth="1"/>
    <col min="6168" max="6168" width="10.375" style="23" customWidth="1"/>
    <col min="6169" max="6400" width="9.125" style="23"/>
    <col min="6401" max="6401" width="6.875" style="23" customWidth="1"/>
    <col min="6402" max="6402" width="17.75" style="23" customWidth="1"/>
    <col min="6403" max="6403" width="58.875" style="23" customWidth="1"/>
    <col min="6404" max="6404" width="8.875" style="23" customWidth="1"/>
    <col min="6405" max="6405" width="8.125" style="23" customWidth="1"/>
    <col min="6406" max="6406" width="2.375" style="23" customWidth="1"/>
    <col min="6407" max="6407" width="4.875" style="23" customWidth="1"/>
    <col min="6408" max="6408" width="1.75" style="23" customWidth="1"/>
    <col min="6409" max="6409" width="5.25" style="23" customWidth="1"/>
    <col min="6410" max="6410" width="1.75" style="23" customWidth="1"/>
    <col min="6411" max="6411" width="6.25" style="23" customWidth="1"/>
    <col min="6412" max="6412" width="1.75" style="23" customWidth="1"/>
    <col min="6413" max="6413" width="5.75" style="23" customWidth="1"/>
    <col min="6414" max="6414" width="1.75" style="23" customWidth="1"/>
    <col min="6415" max="6415" width="7.375" style="23" customWidth="1"/>
    <col min="6416" max="6421" width="0.875" style="23" customWidth="1"/>
    <col min="6422" max="6422" width="5.25" style="23" customWidth="1"/>
    <col min="6423" max="6423" width="11" style="23" customWidth="1"/>
    <col min="6424" max="6424" width="10.375" style="23" customWidth="1"/>
    <col min="6425" max="6656" width="9.125" style="23"/>
    <col min="6657" max="6657" width="6.875" style="23" customWidth="1"/>
    <col min="6658" max="6658" width="17.75" style="23" customWidth="1"/>
    <col min="6659" max="6659" width="58.875" style="23" customWidth="1"/>
    <col min="6660" max="6660" width="8.875" style="23" customWidth="1"/>
    <col min="6661" max="6661" width="8.125" style="23" customWidth="1"/>
    <col min="6662" max="6662" width="2.375" style="23" customWidth="1"/>
    <col min="6663" max="6663" width="4.875" style="23" customWidth="1"/>
    <col min="6664" max="6664" width="1.75" style="23" customWidth="1"/>
    <col min="6665" max="6665" width="5.25" style="23" customWidth="1"/>
    <col min="6666" max="6666" width="1.75" style="23" customWidth="1"/>
    <col min="6667" max="6667" width="6.25" style="23" customWidth="1"/>
    <col min="6668" max="6668" width="1.75" style="23" customWidth="1"/>
    <col min="6669" max="6669" width="5.75" style="23" customWidth="1"/>
    <col min="6670" max="6670" width="1.75" style="23" customWidth="1"/>
    <col min="6671" max="6671" width="7.375" style="23" customWidth="1"/>
    <col min="6672" max="6677" width="0.875" style="23" customWidth="1"/>
    <col min="6678" max="6678" width="5.25" style="23" customWidth="1"/>
    <col min="6679" max="6679" width="11" style="23" customWidth="1"/>
    <col min="6680" max="6680" width="10.375" style="23" customWidth="1"/>
    <col min="6681" max="6912" width="9.125" style="23"/>
    <col min="6913" max="6913" width="6.875" style="23" customWidth="1"/>
    <col min="6914" max="6914" width="17.75" style="23" customWidth="1"/>
    <col min="6915" max="6915" width="58.875" style="23" customWidth="1"/>
    <col min="6916" max="6916" width="8.875" style="23" customWidth="1"/>
    <col min="6917" max="6917" width="8.125" style="23" customWidth="1"/>
    <col min="6918" max="6918" width="2.375" style="23" customWidth="1"/>
    <col min="6919" max="6919" width="4.875" style="23" customWidth="1"/>
    <col min="6920" max="6920" width="1.75" style="23" customWidth="1"/>
    <col min="6921" max="6921" width="5.25" style="23" customWidth="1"/>
    <col min="6922" max="6922" width="1.75" style="23" customWidth="1"/>
    <col min="6923" max="6923" width="6.25" style="23" customWidth="1"/>
    <col min="6924" max="6924" width="1.75" style="23" customWidth="1"/>
    <col min="6925" max="6925" width="5.75" style="23" customWidth="1"/>
    <col min="6926" max="6926" width="1.75" style="23" customWidth="1"/>
    <col min="6927" max="6927" width="7.375" style="23" customWidth="1"/>
    <col min="6928" max="6933" width="0.875" style="23" customWidth="1"/>
    <col min="6934" max="6934" width="5.25" style="23" customWidth="1"/>
    <col min="6935" max="6935" width="11" style="23" customWidth="1"/>
    <col min="6936" max="6936" width="10.375" style="23" customWidth="1"/>
    <col min="6937" max="7168" width="9.125" style="23"/>
    <col min="7169" max="7169" width="6.875" style="23" customWidth="1"/>
    <col min="7170" max="7170" width="17.75" style="23" customWidth="1"/>
    <col min="7171" max="7171" width="58.875" style="23" customWidth="1"/>
    <col min="7172" max="7172" width="8.875" style="23" customWidth="1"/>
    <col min="7173" max="7173" width="8.125" style="23" customWidth="1"/>
    <col min="7174" max="7174" width="2.375" style="23" customWidth="1"/>
    <col min="7175" max="7175" width="4.875" style="23" customWidth="1"/>
    <col min="7176" max="7176" width="1.75" style="23" customWidth="1"/>
    <col min="7177" max="7177" width="5.25" style="23" customWidth="1"/>
    <col min="7178" max="7178" width="1.75" style="23" customWidth="1"/>
    <col min="7179" max="7179" width="6.25" style="23" customWidth="1"/>
    <col min="7180" max="7180" width="1.75" style="23" customWidth="1"/>
    <col min="7181" max="7181" width="5.75" style="23" customWidth="1"/>
    <col min="7182" max="7182" width="1.75" style="23" customWidth="1"/>
    <col min="7183" max="7183" width="7.375" style="23" customWidth="1"/>
    <col min="7184" max="7189" width="0.875" style="23" customWidth="1"/>
    <col min="7190" max="7190" width="5.25" style="23" customWidth="1"/>
    <col min="7191" max="7191" width="11" style="23" customWidth="1"/>
    <col min="7192" max="7192" width="10.375" style="23" customWidth="1"/>
    <col min="7193" max="7424" width="9.125" style="23"/>
    <col min="7425" max="7425" width="6.875" style="23" customWidth="1"/>
    <col min="7426" max="7426" width="17.75" style="23" customWidth="1"/>
    <col min="7427" max="7427" width="58.875" style="23" customWidth="1"/>
    <col min="7428" max="7428" width="8.875" style="23" customWidth="1"/>
    <col min="7429" max="7429" width="8.125" style="23" customWidth="1"/>
    <col min="7430" max="7430" width="2.375" style="23" customWidth="1"/>
    <col min="7431" max="7431" width="4.875" style="23" customWidth="1"/>
    <col min="7432" max="7432" width="1.75" style="23" customWidth="1"/>
    <col min="7433" max="7433" width="5.25" style="23" customWidth="1"/>
    <col min="7434" max="7434" width="1.75" style="23" customWidth="1"/>
    <col min="7435" max="7435" width="6.25" style="23" customWidth="1"/>
    <col min="7436" max="7436" width="1.75" style="23" customWidth="1"/>
    <col min="7437" max="7437" width="5.75" style="23" customWidth="1"/>
    <col min="7438" max="7438" width="1.75" style="23" customWidth="1"/>
    <col min="7439" max="7439" width="7.375" style="23" customWidth="1"/>
    <col min="7440" max="7445" width="0.875" style="23" customWidth="1"/>
    <col min="7446" max="7446" width="5.25" style="23" customWidth="1"/>
    <col min="7447" max="7447" width="11" style="23" customWidth="1"/>
    <col min="7448" max="7448" width="10.375" style="23" customWidth="1"/>
    <col min="7449" max="7680" width="9.125" style="23"/>
    <col min="7681" max="7681" width="6.875" style="23" customWidth="1"/>
    <col min="7682" max="7682" width="17.75" style="23" customWidth="1"/>
    <col min="7683" max="7683" width="58.875" style="23" customWidth="1"/>
    <col min="7684" max="7684" width="8.875" style="23" customWidth="1"/>
    <col min="7685" max="7685" width="8.125" style="23" customWidth="1"/>
    <col min="7686" max="7686" width="2.375" style="23" customWidth="1"/>
    <col min="7687" max="7687" width="4.875" style="23" customWidth="1"/>
    <col min="7688" max="7688" width="1.75" style="23" customWidth="1"/>
    <col min="7689" max="7689" width="5.25" style="23" customWidth="1"/>
    <col min="7690" max="7690" width="1.75" style="23" customWidth="1"/>
    <col min="7691" max="7691" width="6.25" style="23" customWidth="1"/>
    <col min="7692" max="7692" width="1.75" style="23" customWidth="1"/>
    <col min="7693" max="7693" width="5.75" style="23" customWidth="1"/>
    <col min="7694" max="7694" width="1.75" style="23" customWidth="1"/>
    <col min="7695" max="7695" width="7.375" style="23" customWidth="1"/>
    <col min="7696" max="7701" width="0.875" style="23" customWidth="1"/>
    <col min="7702" max="7702" width="5.25" style="23" customWidth="1"/>
    <col min="7703" max="7703" width="11" style="23" customWidth="1"/>
    <col min="7704" max="7704" width="10.375" style="23" customWidth="1"/>
    <col min="7705" max="7936" width="9.125" style="23"/>
    <col min="7937" max="7937" width="6.875" style="23" customWidth="1"/>
    <col min="7938" max="7938" width="17.75" style="23" customWidth="1"/>
    <col min="7939" max="7939" width="58.875" style="23" customWidth="1"/>
    <col min="7940" max="7940" width="8.875" style="23" customWidth="1"/>
    <col min="7941" max="7941" width="8.125" style="23" customWidth="1"/>
    <col min="7942" max="7942" width="2.375" style="23" customWidth="1"/>
    <col min="7943" max="7943" width="4.875" style="23" customWidth="1"/>
    <col min="7944" max="7944" width="1.75" style="23" customWidth="1"/>
    <col min="7945" max="7945" width="5.25" style="23" customWidth="1"/>
    <col min="7946" max="7946" width="1.75" style="23" customWidth="1"/>
    <col min="7947" max="7947" width="6.25" style="23" customWidth="1"/>
    <col min="7948" max="7948" width="1.75" style="23" customWidth="1"/>
    <col min="7949" max="7949" width="5.75" style="23" customWidth="1"/>
    <col min="7950" max="7950" width="1.75" style="23" customWidth="1"/>
    <col min="7951" max="7951" width="7.375" style="23" customWidth="1"/>
    <col min="7952" max="7957" width="0.875" style="23" customWidth="1"/>
    <col min="7958" max="7958" width="5.25" style="23" customWidth="1"/>
    <col min="7959" max="7959" width="11" style="23" customWidth="1"/>
    <col min="7960" max="7960" width="10.375" style="23" customWidth="1"/>
    <col min="7961" max="8192" width="9.125" style="23"/>
    <col min="8193" max="8193" width="6.875" style="23" customWidth="1"/>
    <col min="8194" max="8194" width="17.75" style="23" customWidth="1"/>
    <col min="8195" max="8195" width="58.875" style="23" customWidth="1"/>
    <col min="8196" max="8196" width="8.875" style="23" customWidth="1"/>
    <col min="8197" max="8197" width="8.125" style="23" customWidth="1"/>
    <col min="8198" max="8198" width="2.375" style="23" customWidth="1"/>
    <col min="8199" max="8199" width="4.875" style="23" customWidth="1"/>
    <col min="8200" max="8200" width="1.75" style="23" customWidth="1"/>
    <col min="8201" max="8201" width="5.25" style="23" customWidth="1"/>
    <col min="8202" max="8202" width="1.75" style="23" customWidth="1"/>
    <col min="8203" max="8203" width="6.25" style="23" customWidth="1"/>
    <col min="8204" max="8204" width="1.75" style="23" customWidth="1"/>
    <col min="8205" max="8205" width="5.75" style="23" customWidth="1"/>
    <col min="8206" max="8206" width="1.75" style="23" customWidth="1"/>
    <col min="8207" max="8207" width="7.375" style="23" customWidth="1"/>
    <col min="8208" max="8213" width="0.875" style="23" customWidth="1"/>
    <col min="8214" max="8214" width="5.25" style="23" customWidth="1"/>
    <col min="8215" max="8215" width="11" style="23" customWidth="1"/>
    <col min="8216" max="8216" width="10.375" style="23" customWidth="1"/>
    <col min="8217" max="8448" width="9.125" style="23"/>
    <col min="8449" max="8449" width="6.875" style="23" customWidth="1"/>
    <col min="8450" max="8450" width="17.75" style="23" customWidth="1"/>
    <col min="8451" max="8451" width="58.875" style="23" customWidth="1"/>
    <col min="8452" max="8452" width="8.875" style="23" customWidth="1"/>
    <col min="8453" max="8453" width="8.125" style="23" customWidth="1"/>
    <col min="8454" max="8454" width="2.375" style="23" customWidth="1"/>
    <col min="8455" max="8455" width="4.875" style="23" customWidth="1"/>
    <col min="8456" max="8456" width="1.75" style="23" customWidth="1"/>
    <col min="8457" max="8457" width="5.25" style="23" customWidth="1"/>
    <col min="8458" max="8458" width="1.75" style="23" customWidth="1"/>
    <col min="8459" max="8459" width="6.25" style="23" customWidth="1"/>
    <col min="8460" max="8460" width="1.75" style="23" customWidth="1"/>
    <col min="8461" max="8461" width="5.75" style="23" customWidth="1"/>
    <col min="8462" max="8462" width="1.75" style="23" customWidth="1"/>
    <col min="8463" max="8463" width="7.375" style="23" customWidth="1"/>
    <col min="8464" max="8469" width="0.875" style="23" customWidth="1"/>
    <col min="8470" max="8470" width="5.25" style="23" customWidth="1"/>
    <col min="8471" max="8471" width="11" style="23" customWidth="1"/>
    <col min="8472" max="8472" width="10.375" style="23" customWidth="1"/>
    <col min="8473" max="8704" width="9.125" style="23"/>
    <col min="8705" max="8705" width="6.875" style="23" customWidth="1"/>
    <col min="8706" max="8706" width="17.75" style="23" customWidth="1"/>
    <col min="8707" max="8707" width="58.875" style="23" customWidth="1"/>
    <col min="8708" max="8708" width="8.875" style="23" customWidth="1"/>
    <col min="8709" max="8709" width="8.125" style="23" customWidth="1"/>
    <col min="8710" max="8710" width="2.375" style="23" customWidth="1"/>
    <col min="8711" max="8711" width="4.875" style="23" customWidth="1"/>
    <col min="8712" max="8712" width="1.75" style="23" customWidth="1"/>
    <col min="8713" max="8713" width="5.25" style="23" customWidth="1"/>
    <col min="8714" max="8714" width="1.75" style="23" customWidth="1"/>
    <col min="8715" max="8715" width="6.25" style="23" customWidth="1"/>
    <col min="8716" max="8716" width="1.75" style="23" customWidth="1"/>
    <col min="8717" max="8717" width="5.75" style="23" customWidth="1"/>
    <col min="8718" max="8718" width="1.75" style="23" customWidth="1"/>
    <col min="8719" max="8719" width="7.375" style="23" customWidth="1"/>
    <col min="8720" max="8725" width="0.875" style="23" customWidth="1"/>
    <col min="8726" max="8726" width="5.25" style="23" customWidth="1"/>
    <col min="8727" max="8727" width="11" style="23" customWidth="1"/>
    <col min="8728" max="8728" width="10.375" style="23" customWidth="1"/>
    <col min="8729" max="8960" width="9.125" style="23"/>
    <col min="8961" max="8961" width="6.875" style="23" customWidth="1"/>
    <col min="8962" max="8962" width="17.75" style="23" customWidth="1"/>
    <col min="8963" max="8963" width="58.875" style="23" customWidth="1"/>
    <col min="8964" max="8964" width="8.875" style="23" customWidth="1"/>
    <col min="8965" max="8965" width="8.125" style="23" customWidth="1"/>
    <col min="8966" max="8966" width="2.375" style="23" customWidth="1"/>
    <col min="8967" max="8967" width="4.875" style="23" customWidth="1"/>
    <col min="8968" max="8968" width="1.75" style="23" customWidth="1"/>
    <col min="8969" max="8969" width="5.25" style="23" customWidth="1"/>
    <col min="8970" max="8970" width="1.75" style="23" customWidth="1"/>
    <col min="8971" max="8971" width="6.25" style="23" customWidth="1"/>
    <col min="8972" max="8972" width="1.75" style="23" customWidth="1"/>
    <col min="8973" max="8973" width="5.75" style="23" customWidth="1"/>
    <col min="8974" max="8974" width="1.75" style="23" customWidth="1"/>
    <col min="8975" max="8975" width="7.375" style="23" customWidth="1"/>
    <col min="8976" max="8981" width="0.875" style="23" customWidth="1"/>
    <col min="8982" max="8982" width="5.25" style="23" customWidth="1"/>
    <col min="8983" max="8983" width="11" style="23" customWidth="1"/>
    <col min="8984" max="8984" width="10.375" style="23" customWidth="1"/>
    <col min="8985" max="9216" width="9.125" style="23"/>
    <col min="9217" max="9217" width="6.875" style="23" customWidth="1"/>
    <col min="9218" max="9218" width="17.75" style="23" customWidth="1"/>
    <col min="9219" max="9219" width="58.875" style="23" customWidth="1"/>
    <col min="9220" max="9220" width="8.875" style="23" customWidth="1"/>
    <col min="9221" max="9221" width="8.125" style="23" customWidth="1"/>
    <col min="9222" max="9222" width="2.375" style="23" customWidth="1"/>
    <col min="9223" max="9223" width="4.875" style="23" customWidth="1"/>
    <col min="9224" max="9224" width="1.75" style="23" customWidth="1"/>
    <col min="9225" max="9225" width="5.25" style="23" customWidth="1"/>
    <col min="9226" max="9226" width="1.75" style="23" customWidth="1"/>
    <col min="9227" max="9227" width="6.25" style="23" customWidth="1"/>
    <col min="9228" max="9228" width="1.75" style="23" customWidth="1"/>
    <col min="9229" max="9229" width="5.75" style="23" customWidth="1"/>
    <col min="9230" max="9230" width="1.75" style="23" customWidth="1"/>
    <col min="9231" max="9231" width="7.375" style="23" customWidth="1"/>
    <col min="9232" max="9237" width="0.875" style="23" customWidth="1"/>
    <col min="9238" max="9238" width="5.25" style="23" customWidth="1"/>
    <col min="9239" max="9239" width="11" style="23" customWidth="1"/>
    <col min="9240" max="9240" width="10.375" style="23" customWidth="1"/>
    <col min="9241" max="9472" width="9.125" style="23"/>
    <col min="9473" max="9473" width="6.875" style="23" customWidth="1"/>
    <col min="9474" max="9474" width="17.75" style="23" customWidth="1"/>
    <col min="9475" max="9475" width="58.875" style="23" customWidth="1"/>
    <col min="9476" max="9476" width="8.875" style="23" customWidth="1"/>
    <col min="9477" max="9477" width="8.125" style="23" customWidth="1"/>
    <col min="9478" max="9478" width="2.375" style="23" customWidth="1"/>
    <col min="9479" max="9479" width="4.875" style="23" customWidth="1"/>
    <col min="9480" max="9480" width="1.75" style="23" customWidth="1"/>
    <col min="9481" max="9481" width="5.25" style="23" customWidth="1"/>
    <col min="9482" max="9482" width="1.75" style="23" customWidth="1"/>
    <col min="9483" max="9483" width="6.25" style="23" customWidth="1"/>
    <col min="9484" max="9484" width="1.75" style="23" customWidth="1"/>
    <col min="9485" max="9485" width="5.75" style="23" customWidth="1"/>
    <col min="9486" max="9486" width="1.75" style="23" customWidth="1"/>
    <col min="9487" max="9487" width="7.375" style="23" customWidth="1"/>
    <col min="9488" max="9493" width="0.875" style="23" customWidth="1"/>
    <col min="9494" max="9494" width="5.25" style="23" customWidth="1"/>
    <col min="9495" max="9495" width="11" style="23" customWidth="1"/>
    <col min="9496" max="9496" width="10.375" style="23" customWidth="1"/>
    <col min="9497" max="9728" width="9.125" style="23"/>
    <col min="9729" max="9729" width="6.875" style="23" customWidth="1"/>
    <col min="9730" max="9730" width="17.75" style="23" customWidth="1"/>
    <col min="9731" max="9731" width="58.875" style="23" customWidth="1"/>
    <col min="9732" max="9732" width="8.875" style="23" customWidth="1"/>
    <col min="9733" max="9733" width="8.125" style="23" customWidth="1"/>
    <col min="9734" max="9734" width="2.375" style="23" customWidth="1"/>
    <col min="9735" max="9735" width="4.875" style="23" customWidth="1"/>
    <col min="9736" max="9736" width="1.75" style="23" customWidth="1"/>
    <col min="9737" max="9737" width="5.25" style="23" customWidth="1"/>
    <col min="9738" max="9738" width="1.75" style="23" customWidth="1"/>
    <col min="9739" max="9739" width="6.25" style="23" customWidth="1"/>
    <col min="9740" max="9740" width="1.75" style="23" customWidth="1"/>
    <col min="9741" max="9741" width="5.75" style="23" customWidth="1"/>
    <col min="9742" max="9742" width="1.75" style="23" customWidth="1"/>
    <col min="9743" max="9743" width="7.375" style="23" customWidth="1"/>
    <col min="9744" max="9749" width="0.875" style="23" customWidth="1"/>
    <col min="9750" max="9750" width="5.25" style="23" customWidth="1"/>
    <col min="9751" max="9751" width="11" style="23" customWidth="1"/>
    <col min="9752" max="9752" width="10.375" style="23" customWidth="1"/>
    <col min="9753" max="9984" width="9.125" style="23"/>
    <col min="9985" max="9985" width="6.875" style="23" customWidth="1"/>
    <col min="9986" max="9986" width="17.75" style="23" customWidth="1"/>
    <col min="9987" max="9987" width="58.875" style="23" customWidth="1"/>
    <col min="9988" max="9988" width="8.875" style="23" customWidth="1"/>
    <col min="9989" max="9989" width="8.125" style="23" customWidth="1"/>
    <col min="9990" max="9990" width="2.375" style="23" customWidth="1"/>
    <col min="9991" max="9991" width="4.875" style="23" customWidth="1"/>
    <col min="9992" max="9992" width="1.75" style="23" customWidth="1"/>
    <col min="9993" max="9993" width="5.25" style="23" customWidth="1"/>
    <col min="9994" max="9994" width="1.75" style="23" customWidth="1"/>
    <col min="9995" max="9995" width="6.25" style="23" customWidth="1"/>
    <col min="9996" max="9996" width="1.75" style="23" customWidth="1"/>
    <col min="9997" max="9997" width="5.75" style="23" customWidth="1"/>
    <col min="9998" max="9998" width="1.75" style="23" customWidth="1"/>
    <col min="9999" max="9999" width="7.375" style="23" customWidth="1"/>
    <col min="10000" max="10005" width="0.875" style="23" customWidth="1"/>
    <col min="10006" max="10006" width="5.25" style="23" customWidth="1"/>
    <col min="10007" max="10007" width="11" style="23" customWidth="1"/>
    <col min="10008" max="10008" width="10.375" style="23" customWidth="1"/>
    <col min="10009" max="10240" width="9.125" style="23"/>
    <col min="10241" max="10241" width="6.875" style="23" customWidth="1"/>
    <col min="10242" max="10242" width="17.75" style="23" customWidth="1"/>
    <col min="10243" max="10243" width="58.875" style="23" customWidth="1"/>
    <col min="10244" max="10244" width="8.875" style="23" customWidth="1"/>
    <col min="10245" max="10245" width="8.125" style="23" customWidth="1"/>
    <col min="10246" max="10246" width="2.375" style="23" customWidth="1"/>
    <col min="10247" max="10247" width="4.875" style="23" customWidth="1"/>
    <col min="10248" max="10248" width="1.75" style="23" customWidth="1"/>
    <col min="10249" max="10249" width="5.25" style="23" customWidth="1"/>
    <col min="10250" max="10250" width="1.75" style="23" customWidth="1"/>
    <col min="10251" max="10251" width="6.25" style="23" customWidth="1"/>
    <col min="10252" max="10252" width="1.75" style="23" customWidth="1"/>
    <col min="10253" max="10253" width="5.75" style="23" customWidth="1"/>
    <col min="10254" max="10254" width="1.75" style="23" customWidth="1"/>
    <col min="10255" max="10255" width="7.375" style="23" customWidth="1"/>
    <col min="10256" max="10261" width="0.875" style="23" customWidth="1"/>
    <col min="10262" max="10262" width="5.25" style="23" customWidth="1"/>
    <col min="10263" max="10263" width="11" style="23" customWidth="1"/>
    <col min="10264" max="10264" width="10.375" style="23" customWidth="1"/>
    <col min="10265" max="10496" width="9.125" style="23"/>
    <col min="10497" max="10497" width="6.875" style="23" customWidth="1"/>
    <col min="10498" max="10498" width="17.75" style="23" customWidth="1"/>
    <col min="10499" max="10499" width="58.875" style="23" customWidth="1"/>
    <col min="10500" max="10500" width="8.875" style="23" customWidth="1"/>
    <col min="10501" max="10501" width="8.125" style="23" customWidth="1"/>
    <col min="10502" max="10502" width="2.375" style="23" customWidth="1"/>
    <col min="10503" max="10503" width="4.875" style="23" customWidth="1"/>
    <col min="10504" max="10504" width="1.75" style="23" customWidth="1"/>
    <col min="10505" max="10505" width="5.25" style="23" customWidth="1"/>
    <col min="10506" max="10506" width="1.75" style="23" customWidth="1"/>
    <col min="10507" max="10507" width="6.25" style="23" customWidth="1"/>
    <col min="10508" max="10508" width="1.75" style="23" customWidth="1"/>
    <col min="10509" max="10509" width="5.75" style="23" customWidth="1"/>
    <col min="10510" max="10510" width="1.75" style="23" customWidth="1"/>
    <col min="10511" max="10511" width="7.375" style="23" customWidth="1"/>
    <col min="10512" max="10517" width="0.875" style="23" customWidth="1"/>
    <col min="10518" max="10518" width="5.25" style="23" customWidth="1"/>
    <col min="10519" max="10519" width="11" style="23" customWidth="1"/>
    <col min="10520" max="10520" width="10.375" style="23" customWidth="1"/>
    <col min="10521" max="10752" width="9.125" style="23"/>
    <col min="10753" max="10753" width="6.875" style="23" customWidth="1"/>
    <col min="10754" max="10754" width="17.75" style="23" customWidth="1"/>
    <col min="10755" max="10755" width="58.875" style="23" customWidth="1"/>
    <col min="10756" max="10756" width="8.875" style="23" customWidth="1"/>
    <col min="10757" max="10757" width="8.125" style="23" customWidth="1"/>
    <col min="10758" max="10758" width="2.375" style="23" customWidth="1"/>
    <col min="10759" max="10759" width="4.875" style="23" customWidth="1"/>
    <col min="10760" max="10760" width="1.75" style="23" customWidth="1"/>
    <col min="10761" max="10761" width="5.25" style="23" customWidth="1"/>
    <col min="10762" max="10762" width="1.75" style="23" customWidth="1"/>
    <col min="10763" max="10763" width="6.25" style="23" customWidth="1"/>
    <col min="10764" max="10764" width="1.75" style="23" customWidth="1"/>
    <col min="10765" max="10765" width="5.75" style="23" customWidth="1"/>
    <col min="10766" max="10766" width="1.75" style="23" customWidth="1"/>
    <col min="10767" max="10767" width="7.375" style="23" customWidth="1"/>
    <col min="10768" max="10773" width="0.875" style="23" customWidth="1"/>
    <col min="10774" max="10774" width="5.25" style="23" customWidth="1"/>
    <col min="10775" max="10775" width="11" style="23" customWidth="1"/>
    <col min="10776" max="10776" width="10.375" style="23" customWidth="1"/>
    <col min="10777" max="11008" width="9.125" style="23"/>
    <col min="11009" max="11009" width="6.875" style="23" customWidth="1"/>
    <col min="11010" max="11010" width="17.75" style="23" customWidth="1"/>
    <col min="11011" max="11011" width="58.875" style="23" customWidth="1"/>
    <col min="11012" max="11012" width="8.875" style="23" customWidth="1"/>
    <col min="11013" max="11013" width="8.125" style="23" customWidth="1"/>
    <col min="11014" max="11014" width="2.375" style="23" customWidth="1"/>
    <col min="11015" max="11015" width="4.875" style="23" customWidth="1"/>
    <col min="11016" max="11016" width="1.75" style="23" customWidth="1"/>
    <col min="11017" max="11017" width="5.25" style="23" customWidth="1"/>
    <col min="11018" max="11018" width="1.75" style="23" customWidth="1"/>
    <col min="11019" max="11019" width="6.25" style="23" customWidth="1"/>
    <col min="11020" max="11020" width="1.75" style="23" customWidth="1"/>
    <col min="11021" max="11021" width="5.75" style="23" customWidth="1"/>
    <col min="11022" max="11022" width="1.75" style="23" customWidth="1"/>
    <col min="11023" max="11023" width="7.375" style="23" customWidth="1"/>
    <col min="11024" max="11029" width="0.875" style="23" customWidth="1"/>
    <col min="11030" max="11030" width="5.25" style="23" customWidth="1"/>
    <col min="11031" max="11031" width="11" style="23" customWidth="1"/>
    <col min="11032" max="11032" width="10.375" style="23" customWidth="1"/>
    <col min="11033" max="11264" width="9.125" style="23"/>
    <col min="11265" max="11265" width="6.875" style="23" customWidth="1"/>
    <col min="11266" max="11266" width="17.75" style="23" customWidth="1"/>
    <col min="11267" max="11267" width="58.875" style="23" customWidth="1"/>
    <col min="11268" max="11268" width="8.875" style="23" customWidth="1"/>
    <col min="11269" max="11269" width="8.125" style="23" customWidth="1"/>
    <col min="11270" max="11270" width="2.375" style="23" customWidth="1"/>
    <col min="11271" max="11271" width="4.875" style="23" customWidth="1"/>
    <col min="11272" max="11272" width="1.75" style="23" customWidth="1"/>
    <col min="11273" max="11273" width="5.25" style="23" customWidth="1"/>
    <col min="11274" max="11274" width="1.75" style="23" customWidth="1"/>
    <col min="11275" max="11275" width="6.25" style="23" customWidth="1"/>
    <col min="11276" max="11276" width="1.75" style="23" customWidth="1"/>
    <col min="11277" max="11277" width="5.75" style="23" customWidth="1"/>
    <col min="11278" max="11278" width="1.75" style="23" customWidth="1"/>
    <col min="11279" max="11279" width="7.375" style="23" customWidth="1"/>
    <col min="11280" max="11285" width="0.875" style="23" customWidth="1"/>
    <col min="11286" max="11286" width="5.25" style="23" customWidth="1"/>
    <col min="11287" max="11287" width="11" style="23" customWidth="1"/>
    <col min="11288" max="11288" width="10.375" style="23" customWidth="1"/>
    <col min="11289" max="11520" width="9.125" style="23"/>
    <col min="11521" max="11521" width="6.875" style="23" customWidth="1"/>
    <col min="11522" max="11522" width="17.75" style="23" customWidth="1"/>
    <col min="11523" max="11523" width="58.875" style="23" customWidth="1"/>
    <col min="11524" max="11524" width="8.875" style="23" customWidth="1"/>
    <col min="11525" max="11525" width="8.125" style="23" customWidth="1"/>
    <col min="11526" max="11526" width="2.375" style="23" customWidth="1"/>
    <col min="11527" max="11527" width="4.875" style="23" customWidth="1"/>
    <col min="11528" max="11528" width="1.75" style="23" customWidth="1"/>
    <col min="11529" max="11529" width="5.25" style="23" customWidth="1"/>
    <col min="11530" max="11530" width="1.75" style="23" customWidth="1"/>
    <col min="11531" max="11531" width="6.25" style="23" customWidth="1"/>
    <col min="11532" max="11532" width="1.75" style="23" customWidth="1"/>
    <col min="11533" max="11533" width="5.75" style="23" customWidth="1"/>
    <col min="11534" max="11534" width="1.75" style="23" customWidth="1"/>
    <col min="11535" max="11535" width="7.375" style="23" customWidth="1"/>
    <col min="11536" max="11541" width="0.875" style="23" customWidth="1"/>
    <col min="11542" max="11542" width="5.25" style="23" customWidth="1"/>
    <col min="11543" max="11543" width="11" style="23" customWidth="1"/>
    <col min="11544" max="11544" width="10.375" style="23" customWidth="1"/>
    <col min="11545" max="11776" width="9.125" style="23"/>
    <col min="11777" max="11777" width="6.875" style="23" customWidth="1"/>
    <col min="11778" max="11778" width="17.75" style="23" customWidth="1"/>
    <col min="11779" max="11779" width="58.875" style="23" customWidth="1"/>
    <col min="11780" max="11780" width="8.875" style="23" customWidth="1"/>
    <col min="11781" max="11781" width="8.125" style="23" customWidth="1"/>
    <col min="11782" max="11782" width="2.375" style="23" customWidth="1"/>
    <col min="11783" max="11783" width="4.875" style="23" customWidth="1"/>
    <col min="11784" max="11784" width="1.75" style="23" customWidth="1"/>
    <col min="11785" max="11785" width="5.25" style="23" customWidth="1"/>
    <col min="11786" max="11786" width="1.75" style="23" customWidth="1"/>
    <col min="11787" max="11787" width="6.25" style="23" customWidth="1"/>
    <col min="11788" max="11788" width="1.75" style="23" customWidth="1"/>
    <col min="11789" max="11789" width="5.75" style="23" customWidth="1"/>
    <col min="11790" max="11790" width="1.75" style="23" customWidth="1"/>
    <col min="11791" max="11791" width="7.375" style="23" customWidth="1"/>
    <col min="11792" max="11797" width="0.875" style="23" customWidth="1"/>
    <col min="11798" max="11798" width="5.25" style="23" customWidth="1"/>
    <col min="11799" max="11799" width="11" style="23" customWidth="1"/>
    <col min="11800" max="11800" width="10.375" style="23" customWidth="1"/>
    <col min="11801" max="12032" width="9.125" style="23"/>
    <col min="12033" max="12033" width="6.875" style="23" customWidth="1"/>
    <col min="12034" max="12034" width="17.75" style="23" customWidth="1"/>
    <col min="12035" max="12035" width="58.875" style="23" customWidth="1"/>
    <col min="12036" max="12036" width="8.875" style="23" customWidth="1"/>
    <col min="12037" max="12037" width="8.125" style="23" customWidth="1"/>
    <col min="12038" max="12038" width="2.375" style="23" customWidth="1"/>
    <col min="12039" max="12039" width="4.875" style="23" customWidth="1"/>
    <col min="12040" max="12040" width="1.75" style="23" customWidth="1"/>
    <col min="12041" max="12041" width="5.25" style="23" customWidth="1"/>
    <col min="12042" max="12042" width="1.75" style="23" customWidth="1"/>
    <col min="12043" max="12043" width="6.25" style="23" customWidth="1"/>
    <col min="12044" max="12044" width="1.75" style="23" customWidth="1"/>
    <col min="12045" max="12045" width="5.75" style="23" customWidth="1"/>
    <col min="12046" max="12046" width="1.75" style="23" customWidth="1"/>
    <col min="12047" max="12047" width="7.375" style="23" customWidth="1"/>
    <col min="12048" max="12053" width="0.875" style="23" customWidth="1"/>
    <col min="12054" max="12054" width="5.25" style="23" customWidth="1"/>
    <col min="12055" max="12055" width="11" style="23" customWidth="1"/>
    <col min="12056" max="12056" width="10.375" style="23" customWidth="1"/>
    <col min="12057" max="12288" width="9.125" style="23"/>
    <col min="12289" max="12289" width="6.875" style="23" customWidth="1"/>
    <col min="12290" max="12290" width="17.75" style="23" customWidth="1"/>
    <col min="12291" max="12291" width="58.875" style="23" customWidth="1"/>
    <col min="12292" max="12292" width="8.875" style="23" customWidth="1"/>
    <col min="12293" max="12293" width="8.125" style="23" customWidth="1"/>
    <col min="12294" max="12294" width="2.375" style="23" customWidth="1"/>
    <col min="12295" max="12295" width="4.875" style="23" customWidth="1"/>
    <col min="12296" max="12296" width="1.75" style="23" customWidth="1"/>
    <col min="12297" max="12297" width="5.25" style="23" customWidth="1"/>
    <col min="12298" max="12298" width="1.75" style="23" customWidth="1"/>
    <col min="12299" max="12299" width="6.25" style="23" customWidth="1"/>
    <col min="12300" max="12300" width="1.75" style="23" customWidth="1"/>
    <col min="12301" max="12301" width="5.75" style="23" customWidth="1"/>
    <col min="12302" max="12302" width="1.75" style="23" customWidth="1"/>
    <col min="12303" max="12303" width="7.375" style="23" customWidth="1"/>
    <col min="12304" max="12309" width="0.875" style="23" customWidth="1"/>
    <col min="12310" max="12310" width="5.25" style="23" customWidth="1"/>
    <col min="12311" max="12311" width="11" style="23" customWidth="1"/>
    <col min="12312" max="12312" width="10.375" style="23" customWidth="1"/>
    <col min="12313" max="12544" width="9.125" style="23"/>
    <col min="12545" max="12545" width="6.875" style="23" customWidth="1"/>
    <col min="12546" max="12546" width="17.75" style="23" customWidth="1"/>
    <col min="12547" max="12547" width="58.875" style="23" customWidth="1"/>
    <col min="12548" max="12548" width="8.875" style="23" customWidth="1"/>
    <col min="12549" max="12549" width="8.125" style="23" customWidth="1"/>
    <col min="12550" max="12550" width="2.375" style="23" customWidth="1"/>
    <col min="12551" max="12551" width="4.875" style="23" customWidth="1"/>
    <col min="12552" max="12552" width="1.75" style="23" customWidth="1"/>
    <col min="12553" max="12553" width="5.25" style="23" customWidth="1"/>
    <col min="12554" max="12554" width="1.75" style="23" customWidth="1"/>
    <col min="12555" max="12555" width="6.25" style="23" customWidth="1"/>
    <col min="12556" max="12556" width="1.75" style="23" customWidth="1"/>
    <col min="12557" max="12557" width="5.75" style="23" customWidth="1"/>
    <col min="12558" max="12558" width="1.75" style="23" customWidth="1"/>
    <col min="12559" max="12559" width="7.375" style="23" customWidth="1"/>
    <col min="12560" max="12565" width="0.875" style="23" customWidth="1"/>
    <col min="12566" max="12566" width="5.25" style="23" customWidth="1"/>
    <col min="12567" max="12567" width="11" style="23" customWidth="1"/>
    <col min="12568" max="12568" width="10.375" style="23" customWidth="1"/>
    <col min="12569" max="12800" width="9.125" style="23"/>
    <col min="12801" max="12801" width="6.875" style="23" customWidth="1"/>
    <col min="12802" max="12802" width="17.75" style="23" customWidth="1"/>
    <col min="12803" max="12803" width="58.875" style="23" customWidth="1"/>
    <col min="12804" max="12804" width="8.875" style="23" customWidth="1"/>
    <col min="12805" max="12805" width="8.125" style="23" customWidth="1"/>
    <col min="12806" max="12806" width="2.375" style="23" customWidth="1"/>
    <col min="12807" max="12807" width="4.875" style="23" customWidth="1"/>
    <col min="12808" max="12808" width="1.75" style="23" customWidth="1"/>
    <col min="12809" max="12809" width="5.25" style="23" customWidth="1"/>
    <col min="12810" max="12810" width="1.75" style="23" customWidth="1"/>
    <col min="12811" max="12811" width="6.25" style="23" customWidth="1"/>
    <col min="12812" max="12812" width="1.75" style="23" customWidth="1"/>
    <col min="12813" max="12813" width="5.75" style="23" customWidth="1"/>
    <col min="12814" max="12814" width="1.75" style="23" customWidth="1"/>
    <col min="12815" max="12815" width="7.375" style="23" customWidth="1"/>
    <col min="12816" max="12821" width="0.875" style="23" customWidth="1"/>
    <col min="12822" max="12822" width="5.25" style="23" customWidth="1"/>
    <col min="12823" max="12823" width="11" style="23" customWidth="1"/>
    <col min="12824" max="12824" width="10.375" style="23" customWidth="1"/>
    <col min="12825" max="13056" width="9.125" style="23"/>
    <col min="13057" max="13057" width="6.875" style="23" customWidth="1"/>
    <col min="13058" max="13058" width="17.75" style="23" customWidth="1"/>
    <col min="13059" max="13059" width="58.875" style="23" customWidth="1"/>
    <col min="13060" max="13060" width="8.875" style="23" customWidth="1"/>
    <col min="13061" max="13061" width="8.125" style="23" customWidth="1"/>
    <col min="13062" max="13062" width="2.375" style="23" customWidth="1"/>
    <col min="13063" max="13063" width="4.875" style="23" customWidth="1"/>
    <col min="13064" max="13064" width="1.75" style="23" customWidth="1"/>
    <col min="13065" max="13065" width="5.25" style="23" customWidth="1"/>
    <col min="13066" max="13066" width="1.75" style="23" customWidth="1"/>
    <col min="13067" max="13067" width="6.25" style="23" customWidth="1"/>
    <col min="13068" max="13068" width="1.75" style="23" customWidth="1"/>
    <col min="13069" max="13069" width="5.75" style="23" customWidth="1"/>
    <col min="13070" max="13070" width="1.75" style="23" customWidth="1"/>
    <col min="13071" max="13071" width="7.375" style="23" customWidth="1"/>
    <col min="13072" max="13077" width="0.875" style="23" customWidth="1"/>
    <col min="13078" max="13078" width="5.25" style="23" customWidth="1"/>
    <col min="13079" max="13079" width="11" style="23" customWidth="1"/>
    <col min="13080" max="13080" width="10.375" style="23" customWidth="1"/>
    <col min="13081" max="13312" width="9.125" style="23"/>
    <col min="13313" max="13313" width="6.875" style="23" customWidth="1"/>
    <col min="13314" max="13314" width="17.75" style="23" customWidth="1"/>
    <col min="13315" max="13315" width="58.875" style="23" customWidth="1"/>
    <col min="13316" max="13316" width="8.875" style="23" customWidth="1"/>
    <col min="13317" max="13317" width="8.125" style="23" customWidth="1"/>
    <col min="13318" max="13318" width="2.375" style="23" customWidth="1"/>
    <col min="13319" max="13319" width="4.875" style="23" customWidth="1"/>
    <col min="13320" max="13320" width="1.75" style="23" customWidth="1"/>
    <col min="13321" max="13321" width="5.25" style="23" customWidth="1"/>
    <col min="13322" max="13322" width="1.75" style="23" customWidth="1"/>
    <col min="13323" max="13323" width="6.25" style="23" customWidth="1"/>
    <col min="13324" max="13324" width="1.75" style="23" customWidth="1"/>
    <col min="13325" max="13325" width="5.75" style="23" customWidth="1"/>
    <col min="13326" max="13326" width="1.75" style="23" customWidth="1"/>
    <col min="13327" max="13327" width="7.375" style="23" customWidth="1"/>
    <col min="13328" max="13333" width="0.875" style="23" customWidth="1"/>
    <col min="13334" max="13334" width="5.25" style="23" customWidth="1"/>
    <col min="13335" max="13335" width="11" style="23" customWidth="1"/>
    <col min="13336" max="13336" width="10.375" style="23" customWidth="1"/>
    <col min="13337" max="13568" width="9.125" style="23"/>
    <col min="13569" max="13569" width="6.875" style="23" customWidth="1"/>
    <col min="13570" max="13570" width="17.75" style="23" customWidth="1"/>
    <col min="13571" max="13571" width="58.875" style="23" customWidth="1"/>
    <col min="13572" max="13572" width="8.875" style="23" customWidth="1"/>
    <col min="13573" max="13573" width="8.125" style="23" customWidth="1"/>
    <col min="13574" max="13574" width="2.375" style="23" customWidth="1"/>
    <col min="13575" max="13575" width="4.875" style="23" customWidth="1"/>
    <col min="13576" max="13576" width="1.75" style="23" customWidth="1"/>
    <col min="13577" max="13577" width="5.25" style="23" customWidth="1"/>
    <col min="13578" max="13578" width="1.75" style="23" customWidth="1"/>
    <col min="13579" max="13579" width="6.25" style="23" customWidth="1"/>
    <col min="13580" max="13580" width="1.75" style="23" customWidth="1"/>
    <col min="13581" max="13581" width="5.75" style="23" customWidth="1"/>
    <col min="13582" max="13582" width="1.75" style="23" customWidth="1"/>
    <col min="13583" max="13583" width="7.375" style="23" customWidth="1"/>
    <col min="13584" max="13589" width="0.875" style="23" customWidth="1"/>
    <col min="13590" max="13590" width="5.25" style="23" customWidth="1"/>
    <col min="13591" max="13591" width="11" style="23" customWidth="1"/>
    <col min="13592" max="13592" width="10.375" style="23" customWidth="1"/>
    <col min="13593" max="13824" width="9.125" style="23"/>
    <col min="13825" max="13825" width="6.875" style="23" customWidth="1"/>
    <col min="13826" max="13826" width="17.75" style="23" customWidth="1"/>
    <col min="13827" max="13827" width="58.875" style="23" customWidth="1"/>
    <col min="13828" max="13828" width="8.875" style="23" customWidth="1"/>
    <col min="13829" max="13829" width="8.125" style="23" customWidth="1"/>
    <col min="13830" max="13830" width="2.375" style="23" customWidth="1"/>
    <col min="13831" max="13831" width="4.875" style="23" customWidth="1"/>
    <col min="13832" max="13832" width="1.75" style="23" customWidth="1"/>
    <col min="13833" max="13833" width="5.25" style="23" customWidth="1"/>
    <col min="13834" max="13834" width="1.75" style="23" customWidth="1"/>
    <col min="13835" max="13835" width="6.25" style="23" customWidth="1"/>
    <col min="13836" max="13836" width="1.75" style="23" customWidth="1"/>
    <col min="13837" max="13837" width="5.75" style="23" customWidth="1"/>
    <col min="13838" max="13838" width="1.75" style="23" customWidth="1"/>
    <col min="13839" max="13839" width="7.375" style="23" customWidth="1"/>
    <col min="13840" max="13845" width="0.875" style="23" customWidth="1"/>
    <col min="13846" max="13846" width="5.25" style="23" customWidth="1"/>
    <col min="13847" max="13847" width="11" style="23" customWidth="1"/>
    <col min="13848" max="13848" width="10.375" style="23" customWidth="1"/>
    <col min="13849" max="14080" width="9.125" style="23"/>
    <col min="14081" max="14081" width="6.875" style="23" customWidth="1"/>
    <col min="14082" max="14082" width="17.75" style="23" customWidth="1"/>
    <col min="14083" max="14083" width="58.875" style="23" customWidth="1"/>
    <col min="14084" max="14084" width="8.875" style="23" customWidth="1"/>
    <col min="14085" max="14085" width="8.125" style="23" customWidth="1"/>
    <col min="14086" max="14086" width="2.375" style="23" customWidth="1"/>
    <col min="14087" max="14087" width="4.875" style="23" customWidth="1"/>
    <col min="14088" max="14088" width="1.75" style="23" customWidth="1"/>
    <col min="14089" max="14089" width="5.25" style="23" customWidth="1"/>
    <col min="14090" max="14090" width="1.75" style="23" customWidth="1"/>
    <col min="14091" max="14091" width="6.25" style="23" customWidth="1"/>
    <col min="14092" max="14092" width="1.75" style="23" customWidth="1"/>
    <col min="14093" max="14093" width="5.75" style="23" customWidth="1"/>
    <col min="14094" max="14094" width="1.75" style="23" customWidth="1"/>
    <col min="14095" max="14095" width="7.375" style="23" customWidth="1"/>
    <col min="14096" max="14101" width="0.875" style="23" customWidth="1"/>
    <col min="14102" max="14102" width="5.25" style="23" customWidth="1"/>
    <col min="14103" max="14103" width="11" style="23" customWidth="1"/>
    <col min="14104" max="14104" width="10.375" style="23" customWidth="1"/>
    <col min="14105" max="14336" width="9.125" style="23"/>
    <col min="14337" max="14337" width="6.875" style="23" customWidth="1"/>
    <col min="14338" max="14338" width="17.75" style="23" customWidth="1"/>
    <col min="14339" max="14339" width="58.875" style="23" customWidth="1"/>
    <col min="14340" max="14340" width="8.875" style="23" customWidth="1"/>
    <col min="14341" max="14341" width="8.125" style="23" customWidth="1"/>
    <col min="14342" max="14342" width="2.375" style="23" customWidth="1"/>
    <col min="14343" max="14343" width="4.875" style="23" customWidth="1"/>
    <col min="14344" max="14344" width="1.75" style="23" customWidth="1"/>
    <col min="14345" max="14345" width="5.25" style="23" customWidth="1"/>
    <col min="14346" max="14346" width="1.75" style="23" customWidth="1"/>
    <col min="14347" max="14347" width="6.25" style="23" customWidth="1"/>
    <col min="14348" max="14348" width="1.75" style="23" customWidth="1"/>
    <col min="14349" max="14349" width="5.75" style="23" customWidth="1"/>
    <col min="14350" max="14350" width="1.75" style="23" customWidth="1"/>
    <col min="14351" max="14351" width="7.375" style="23" customWidth="1"/>
    <col min="14352" max="14357" width="0.875" style="23" customWidth="1"/>
    <col min="14358" max="14358" width="5.25" style="23" customWidth="1"/>
    <col min="14359" max="14359" width="11" style="23" customWidth="1"/>
    <col min="14360" max="14360" width="10.375" style="23" customWidth="1"/>
    <col min="14361" max="14592" width="9.125" style="23"/>
    <col min="14593" max="14593" width="6.875" style="23" customWidth="1"/>
    <col min="14594" max="14594" width="17.75" style="23" customWidth="1"/>
    <col min="14595" max="14595" width="58.875" style="23" customWidth="1"/>
    <col min="14596" max="14596" width="8.875" style="23" customWidth="1"/>
    <col min="14597" max="14597" width="8.125" style="23" customWidth="1"/>
    <col min="14598" max="14598" width="2.375" style="23" customWidth="1"/>
    <col min="14599" max="14599" width="4.875" style="23" customWidth="1"/>
    <col min="14600" max="14600" width="1.75" style="23" customWidth="1"/>
    <col min="14601" max="14601" width="5.25" style="23" customWidth="1"/>
    <col min="14602" max="14602" width="1.75" style="23" customWidth="1"/>
    <col min="14603" max="14603" width="6.25" style="23" customWidth="1"/>
    <col min="14604" max="14604" width="1.75" style="23" customWidth="1"/>
    <col min="14605" max="14605" width="5.75" style="23" customWidth="1"/>
    <col min="14606" max="14606" width="1.75" style="23" customWidth="1"/>
    <col min="14607" max="14607" width="7.375" style="23" customWidth="1"/>
    <col min="14608" max="14613" width="0.875" style="23" customWidth="1"/>
    <col min="14614" max="14614" width="5.25" style="23" customWidth="1"/>
    <col min="14615" max="14615" width="11" style="23" customWidth="1"/>
    <col min="14616" max="14616" width="10.375" style="23" customWidth="1"/>
    <col min="14617" max="14848" width="9.125" style="23"/>
    <col min="14849" max="14849" width="6.875" style="23" customWidth="1"/>
    <col min="14850" max="14850" width="17.75" style="23" customWidth="1"/>
    <col min="14851" max="14851" width="58.875" style="23" customWidth="1"/>
    <col min="14852" max="14852" width="8.875" style="23" customWidth="1"/>
    <col min="14853" max="14853" width="8.125" style="23" customWidth="1"/>
    <col min="14854" max="14854" width="2.375" style="23" customWidth="1"/>
    <col min="14855" max="14855" width="4.875" style="23" customWidth="1"/>
    <col min="14856" max="14856" width="1.75" style="23" customWidth="1"/>
    <col min="14857" max="14857" width="5.25" style="23" customWidth="1"/>
    <col min="14858" max="14858" width="1.75" style="23" customWidth="1"/>
    <col min="14859" max="14859" width="6.25" style="23" customWidth="1"/>
    <col min="14860" max="14860" width="1.75" style="23" customWidth="1"/>
    <col min="14861" max="14861" width="5.75" style="23" customWidth="1"/>
    <col min="14862" max="14862" width="1.75" style="23" customWidth="1"/>
    <col min="14863" max="14863" width="7.375" style="23" customWidth="1"/>
    <col min="14864" max="14869" width="0.875" style="23" customWidth="1"/>
    <col min="14870" max="14870" width="5.25" style="23" customWidth="1"/>
    <col min="14871" max="14871" width="11" style="23" customWidth="1"/>
    <col min="14872" max="14872" width="10.375" style="23" customWidth="1"/>
    <col min="14873" max="15104" width="9.125" style="23"/>
    <col min="15105" max="15105" width="6.875" style="23" customWidth="1"/>
    <col min="15106" max="15106" width="17.75" style="23" customWidth="1"/>
    <col min="15107" max="15107" width="58.875" style="23" customWidth="1"/>
    <col min="15108" max="15108" width="8.875" style="23" customWidth="1"/>
    <col min="15109" max="15109" width="8.125" style="23" customWidth="1"/>
    <col min="15110" max="15110" width="2.375" style="23" customWidth="1"/>
    <col min="15111" max="15111" width="4.875" style="23" customWidth="1"/>
    <col min="15112" max="15112" width="1.75" style="23" customWidth="1"/>
    <col min="15113" max="15113" width="5.25" style="23" customWidth="1"/>
    <col min="15114" max="15114" width="1.75" style="23" customWidth="1"/>
    <col min="15115" max="15115" width="6.25" style="23" customWidth="1"/>
    <col min="15116" max="15116" width="1.75" style="23" customWidth="1"/>
    <col min="15117" max="15117" width="5.75" style="23" customWidth="1"/>
    <col min="15118" max="15118" width="1.75" style="23" customWidth="1"/>
    <col min="15119" max="15119" width="7.375" style="23" customWidth="1"/>
    <col min="15120" max="15125" width="0.875" style="23" customWidth="1"/>
    <col min="15126" max="15126" width="5.25" style="23" customWidth="1"/>
    <col min="15127" max="15127" width="11" style="23" customWidth="1"/>
    <col min="15128" max="15128" width="10.375" style="23" customWidth="1"/>
    <col min="15129" max="15360" width="9.125" style="23"/>
    <col min="15361" max="15361" width="6.875" style="23" customWidth="1"/>
    <col min="15362" max="15362" width="17.75" style="23" customWidth="1"/>
    <col min="15363" max="15363" width="58.875" style="23" customWidth="1"/>
    <col min="15364" max="15364" width="8.875" style="23" customWidth="1"/>
    <col min="15365" max="15365" width="8.125" style="23" customWidth="1"/>
    <col min="15366" max="15366" width="2.375" style="23" customWidth="1"/>
    <col min="15367" max="15367" width="4.875" style="23" customWidth="1"/>
    <col min="15368" max="15368" width="1.75" style="23" customWidth="1"/>
    <col min="15369" max="15369" width="5.25" style="23" customWidth="1"/>
    <col min="15370" max="15370" width="1.75" style="23" customWidth="1"/>
    <col min="15371" max="15371" width="6.25" style="23" customWidth="1"/>
    <col min="15372" max="15372" width="1.75" style="23" customWidth="1"/>
    <col min="15373" max="15373" width="5.75" style="23" customWidth="1"/>
    <col min="15374" max="15374" width="1.75" style="23" customWidth="1"/>
    <col min="15375" max="15375" width="7.375" style="23" customWidth="1"/>
    <col min="15376" max="15381" width="0.875" style="23" customWidth="1"/>
    <col min="15382" max="15382" width="5.25" style="23" customWidth="1"/>
    <col min="15383" max="15383" width="11" style="23" customWidth="1"/>
    <col min="15384" max="15384" width="10.375" style="23" customWidth="1"/>
    <col min="15385" max="15616" width="9.125" style="23"/>
    <col min="15617" max="15617" width="6.875" style="23" customWidth="1"/>
    <col min="15618" max="15618" width="17.75" style="23" customWidth="1"/>
    <col min="15619" max="15619" width="58.875" style="23" customWidth="1"/>
    <col min="15620" max="15620" width="8.875" style="23" customWidth="1"/>
    <col min="15621" max="15621" width="8.125" style="23" customWidth="1"/>
    <col min="15622" max="15622" width="2.375" style="23" customWidth="1"/>
    <col min="15623" max="15623" width="4.875" style="23" customWidth="1"/>
    <col min="15624" max="15624" width="1.75" style="23" customWidth="1"/>
    <col min="15625" max="15625" width="5.25" style="23" customWidth="1"/>
    <col min="15626" max="15626" width="1.75" style="23" customWidth="1"/>
    <col min="15627" max="15627" width="6.25" style="23" customWidth="1"/>
    <col min="15628" max="15628" width="1.75" style="23" customWidth="1"/>
    <col min="15629" max="15629" width="5.75" style="23" customWidth="1"/>
    <col min="15630" max="15630" width="1.75" style="23" customWidth="1"/>
    <col min="15631" max="15631" width="7.375" style="23" customWidth="1"/>
    <col min="15632" max="15637" width="0.875" style="23" customWidth="1"/>
    <col min="15638" max="15638" width="5.25" style="23" customWidth="1"/>
    <col min="15639" max="15639" width="11" style="23" customWidth="1"/>
    <col min="15640" max="15640" width="10.375" style="23" customWidth="1"/>
    <col min="15641" max="15872" width="9.125" style="23"/>
    <col min="15873" max="15873" width="6.875" style="23" customWidth="1"/>
    <col min="15874" max="15874" width="17.75" style="23" customWidth="1"/>
    <col min="15875" max="15875" width="58.875" style="23" customWidth="1"/>
    <col min="15876" max="15876" width="8.875" style="23" customWidth="1"/>
    <col min="15877" max="15877" width="8.125" style="23" customWidth="1"/>
    <col min="15878" max="15878" width="2.375" style="23" customWidth="1"/>
    <col min="15879" max="15879" width="4.875" style="23" customWidth="1"/>
    <col min="15880" max="15880" width="1.75" style="23" customWidth="1"/>
    <col min="15881" max="15881" width="5.25" style="23" customWidth="1"/>
    <col min="15882" max="15882" width="1.75" style="23" customWidth="1"/>
    <col min="15883" max="15883" width="6.25" style="23" customWidth="1"/>
    <col min="15884" max="15884" width="1.75" style="23" customWidth="1"/>
    <col min="15885" max="15885" width="5.75" style="23" customWidth="1"/>
    <col min="15886" max="15886" width="1.75" style="23" customWidth="1"/>
    <col min="15887" max="15887" width="7.375" style="23" customWidth="1"/>
    <col min="15888" max="15893" width="0.875" style="23" customWidth="1"/>
    <col min="15894" max="15894" width="5.25" style="23" customWidth="1"/>
    <col min="15895" max="15895" width="11" style="23" customWidth="1"/>
    <col min="15896" max="15896" width="10.375" style="23" customWidth="1"/>
    <col min="15897" max="16128" width="9.125" style="23"/>
    <col min="16129" max="16129" width="6.875" style="23" customWidth="1"/>
    <col min="16130" max="16130" width="17.75" style="23" customWidth="1"/>
    <col min="16131" max="16131" width="58.875" style="23" customWidth="1"/>
    <col min="16132" max="16132" width="8.875" style="23" customWidth="1"/>
    <col min="16133" max="16133" width="8.125" style="23" customWidth="1"/>
    <col min="16134" max="16134" width="2.375" style="23" customWidth="1"/>
    <col min="16135" max="16135" width="4.875" style="23" customWidth="1"/>
    <col min="16136" max="16136" width="1.75" style="23" customWidth="1"/>
    <col min="16137" max="16137" width="5.25" style="23" customWidth="1"/>
    <col min="16138" max="16138" width="1.75" style="23" customWidth="1"/>
    <col min="16139" max="16139" width="6.25" style="23" customWidth="1"/>
    <col min="16140" max="16140" width="1.75" style="23" customWidth="1"/>
    <col min="16141" max="16141" width="5.75" style="23" customWidth="1"/>
    <col min="16142" max="16142" width="1.75" style="23" customWidth="1"/>
    <col min="16143" max="16143" width="7.375" style="23" customWidth="1"/>
    <col min="16144" max="16149" width="0.875" style="23" customWidth="1"/>
    <col min="16150" max="16150" width="5.25" style="23" customWidth="1"/>
    <col min="16151" max="16151" width="11" style="23" customWidth="1"/>
    <col min="16152" max="16152" width="10.375" style="23" customWidth="1"/>
    <col min="16153" max="16384" width="9.125" style="23"/>
  </cols>
  <sheetData>
    <row r="1" spans="1:23" s="1" customFormat="1" ht="15" hidden="1" customHeight="1"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</row>
    <row r="2" spans="1:23" s="1" customFormat="1" ht="15" hidden="1" customHeight="1"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</row>
    <row r="3" spans="1:23" s="1" customFormat="1" ht="15" hidden="1" customHeight="1"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</row>
    <row r="4" spans="1:23" s="1" customFormat="1" ht="15" hidden="1" customHeight="1">
      <c r="A4" s="188" t="s">
        <v>0</v>
      </c>
      <c r="B4" s="188"/>
      <c r="C4" s="188"/>
      <c r="D4" s="73"/>
      <c r="E4" s="73"/>
      <c r="F4" s="73"/>
      <c r="H4" s="189" t="s">
        <v>1</v>
      </c>
      <c r="I4" s="189"/>
      <c r="J4" s="189"/>
      <c r="K4" s="189"/>
      <c r="L4" s="189"/>
      <c r="M4" s="189"/>
      <c r="N4" s="189"/>
      <c r="O4" s="189"/>
      <c r="P4" s="189"/>
      <c r="Q4" s="189"/>
    </row>
    <row r="5" spans="1:23" s="1" customFormat="1" ht="46.5" hidden="1" customHeight="1">
      <c r="A5" s="189"/>
      <c r="B5" s="189"/>
      <c r="C5" s="189"/>
      <c r="D5" s="74"/>
      <c r="E5" s="74"/>
      <c r="F5" s="74"/>
      <c r="G5" s="2"/>
      <c r="H5" s="190" t="s">
        <v>101</v>
      </c>
      <c r="I5" s="190"/>
      <c r="J5" s="190"/>
      <c r="K5" s="190"/>
      <c r="L5" s="190"/>
      <c r="M5" s="190"/>
      <c r="N5" s="190"/>
      <c r="O5" s="190"/>
      <c r="P5" s="190"/>
    </row>
    <row r="6" spans="1:23" s="1" customFormat="1" ht="15" hidden="1" customHeight="1">
      <c r="A6" s="189"/>
      <c r="B6" s="189"/>
      <c r="C6" s="189"/>
      <c r="D6" s="74"/>
      <c r="E6" s="74"/>
      <c r="F6" s="74"/>
      <c r="H6" s="189" t="s">
        <v>150</v>
      </c>
      <c r="I6" s="189"/>
      <c r="J6" s="189"/>
      <c r="K6" s="189"/>
      <c r="L6" s="189"/>
      <c r="M6" s="189"/>
      <c r="N6" s="189"/>
      <c r="O6" s="189"/>
      <c r="P6" s="189"/>
    </row>
    <row r="7" spans="1:23" s="1" customFormat="1" ht="15" hidden="1">
      <c r="H7" s="189"/>
      <c r="I7" s="189"/>
      <c r="J7" s="189"/>
    </row>
    <row r="8" spans="1:23" s="1" customFormat="1" ht="15" hidden="1" customHeight="1">
      <c r="A8" s="191" t="s">
        <v>152</v>
      </c>
      <c r="B8" s="191"/>
      <c r="C8" s="191"/>
      <c r="D8" s="75"/>
      <c r="E8" s="75"/>
      <c r="F8" s="75"/>
      <c r="G8" s="76"/>
      <c r="H8" s="189" t="s">
        <v>151</v>
      </c>
      <c r="I8" s="189"/>
      <c r="J8" s="189"/>
      <c r="K8" s="189"/>
      <c r="L8" s="189"/>
      <c r="M8" s="189"/>
      <c r="N8" s="189"/>
      <c r="O8" s="189"/>
      <c r="P8" s="189"/>
    </row>
    <row r="9" spans="1:23" s="5" customFormat="1" hidden="1">
      <c r="A9" s="3" t="s">
        <v>3</v>
      </c>
      <c r="B9" s="3"/>
      <c r="C9" s="3"/>
      <c r="D9" s="3"/>
      <c r="E9" s="3"/>
      <c r="F9" s="3"/>
      <c r="G9" s="4"/>
      <c r="H9" s="266" t="s">
        <v>3</v>
      </c>
      <c r="I9" s="266"/>
      <c r="J9" s="266"/>
      <c r="K9" s="266"/>
      <c r="L9" s="266"/>
      <c r="M9" s="266"/>
      <c r="N9" s="266"/>
      <c r="O9" s="266"/>
      <c r="P9" s="266"/>
    </row>
    <row r="10" spans="1:23" s="20" customFormat="1" ht="15" hidden="1" customHeight="1">
      <c r="A10" s="275"/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19"/>
      <c r="W10" s="19"/>
    </row>
    <row r="11" spans="1:23" s="57" customFormat="1" hidden="1">
      <c r="A11" s="65"/>
      <c r="B11" s="66"/>
      <c r="C11" s="66"/>
      <c r="D11" s="27"/>
      <c r="E11" s="66"/>
      <c r="F11" s="66"/>
      <c r="G11" s="66"/>
      <c r="H11" s="66"/>
      <c r="I11" s="66"/>
      <c r="J11" s="67"/>
      <c r="K11" s="67"/>
      <c r="L11" s="66"/>
      <c r="M11" s="66"/>
      <c r="N11" s="23"/>
      <c r="O11" s="23"/>
      <c r="P11" s="23"/>
      <c r="Q11" s="23"/>
      <c r="R11" s="23"/>
      <c r="S11" s="23"/>
      <c r="T11" s="23"/>
      <c r="U11" s="68"/>
      <c r="V11" s="69"/>
      <c r="W11" s="69"/>
    </row>
    <row r="12" spans="1:23" s="57" customFormat="1">
      <c r="A12" s="309" t="s">
        <v>160</v>
      </c>
      <c r="B12" s="309"/>
      <c r="C12" s="309"/>
      <c r="D12" s="27"/>
      <c r="E12" s="66"/>
      <c r="F12" s="66"/>
      <c r="G12" s="66"/>
      <c r="H12" s="66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</row>
    <row r="13" spans="1:23" s="57" customFormat="1">
      <c r="A13" s="309" t="s">
        <v>161</v>
      </c>
      <c r="B13" s="309"/>
      <c r="C13" s="309"/>
      <c r="D13" s="27"/>
      <c r="E13" s="66"/>
      <c r="F13" s="66"/>
      <c r="G13" s="66"/>
      <c r="H13" s="66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</row>
    <row r="14" spans="1:23" s="57" customFormat="1">
      <c r="A14" s="309" t="s">
        <v>162</v>
      </c>
      <c r="B14" s="309"/>
      <c r="C14" s="309"/>
      <c r="D14" s="27"/>
      <c r="E14" s="66"/>
      <c r="F14" s="66"/>
      <c r="G14" s="66"/>
      <c r="H14" s="66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</row>
    <row r="15" spans="1:23" s="57" customFormat="1">
      <c r="A15" s="309"/>
      <c r="B15" s="309"/>
      <c r="C15" s="309"/>
      <c r="D15" s="27"/>
      <c r="E15" s="66"/>
      <c r="F15" s="66"/>
      <c r="G15" s="66"/>
      <c r="H15" s="66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</row>
    <row r="16" spans="1:23" s="57" customFormat="1">
      <c r="A16" s="314"/>
      <c r="B16" s="314"/>
      <c r="C16" s="314"/>
      <c r="D16" s="27"/>
      <c r="E16" s="66"/>
      <c r="F16" s="66"/>
      <c r="G16" s="66"/>
      <c r="H16" s="66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</row>
    <row r="17" spans="1:23" s="57" customFormat="1">
      <c r="A17" s="309" t="s">
        <v>163</v>
      </c>
      <c r="B17" s="309"/>
      <c r="C17" s="309"/>
      <c r="D17" s="27"/>
      <c r="E17" s="66"/>
      <c r="F17" s="66"/>
      <c r="G17" s="66"/>
      <c r="H17" s="66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</row>
    <row r="18" spans="1:23" s="57" customFormat="1">
      <c r="A18" s="309"/>
      <c r="B18" s="309"/>
      <c r="C18" s="309"/>
      <c r="D18" s="27"/>
      <c r="E18" s="66"/>
      <c r="F18" s="66"/>
      <c r="G18" s="66"/>
      <c r="H18" s="66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</row>
    <row r="19" spans="1:23" s="57" customFormat="1">
      <c r="A19" s="309"/>
      <c r="B19" s="309"/>
      <c r="C19" s="309"/>
      <c r="D19" s="27"/>
      <c r="E19" s="66"/>
      <c r="F19" s="66"/>
      <c r="G19" s="66"/>
      <c r="H19" s="66"/>
      <c r="I19" s="66"/>
      <c r="J19" s="67"/>
      <c r="K19" s="67"/>
      <c r="L19" s="66"/>
      <c r="M19" s="66"/>
      <c r="N19" s="23"/>
      <c r="O19" s="23"/>
      <c r="P19" s="23"/>
      <c r="Q19" s="23"/>
      <c r="R19" s="23"/>
      <c r="S19" s="23"/>
      <c r="T19" s="23"/>
      <c r="U19" s="68"/>
      <c r="V19" s="69"/>
      <c r="W19" s="69"/>
    </row>
    <row r="20" spans="1:23" s="21" customFormat="1" ht="36" customHeight="1">
      <c r="A20" s="276" t="s">
        <v>168</v>
      </c>
      <c r="B20" s="276"/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</row>
    <row r="21" spans="1:23" s="22" customFormat="1" ht="7.5" customHeight="1">
      <c r="A21" s="277"/>
      <c r="B21" s="277"/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7"/>
      <c r="V21" s="277"/>
      <c r="W21" s="277"/>
    </row>
    <row r="22" spans="1:23" ht="67.5" customHeight="1">
      <c r="A22" s="312" t="s">
        <v>171</v>
      </c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</row>
    <row r="23" spans="1:23" s="24" customFormat="1" ht="15.75" customHeight="1">
      <c r="A23" s="224" t="s">
        <v>165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</row>
    <row r="24" spans="1:23" s="27" customFormat="1" ht="79.5" customHeight="1">
      <c r="A24" s="48" t="s">
        <v>41</v>
      </c>
      <c r="B24" s="122" t="s">
        <v>42</v>
      </c>
      <c r="C24" s="310" t="s">
        <v>43</v>
      </c>
      <c r="D24" s="311"/>
      <c r="E24" s="292" t="s">
        <v>44</v>
      </c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292"/>
      <c r="S24" s="292"/>
      <c r="T24" s="292"/>
      <c r="U24" s="292"/>
      <c r="V24" s="292" t="s">
        <v>45</v>
      </c>
      <c r="W24" s="292"/>
    </row>
    <row r="25" spans="1:23" s="30" customFormat="1" ht="15.75" customHeight="1">
      <c r="A25" s="123">
        <v>1</v>
      </c>
      <c r="B25" s="124">
        <v>2</v>
      </c>
      <c r="C25" s="303">
        <v>3</v>
      </c>
      <c r="D25" s="304"/>
      <c r="E25" s="305">
        <v>4</v>
      </c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7"/>
      <c r="V25" s="305">
        <v>5</v>
      </c>
      <c r="W25" s="308"/>
    </row>
    <row r="26" spans="1:23" ht="15.75" customHeight="1">
      <c r="A26" s="265" t="s">
        <v>46</v>
      </c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</row>
    <row r="27" spans="1:23" ht="15.75" customHeight="1">
      <c r="A27" s="223" t="s">
        <v>47</v>
      </c>
      <c r="B27" s="224"/>
      <c r="C27" s="224"/>
      <c r="D27" s="224"/>
      <c r="E27" s="224"/>
      <c r="F27" s="225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6"/>
    </row>
    <row r="28" spans="1:23" ht="34.5" customHeight="1">
      <c r="A28" s="287" t="s">
        <v>48</v>
      </c>
      <c r="B28" s="293" t="s">
        <v>172</v>
      </c>
      <c r="C28" s="291" t="s">
        <v>153</v>
      </c>
      <c r="D28" s="291"/>
      <c r="E28" s="294" t="s">
        <v>169</v>
      </c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6"/>
      <c r="V28" s="292">
        <f>(D29+D30*D32)*0.4*D35*D37*D39</f>
        <v>6347.04</v>
      </c>
      <c r="W28" s="292"/>
    </row>
    <row r="29" spans="1:23">
      <c r="A29" s="287"/>
      <c r="B29" s="293"/>
      <c r="C29" s="125" t="s">
        <v>51</v>
      </c>
      <c r="D29" s="126">
        <v>7.7629999999999999</v>
      </c>
      <c r="E29" s="297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  <c r="T29" s="298"/>
      <c r="U29" s="299"/>
      <c r="V29" s="292"/>
      <c r="W29" s="292"/>
    </row>
    <row r="30" spans="1:23" ht="15.75" customHeight="1">
      <c r="A30" s="287"/>
      <c r="B30" s="293"/>
      <c r="C30" s="125" t="s">
        <v>52</v>
      </c>
      <c r="D30" s="126">
        <v>4.2000000000000003E-2</v>
      </c>
      <c r="E30" s="297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  <c r="U30" s="299"/>
      <c r="V30" s="292"/>
      <c r="W30" s="292"/>
    </row>
    <row r="31" spans="1:23" ht="15.75" hidden="1" customHeight="1">
      <c r="A31" s="287"/>
      <c r="B31" s="293"/>
      <c r="C31" s="127" t="s">
        <v>93</v>
      </c>
      <c r="D31" s="128"/>
      <c r="E31" s="297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9"/>
      <c r="V31" s="292"/>
      <c r="W31" s="292"/>
    </row>
    <row r="32" spans="1:23" ht="17.25" customHeight="1">
      <c r="A32" s="287"/>
      <c r="B32" s="293"/>
      <c r="C32" s="129" t="s">
        <v>94</v>
      </c>
      <c r="D32" s="128">
        <v>130</v>
      </c>
      <c r="E32" s="297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9"/>
      <c r="V32" s="292"/>
      <c r="W32" s="292"/>
    </row>
    <row r="33" spans="1:23">
      <c r="A33" s="287"/>
      <c r="B33" s="293"/>
      <c r="C33" s="125" t="s">
        <v>54</v>
      </c>
      <c r="D33" s="130">
        <v>0.4</v>
      </c>
      <c r="E33" s="297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8"/>
      <c r="S33" s="298"/>
      <c r="T33" s="298"/>
      <c r="U33" s="299"/>
      <c r="V33" s="292"/>
      <c r="W33" s="292"/>
    </row>
    <row r="34" spans="1:23">
      <c r="A34" s="287"/>
      <c r="B34" s="293"/>
      <c r="C34" s="193" t="s">
        <v>55</v>
      </c>
      <c r="D34" s="193"/>
      <c r="E34" s="297"/>
      <c r="F34" s="298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98"/>
      <c r="U34" s="299"/>
      <c r="V34" s="292"/>
      <c r="W34" s="292"/>
    </row>
    <row r="35" spans="1:23" ht="31.5">
      <c r="A35" s="287"/>
      <c r="B35" s="293"/>
      <c r="C35" s="79" t="s">
        <v>143</v>
      </c>
      <c r="D35" s="80">
        <v>1</v>
      </c>
      <c r="E35" s="297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9"/>
      <c r="V35" s="292"/>
      <c r="W35" s="292"/>
    </row>
    <row r="36" spans="1:23" ht="28.5" hidden="1" customHeight="1">
      <c r="A36" s="287"/>
      <c r="B36" s="293"/>
      <c r="C36" s="131" t="s">
        <v>154</v>
      </c>
      <c r="D36" s="122">
        <v>1.1000000000000001</v>
      </c>
      <c r="E36" s="297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9"/>
      <c r="V36" s="292"/>
      <c r="W36" s="292"/>
    </row>
    <row r="37" spans="1:23" ht="31.5" customHeight="1">
      <c r="A37" s="287"/>
      <c r="B37" s="293"/>
      <c r="C37" s="132" t="s">
        <v>157</v>
      </c>
      <c r="D37" s="122">
        <v>1.2</v>
      </c>
      <c r="E37" s="297"/>
      <c r="F37" s="298"/>
      <c r="G37" s="298"/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9"/>
      <c r="V37" s="292"/>
      <c r="W37" s="292"/>
    </row>
    <row r="38" spans="1:23" ht="21" hidden="1" customHeight="1">
      <c r="A38" s="287"/>
      <c r="B38" s="293"/>
      <c r="C38" s="132" t="s">
        <v>159</v>
      </c>
      <c r="D38" s="122">
        <v>1.2</v>
      </c>
      <c r="E38" s="297"/>
      <c r="F38" s="298"/>
      <c r="G38" s="298"/>
      <c r="H38" s="298"/>
      <c r="I38" s="298"/>
      <c r="J38" s="298"/>
      <c r="K38" s="298"/>
      <c r="L38" s="298"/>
      <c r="M38" s="298"/>
      <c r="N38" s="298"/>
      <c r="O38" s="298"/>
      <c r="P38" s="298"/>
      <c r="Q38" s="298"/>
      <c r="R38" s="298"/>
      <c r="S38" s="298"/>
      <c r="T38" s="298"/>
      <c r="U38" s="299"/>
      <c r="V38" s="292"/>
      <c r="W38" s="292"/>
    </row>
    <row r="39" spans="1:23">
      <c r="A39" s="287"/>
      <c r="B39" s="293"/>
      <c r="C39" s="131" t="s">
        <v>60</v>
      </c>
      <c r="D39" s="128">
        <v>1000</v>
      </c>
      <c r="E39" s="300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2"/>
      <c r="V39" s="292"/>
      <c r="W39" s="292"/>
    </row>
    <row r="40" spans="1:23" ht="15.75" customHeight="1">
      <c r="A40" s="223" t="s">
        <v>62</v>
      </c>
      <c r="B40" s="224"/>
      <c r="C40" s="224"/>
      <c r="D40" s="224"/>
      <c r="E40" s="224"/>
      <c r="F40" s="225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6"/>
    </row>
    <row r="41" spans="1:23" ht="34.5" customHeight="1">
      <c r="A41" s="287" t="s">
        <v>63</v>
      </c>
      <c r="B41" s="288" t="s">
        <v>172</v>
      </c>
      <c r="C41" s="291" t="str">
        <f>C28</f>
        <v>СБЦП 81-2001-07 "Коммунальные инженерные сети и сооружения",2012г. Гл. 2.8.1., таблица N 17, п.2</v>
      </c>
      <c r="D41" s="291"/>
      <c r="E41" s="292" t="s">
        <v>170</v>
      </c>
      <c r="F41" s="292"/>
      <c r="G41" s="292"/>
      <c r="H41" s="292"/>
      <c r="I41" s="292"/>
      <c r="J41" s="292"/>
      <c r="K41" s="292"/>
      <c r="L41" s="292"/>
      <c r="M41" s="292"/>
      <c r="N41" s="292"/>
      <c r="O41" s="292"/>
      <c r="P41" s="292"/>
      <c r="Q41" s="292"/>
      <c r="R41" s="292"/>
      <c r="S41" s="292"/>
      <c r="T41" s="292"/>
      <c r="U41" s="292"/>
      <c r="V41" s="292">
        <f>(D42+D43*D45)*0.6*D48*D50*D52</f>
        <v>9520.5599999999977</v>
      </c>
      <c r="W41" s="292"/>
    </row>
    <row r="42" spans="1:23">
      <c r="A42" s="287"/>
      <c r="B42" s="289"/>
      <c r="C42" s="125" t="s">
        <v>51</v>
      </c>
      <c r="D42" s="126">
        <f>D29</f>
        <v>7.7629999999999999</v>
      </c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292"/>
      <c r="Q42" s="292"/>
      <c r="R42" s="292"/>
      <c r="S42" s="292"/>
      <c r="T42" s="292"/>
      <c r="U42" s="292"/>
      <c r="V42" s="292"/>
      <c r="W42" s="292"/>
    </row>
    <row r="43" spans="1:23" ht="15.75" customHeight="1">
      <c r="A43" s="287"/>
      <c r="B43" s="289"/>
      <c r="C43" s="125" t="s">
        <v>52</v>
      </c>
      <c r="D43" s="126">
        <f>D30</f>
        <v>4.2000000000000003E-2</v>
      </c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</row>
    <row r="44" spans="1:23" ht="15.75" hidden="1" customHeight="1">
      <c r="A44" s="287"/>
      <c r="B44" s="289"/>
      <c r="C44" s="127" t="s">
        <v>93</v>
      </c>
      <c r="D44" s="128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</row>
    <row r="45" spans="1:23" ht="18" customHeight="1">
      <c r="A45" s="287"/>
      <c r="B45" s="289"/>
      <c r="C45" s="129" t="s">
        <v>94</v>
      </c>
      <c r="D45" s="128">
        <f>D32</f>
        <v>130</v>
      </c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</row>
    <row r="46" spans="1:23">
      <c r="A46" s="287"/>
      <c r="B46" s="289"/>
      <c r="C46" s="125" t="s">
        <v>75</v>
      </c>
      <c r="D46" s="130">
        <v>0.6</v>
      </c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292"/>
      <c r="P46" s="292"/>
      <c r="Q46" s="292"/>
      <c r="R46" s="292"/>
      <c r="S46" s="292"/>
      <c r="T46" s="292"/>
      <c r="U46" s="292"/>
      <c r="V46" s="292"/>
      <c r="W46" s="292"/>
    </row>
    <row r="47" spans="1:23">
      <c r="A47" s="287"/>
      <c r="B47" s="289"/>
      <c r="C47" s="193" t="s">
        <v>55</v>
      </c>
      <c r="D47" s="193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  <c r="P47" s="292"/>
      <c r="Q47" s="292"/>
      <c r="R47" s="292"/>
      <c r="S47" s="292"/>
      <c r="T47" s="292"/>
      <c r="U47" s="292"/>
      <c r="V47" s="292"/>
      <c r="W47" s="292"/>
    </row>
    <row r="48" spans="1:23" ht="31.5">
      <c r="A48" s="287"/>
      <c r="B48" s="289"/>
      <c r="C48" s="131" t="s">
        <v>144</v>
      </c>
      <c r="D48" s="80">
        <v>1</v>
      </c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2"/>
      <c r="Q48" s="292"/>
      <c r="R48" s="292"/>
      <c r="S48" s="292"/>
      <c r="T48" s="292"/>
      <c r="U48" s="292"/>
      <c r="V48" s="292"/>
      <c r="W48" s="292"/>
    </row>
    <row r="49" spans="1:23" ht="29.25" hidden="1" customHeight="1">
      <c r="A49" s="287"/>
      <c r="B49" s="289"/>
      <c r="C49" s="131" t="s">
        <v>154</v>
      </c>
      <c r="D49" s="122">
        <v>1.1000000000000001</v>
      </c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</row>
    <row r="50" spans="1:23" ht="31.5" customHeight="1">
      <c r="A50" s="287"/>
      <c r="B50" s="289"/>
      <c r="C50" s="132" t="s">
        <v>158</v>
      </c>
      <c r="D50" s="122">
        <v>1.2</v>
      </c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  <c r="P50" s="292"/>
      <c r="Q50" s="292"/>
      <c r="R50" s="292"/>
      <c r="S50" s="292"/>
      <c r="T50" s="292"/>
      <c r="U50" s="292"/>
      <c r="V50" s="292"/>
      <c r="W50" s="292"/>
    </row>
    <row r="51" spans="1:23" ht="21" hidden="1" customHeight="1">
      <c r="A51" s="287"/>
      <c r="B51" s="289"/>
      <c r="C51" s="132" t="str">
        <f>C38</f>
        <v>п.3.4 Приказа №620 МРР от 29.12.09</v>
      </c>
      <c r="D51" s="122">
        <f>D38</f>
        <v>1.2</v>
      </c>
      <c r="E51" s="292"/>
      <c r="F51" s="292"/>
      <c r="G51" s="292"/>
      <c r="H51" s="292"/>
      <c r="I51" s="292"/>
      <c r="J51" s="292"/>
      <c r="K51" s="292"/>
      <c r="L51" s="292"/>
      <c r="M51" s="292"/>
      <c r="N51" s="292"/>
      <c r="O51" s="292"/>
      <c r="P51" s="292"/>
      <c r="Q51" s="292"/>
      <c r="R51" s="292"/>
      <c r="S51" s="292"/>
      <c r="T51" s="292"/>
      <c r="U51" s="292"/>
      <c r="V51" s="292"/>
      <c r="W51" s="292"/>
    </row>
    <row r="52" spans="1:23">
      <c r="A52" s="287"/>
      <c r="B52" s="290"/>
      <c r="C52" s="131" t="s">
        <v>60</v>
      </c>
      <c r="D52" s="128">
        <v>1000</v>
      </c>
      <c r="E52" s="292"/>
      <c r="F52" s="292"/>
      <c r="G52" s="292"/>
      <c r="H52" s="292"/>
      <c r="I52" s="292"/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</row>
    <row r="53" spans="1:23" ht="15.75" customHeight="1" thickBot="1">
      <c r="A53" s="218" t="s">
        <v>68</v>
      </c>
      <c r="B53" s="219"/>
      <c r="C53" s="219"/>
      <c r="D53" s="219"/>
      <c r="E53" s="219"/>
      <c r="F53" s="247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20"/>
      <c r="V53" s="221">
        <f>ROUND(V41+V28,2)</f>
        <v>15867.6</v>
      </c>
      <c r="W53" s="222"/>
    </row>
    <row r="54" spans="1:23" ht="15.75" hidden="1" customHeight="1">
      <c r="A54" s="265" t="s">
        <v>69</v>
      </c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</row>
    <row r="55" spans="1:23" ht="15.75" hidden="1" customHeight="1">
      <c r="A55" s="223" t="s">
        <v>47</v>
      </c>
      <c r="B55" s="224"/>
      <c r="C55" s="224"/>
      <c r="D55" s="224"/>
      <c r="E55" s="224"/>
      <c r="F55" s="225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6"/>
    </row>
    <row r="56" spans="1:23" ht="34.5" hidden="1" customHeight="1">
      <c r="A56" s="284" t="s">
        <v>70</v>
      </c>
      <c r="B56" s="285" t="s">
        <v>97</v>
      </c>
      <c r="C56" s="286" t="s">
        <v>98</v>
      </c>
      <c r="D56" s="286"/>
      <c r="E56" s="215" t="s">
        <v>99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</row>
    <row r="57" spans="1:23" hidden="1">
      <c r="A57" s="284"/>
      <c r="B57" s="285"/>
      <c r="C57" s="34" t="s">
        <v>51</v>
      </c>
      <c r="D57" s="72">
        <v>47.8</v>
      </c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</row>
    <row r="58" spans="1:23" ht="15.75" hidden="1" customHeight="1">
      <c r="A58" s="284"/>
      <c r="B58" s="285"/>
      <c r="C58" s="34" t="s">
        <v>52</v>
      </c>
      <c r="D58" s="26">
        <v>0.18</v>
      </c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</row>
    <row r="59" spans="1:23" ht="15.75" hidden="1" customHeight="1">
      <c r="A59" s="284"/>
      <c r="B59" s="285"/>
      <c r="C59" s="70" t="s">
        <v>93</v>
      </c>
      <c r="D59" s="33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</row>
    <row r="60" spans="1:23" ht="15.75" hidden="1" customHeight="1">
      <c r="A60" s="284"/>
      <c r="B60" s="285"/>
      <c r="C60" s="71" t="s">
        <v>100</v>
      </c>
      <c r="D60" s="33"/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</row>
    <row r="61" spans="1:23" hidden="1">
      <c r="A61" s="284"/>
      <c r="B61" s="285"/>
      <c r="C61" s="34" t="s">
        <v>54</v>
      </c>
      <c r="D61" s="45">
        <v>0.5</v>
      </c>
      <c r="E61" s="215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</row>
    <row r="62" spans="1:23" hidden="1">
      <c r="A62" s="284"/>
      <c r="B62" s="285"/>
      <c r="C62" s="193" t="s">
        <v>55</v>
      </c>
      <c r="D62" s="193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</row>
    <row r="63" spans="1:23" ht="29.25" hidden="1" customHeight="1">
      <c r="A63" s="284"/>
      <c r="B63" s="285"/>
      <c r="C63" s="40" t="s">
        <v>95</v>
      </c>
      <c r="D63" s="26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</row>
    <row r="64" spans="1:23" ht="31.5" hidden="1" customHeight="1">
      <c r="A64" s="284"/>
      <c r="B64" s="285"/>
      <c r="C64" s="38" t="s">
        <v>59</v>
      </c>
      <c r="D64" s="26">
        <v>1.3</v>
      </c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</row>
    <row r="65" spans="1:23" ht="31.5" hidden="1" customHeight="1">
      <c r="A65" s="284"/>
      <c r="B65" s="285"/>
      <c r="C65" s="38" t="s">
        <v>96</v>
      </c>
      <c r="D65" s="26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</row>
    <row r="66" spans="1:23" hidden="1">
      <c r="A66" s="284"/>
      <c r="B66" s="285"/>
      <c r="C66" s="40" t="s">
        <v>60</v>
      </c>
      <c r="D66" s="33">
        <v>1000</v>
      </c>
      <c r="E66" s="215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</row>
    <row r="67" spans="1:23" ht="15.75" hidden="1" customHeight="1">
      <c r="A67" s="223" t="s">
        <v>62</v>
      </c>
      <c r="B67" s="224"/>
      <c r="C67" s="224"/>
      <c r="D67" s="224"/>
      <c r="E67" s="224"/>
      <c r="F67" s="225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6"/>
    </row>
    <row r="68" spans="1:23" ht="34.5" hidden="1" customHeight="1">
      <c r="A68" s="284" t="s">
        <v>74</v>
      </c>
      <c r="B68" s="285" t="s">
        <v>97</v>
      </c>
      <c r="C68" s="286" t="s">
        <v>98</v>
      </c>
      <c r="D68" s="286"/>
      <c r="E68" s="215" t="s">
        <v>99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</row>
    <row r="69" spans="1:23" hidden="1">
      <c r="A69" s="284"/>
      <c r="B69" s="285"/>
      <c r="C69" s="34" t="s">
        <v>51</v>
      </c>
      <c r="D69" s="72">
        <v>47.8</v>
      </c>
      <c r="E69" s="215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</row>
    <row r="70" spans="1:23" ht="15.75" hidden="1" customHeight="1">
      <c r="A70" s="284"/>
      <c r="B70" s="285"/>
      <c r="C70" s="34" t="s">
        <v>52</v>
      </c>
      <c r="D70" s="26">
        <v>0.18</v>
      </c>
      <c r="E70" s="215"/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</row>
    <row r="71" spans="1:23" ht="15.75" hidden="1" customHeight="1">
      <c r="A71" s="284"/>
      <c r="B71" s="285"/>
      <c r="C71" s="70" t="s">
        <v>93</v>
      </c>
      <c r="D71" s="33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</row>
    <row r="72" spans="1:23" ht="15.75" hidden="1" customHeight="1">
      <c r="A72" s="284"/>
      <c r="B72" s="285"/>
      <c r="C72" s="71" t="s">
        <v>100</v>
      </c>
      <c r="D72" s="33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</row>
    <row r="73" spans="1:23" hidden="1">
      <c r="A73" s="284"/>
      <c r="B73" s="285"/>
      <c r="C73" s="34" t="s">
        <v>75</v>
      </c>
      <c r="D73" s="45">
        <v>0.5</v>
      </c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</row>
    <row r="74" spans="1:23" hidden="1">
      <c r="A74" s="284"/>
      <c r="B74" s="285"/>
      <c r="C74" s="193" t="s">
        <v>55</v>
      </c>
      <c r="D74" s="193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</row>
    <row r="75" spans="1:23" ht="29.25" hidden="1" customHeight="1">
      <c r="A75" s="284"/>
      <c r="B75" s="285"/>
      <c r="C75" s="40" t="s">
        <v>95</v>
      </c>
      <c r="D75" s="26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</row>
    <row r="76" spans="1:23" ht="31.5" hidden="1" customHeight="1">
      <c r="A76" s="284"/>
      <c r="B76" s="285"/>
      <c r="C76" s="38" t="s">
        <v>59</v>
      </c>
      <c r="D76" s="26">
        <v>1.3</v>
      </c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</row>
    <row r="77" spans="1:23" ht="31.5" hidden="1" customHeight="1">
      <c r="A77" s="284"/>
      <c r="B77" s="285"/>
      <c r="C77" s="38" t="s">
        <v>96</v>
      </c>
      <c r="D77" s="26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</row>
    <row r="78" spans="1:23" hidden="1">
      <c r="A78" s="284"/>
      <c r="B78" s="285"/>
      <c r="C78" s="40" t="s">
        <v>60</v>
      </c>
      <c r="D78" s="33">
        <v>1000</v>
      </c>
      <c r="E78" s="215"/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</row>
    <row r="79" spans="1:23" ht="15.75" hidden="1" customHeight="1" thickBot="1">
      <c r="A79" s="218" t="s">
        <v>76</v>
      </c>
      <c r="B79" s="219"/>
      <c r="C79" s="219"/>
      <c r="D79" s="219"/>
      <c r="E79" s="219"/>
      <c r="F79" s="247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20"/>
      <c r="V79" s="221">
        <f>V68+V56</f>
        <v>0</v>
      </c>
      <c r="W79" s="222"/>
    </row>
    <row r="80" spans="1:23" s="22" customFormat="1" ht="16.5" customHeight="1">
      <c r="A80" s="48"/>
      <c r="B80" s="197" t="s">
        <v>90</v>
      </c>
      <c r="C80" s="198"/>
      <c r="D80" s="199"/>
      <c r="E80" s="200"/>
      <c r="F80" s="200"/>
      <c r="G80" s="200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1">
        <f>V79+V53</f>
        <v>15867.6</v>
      </c>
      <c r="W80" s="202"/>
    </row>
    <row r="81" spans="1:23" s="50" customFormat="1" ht="31.5" customHeight="1">
      <c r="A81" s="49"/>
      <c r="B81" s="197" t="s">
        <v>164</v>
      </c>
      <c r="C81" s="198"/>
      <c r="D81" s="199"/>
      <c r="E81" s="203">
        <v>4.91</v>
      </c>
      <c r="F81" s="204"/>
      <c r="G81" s="204"/>
      <c r="H81" s="204"/>
      <c r="I81" s="204"/>
      <c r="J81" s="204"/>
      <c r="K81" s="204"/>
      <c r="L81" s="204"/>
      <c r="M81" s="204"/>
      <c r="N81" s="204"/>
      <c r="O81" s="204"/>
      <c r="P81" s="204"/>
      <c r="Q81" s="204"/>
      <c r="R81" s="204"/>
      <c r="S81" s="204"/>
      <c r="T81" s="204"/>
      <c r="U81" s="205"/>
      <c r="V81" s="201">
        <f>V80*E81</f>
        <v>77909.915999999997</v>
      </c>
      <c r="W81" s="202"/>
    </row>
    <row r="82" spans="1:23" s="51" customFormat="1" ht="16.5" customHeight="1">
      <c r="A82" s="48"/>
      <c r="B82" s="193" t="s">
        <v>91</v>
      </c>
      <c r="C82" s="193"/>
      <c r="D82" s="193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5">
        <f>V81</f>
        <v>77909.915999999997</v>
      </c>
      <c r="W82" s="195"/>
    </row>
    <row r="83" spans="1:23" s="51" customFormat="1" ht="16.5" customHeight="1">
      <c r="A83" s="48"/>
      <c r="B83" s="193" t="s">
        <v>155</v>
      </c>
      <c r="C83" s="193"/>
      <c r="D83" s="193"/>
      <c r="E83" s="283">
        <v>20</v>
      </c>
      <c r="F83" s="283"/>
      <c r="G83" s="283"/>
      <c r="H83" s="283"/>
      <c r="I83" s="283"/>
      <c r="J83" s="283"/>
      <c r="K83" s="283"/>
      <c r="L83" s="283"/>
      <c r="M83" s="283"/>
      <c r="N83" s="283"/>
      <c r="O83" s="283"/>
      <c r="P83" s="283"/>
      <c r="Q83" s="283"/>
      <c r="R83" s="283"/>
      <c r="S83" s="283"/>
      <c r="T83" s="283"/>
      <c r="U83" s="283"/>
      <c r="V83" s="195">
        <f>V82*0.2</f>
        <v>15581.983200000001</v>
      </c>
      <c r="W83" s="195"/>
    </row>
    <row r="84" spans="1:23" s="51" customFormat="1" ht="16.5" customHeight="1">
      <c r="A84" s="48"/>
      <c r="B84" s="193" t="s">
        <v>156</v>
      </c>
      <c r="C84" s="193"/>
      <c r="D84" s="193"/>
      <c r="E84" s="283"/>
      <c r="F84" s="283"/>
      <c r="G84" s="283"/>
      <c r="H84" s="283"/>
      <c r="I84" s="283"/>
      <c r="J84" s="283"/>
      <c r="K84" s="283"/>
      <c r="L84" s="283"/>
      <c r="M84" s="283"/>
      <c r="N84" s="283"/>
      <c r="O84" s="283"/>
      <c r="P84" s="283"/>
      <c r="Q84" s="283"/>
      <c r="R84" s="283"/>
      <c r="S84" s="283"/>
      <c r="T84" s="283"/>
      <c r="U84" s="283"/>
      <c r="V84" s="195">
        <f>SUM(V82:W83)</f>
        <v>93491.8992</v>
      </c>
      <c r="W84" s="195"/>
    </row>
    <row r="85" spans="1:23" s="51" customFormat="1" ht="16.5" customHeight="1">
      <c r="A85" s="52"/>
      <c r="B85" s="53"/>
      <c r="C85" s="53"/>
      <c r="D85" s="53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5"/>
      <c r="W85" s="55"/>
    </row>
    <row r="86" spans="1:23" s="51" customFormat="1" ht="16.5" customHeight="1">
      <c r="A86" s="56"/>
      <c r="B86" s="53"/>
      <c r="C86" s="53"/>
      <c r="D86" s="53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5"/>
      <c r="W86" s="55"/>
    </row>
    <row r="87" spans="1:23" s="57" customFormat="1" ht="15" customHeight="1">
      <c r="A87" s="196" t="s">
        <v>166</v>
      </c>
      <c r="B87" s="196"/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</row>
    <row r="88" spans="1:23" s="57" customFormat="1" ht="12.75" customHeight="1">
      <c r="A88" s="192" t="s">
        <v>92</v>
      </c>
      <c r="B88" s="192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</row>
    <row r="89" spans="1:23" s="57" customFormat="1" ht="12.75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</row>
    <row r="90" spans="1:23" s="57" customFormat="1" ht="9.9499999999999993" customHeight="1">
      <c r="A90" s="59"/>
      <c r="B90" s="60"/>
      <c r="D90" s="61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</row>
    <row r="91" spans="1:23" s="57" customFormat="1" ht="15" customHeight="1">
      <c r="A91" s="196" t="s">
        <v>167</v>
      </c>
      <c r="B91" s="19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</row>
    <row r="92" spans="1:23" s="57" customFormat="1" ht="12.75" customHeight="1">
      <c r="A92" s="192" t="s">
        <v>92</v>
      </c>
      <c r="B92" s="192"/>
      <c r="C92" s="192"/>
      <c r="D92" s="192"/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</row>
    <row r="97" spans="24:24" ht="20.25" customHeight="1">
      <c r="X97" s="64"/>
    </row>
    <row r="100" spans="24:24">
      <c r="X100" s="64"/>
    </row>
  </sheetData>
  <mergeCells count="93">
    <mergeCell ref="A5:C5"/>
    <mergeCell ref="H5:P5"/>
    <mergeCell ref="D1:W1"/>
    <mergeCell ref="D2:W2"/>
    <mergeCell ref="A4:C4"/>
    <mergeCell ref="H4:Q4"/>
    <mergeCell ref="H3:W3"/>
    <mergeCell ref="A6:C6"/>
    <mergeCell ref="H6:P6"/>
    <mergeCell ref="H7:J7"/>
    <mergeCell ref="H8:P8"/>
    <mergeCell ref="H9:P9"/>
    <mergeCell ref="A8:C8"/>
    <mergeCell ref="A10:C10"/>
    <mergeCell ref="D10:U10"/>
    <mergeCell ref="A20:W20"/>
    <mergeCell ref="A21:W21"/>
    <mergeCell ref="A22:W22"/>
    <mergeCell ref="A19:C19"/>
    <mergeCell ref="I12:W12"/>
    <mergeCell ref="I13:W13"/>
    <mergeCell ref="I14:W14"/>
    <mergeCell ref="I15:W15"/>
    <mergeCell ref="I16:W16"/>
    <mergeCell ref="I17:W17"/>
    <mergeCell ref="I18:W18"/>
    <mergeCell ref="A13:C13"/>
    <mergeCell ref="A14:C14"/>
    <mergeCell ref="A16:C16"/>
    <mergeCell ref="A23:W23"/>
    <mergeCell ref="A12:C12"/>
    <mergeCell ref="C24:D24"/>
    <mergeCell ref="E24:U24"/>
    <mergeCell ref="V24:W24"/>
    <mergeCell ref="A17:C17"/>
    <mergeCell ref="A18:C18"/>
    <mergeCell ref="A15:C15"/>
    <mergeCell ref="C25:D25"/>
    <mergeCell ref="E25:U25"/>
    <mergeCell ref="V25:W25"/>
    <mergeCell ref="A26:W26"/>
    <mergeCell ref="A27:W27"/>
    <mergeCell ref="A28:A39"/>
    <mergeCell ref="B28:B39"/>
    <mergeCell ref="C28:D28"/>
    <mergeCell ref="E28:U39"/>
    <mergeCell ref="V28:W39"/>
    <mergeCell ref="C34:D34"/>
    <mergeCell ref="A40:W40"/>
    <mergeCell ref="A41:A52"/>
    <mergeCell ref="B41:B52"/>
    <mergeCell ref="C41:D41"/>
    <mergeCell ref="E41:U52"/>
    <mergeCell ref="V41:W52"/>
    <mergeCell ref="C47:D47"/>
    <mergeCell ref="A53:U53"/>
    <mergeCell ref="V53:W53"/>
    <mergeCell ref="A54:W54"/>
    <mergeCell ref="A55:W55"/>
    <mergeCell ref="A56:A66"/>
    <mergeCell ref="B56:B66"/>
    <mergeCell ref="C56:D56"/>
    <mergeCell ref="E56:U66"/>
    <mergeCell ref="V56:W66"/>
    <mergeCell ref="C62:D62"/>
    <mergeCell ref="B81:D81"/>
    <mergeCell ref="E81:U81"/>
    <mergeCell ref="V81:W81"/>
    <mergeCell ref="A67:W67"/>
    <mergeCell ref="A68:A78"/>
    <mergeCell ref="B68:B78"/>
    <mergeCell ref="C68:D68"/>
    <mergeCell ref="E68:U78"/>
    <mergeCell ref="V68:W78"/>
    <mergeCell ref="C74:D74"/>
    <mergeCell ref="A79:U79"/>
    <mergeCell ref="V79:W79"/>
    <mergeCell ref="B80:D80"/>
    <mergeCell ref="E80:U80"/>
    <mergeCell ref="V80:W80"/>
    <mergeCell ref="B83:D83"/>
    <mergeCell ref="E83:U83"/>
    <mergeCell ref="A92:W92"/>
    <mergeCell ref="B82:D82"/>
    <mergeCell ref="E82:U82"/>
    <mergeCell ref="V82:W82"/>
    <mergeCell ref="A87:W87"/>
    <mergeCell ref="A88:W88"/>
    <mergeCell ref="A91:W91"/>
    <mergeCell ref="V83:W83"/>
    <mergeCell ref="B84:D84"/>
    <mergeCell ref="E84:U84"/>
    <mergeCell ref="V84:W84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52" fitToHeight="0" orientation="portrait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График</vt:lpstr>
      <vt:lpstr>сводная</vt:lpstr>
      <vt:lpstr>12-01-01 БКТП 2х1000</vt:lpstr>
      <vt:lpstr>КЛ-6кВ 130м</vt:lpstr>
      <vt:lpstr>'12-01-01 БКТП 2х1000'!Область_печати</vt:lpstr>
      <vt:lpstr>График!Область_печати</vt:lpstr>
      <vt:lpstr>сводная!Область_печати</vt:lpstr>
    </vt:vector>
  </TitlesOfParts>
  <Company>ПАО "Ленэнерго"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Канайкина</dc:creator>
  <cp:lastModifiedBy>ASmirnova</cp:lastModifiedBy>
  <cp:lastPrinted>2021-11-22T10:30:06Z</cp:lastPrinted>
  <dcterms:created xsi:type="dcterms:W3CDTF">2018-08-09T13:25:50Z</dcterms:created>
  <dcterms:modified xsi:type="dcterms:W3CDTF">2022-10-27T07:09:50Z</dcterms:modified>
</cp:coreProperties>
</file>